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nee Ishaque K\Google Drive\Accounts\"/>
    </mc:Choice>
  </mc:AlternateContent>
  <bookViews>
    <workbookView xWindow="0" yWindow="0" windowWidth="15210" windowHeight="7545" tabRatio="987" firstSheet="1" activeTab="1"/>
  </bookViews>
  <sheets>
    <sheet name="Perse" sheetId="1" r:id="rId1"/>
    <sheet name="Father" sheetId="35" r:id="rId2"/>
    <sheet name="IV,WT&amp;Mini Re-S5 CS Eav SSM Tir" sheetId="109" r:id="rId3"/>
    <sheet name="Sabu Mash" sheetId="108" r:id="rId4"/>
    <sheet name="Swaroop" sheetId="107" r:id="rId5"/>
    <sheet name="Prism" sheetId="106" r:id="rId6"/>
    <sheet name="Samad Prism" sheetId="105" r:id="rId7"/>
    <sheet name="PM 2015" sheetId="104" r:id="rId8"/>
    <sheet name="Mobikwik Account" sheetId="101" r:id="rId9"/>
    <sheet name="SSM Poly Regular Mini" sheetId="103" r:id="rId10"/>
    <sheet name="Sharafu" sheetId="102" r:id="rId11"/>
    <sheet name="Sameer Prism" sheetId="100" r:id="rId12"/>
    <sheet name="Murshi Friend HP Workstation PC" sheetId="99" r:id="rId13"/>
    <sheet name="Murshi Friend Mangad PC" sheetId="98" r:id="rId14"/>
    <sheet name="Murshid" sheetId="97" r:id="rId15"/>
    <sheet name="Vairankode System-Murshid frien" sheetId="96" r:id="rId16"/>
    <sheet name="Shivadasan Sir" sheetId="95" r:id="rId17"/>
    <sheet name="Siyas 4G Service" sheetId="94" r:id="rId18"/>
    <sheet name="Monitor-Safar" sheetId="93" r:id="rId19"/>
    <sheet name="PayTM Account" sheetId="2" r:id="rId20"/>
    <sheet name="Kottakkal Vanitha Poly Seminar" sheetId="3" r:id="rId21"/>
    <sheet name="Poly Mini 2015" sheetId="4" r:id="rId22"/>
    <sheet name="Monitor-Murshid friend" sheetId="5" r:id="rId23"/>
    <sheet name="Sinaz" sheetId="6" r:id="rId24"/>
    <sheet name="B-tech Account" sheetId="7" r:id="rId25"/>
    <sheet name="Monitor Account" sheetId="8" r:id="rId26"/>
    <sheet name="Cooler Fan Account" sheetId="9" r:id="rId27"/>
    <sheet name="Domain Reseller" sheetId="10" r:id="rId28"/>
    <sheet name="Muhsin Server" sheetId="11" r:id="rId29"/>
    <sheet name="DIET Presentation" sheetId="12" r:id="rId30"/>
    <sheet name="Jishida Seminar" sheetId="13" r:id="rId31"/>
    <sheet name="Bhama Seminar" sheetId="14" r:id="rId32"/>
    <sheet name="Jaison Seminar" sheetId="15" r:id="rId33"/>
    <sheet name="Adnan" sheetId="16" r:id="rId34"/>
    <sheet name="Bio-Weapon Seminar" sheetId="17" r:id="rId35"/>
    <sheet name="Anas Android" sheetId="18" r:id="rId36"/>
    <sheet name="Muhsin Mini Guide" sheetId="19" r:id="rId37"/>
    <sheet name="Samad Kaka BM Work" sheetId="20" r:id="rId38"/>
    <sheet name="Muhsin" sheetId="21" r:id="rId39"/>
    <sheet name="K T Jaram Barber" sheetId="22" r:id="rId40"/>
    <sheet name="Jennif" sheetId="23" r:id="rId41"/>
    <sheet name="Site Work" sheetId="24" r:id="rId42"/>
    <sheet name="Baiju Site" sheetId="25" r:id="rId43"/>
    <sheet name="PG Main" sheetId="26" r:id="rId44"/>
    <sheet name="Fareeda Project" sheetId="27" r:id="rId45"/>
    <sheet name="SSM Seminar Samad Kaka" sheetId="28" r:id="rId46"/>
    <sheet name="Fasil Account" sheetId="29" r:id="rId47"/>
    <sheet name="PC 1(Sama-Samee Pri-Ex Jenn 4G)" sheetId="30" r:id="rId48"/>
    <sheet name="DK Savings" sheetId="31" r:id="rId49"/>
    <sheet name="Moothama Maxi" sheetId="32" r:id="rId50"/>
    <sheet name="Mol Account" sheetId="33" r:id="rId51"/>
    <sheet name="Recharge(March)" sheetId="34" r:id="rId52"/>
    <sheet name="Chillara" sheetId="36" r:id="rId53"/>
    <sheet name="Raslam" sheetId="37" r:id="rId54"/>
    <sheet name="Lijith" sheetId="38" r:id="rId55"/>
    <sheet name="Poly Main" sheetId="39" r:id="rId56"/>
    <sheet name="SSM Mini" sheetId="40" r:id="rId57"/>
    <sheet name="Jamsheer Babu PV" sheetId="41" r:id="rId58"/>
    <sheet name="Mansoor&amp;team" sheetId="42" r:id="rId59"/>
    <sheet name="Mother" sheetId="43" r:id="rId60"/>
    <sheet name="Nitin &amp; team" sheetId="44" r:id="rId61"/>
    <sheet name="Nesitata" sheetId="45" r:id="rId62"/>
    <sheet name="Naseema PV" sheetId="46" r:id="rId63"/>
    <sheet name="SSM Mini Report" sheetId="47" r:id="rId64"/>
    <sheet name="PNB" sheetId="48" r:id="rId65"/>
    <sheet name="Muhammed Kutty" sheetId="49" r:id="rId66"/>
    <sheet name="Rahil Mini" sheetId="50" r:id="rId67"/>
    <sheet name="Earnings" sheetId="51" r:id="rId68"/>
    <sheet name="Akhil" sheetId="52" r:id="rId69"/>
    <sheet name="Reenu" sheetId="53" r:id="rId70"/>
    <sheet name="Praveen Sir" sheetId="54" r:id="rId71"/>
    <sheet name="Baiju Rewards" sheetId="55" r:id="rId72"/>
    <sheet name="Ramees" sheetId="56" r:id="rId73"/>
    <sheet name="Samon" sheetId="57" r:id="rId74"/>
    <sheet name="Antony" sheetId="58" r:id="rId75"/>
    <sheet name="Immutyy" sheetId="59" r:id="rId76"/>
    <sheet name="Poly MSF PM" sheetId="60" r:id="rId77"/>
    <sheet name="Balaguruswamy book" sheetId="61" r:id="rId78"/>
    <sheet name="Kabeer sir &amp; team" sheetId="62" r:id="rId79"/>
    <sheet name="Kinara" sheetId="63" r:id="rId80"/>
    <sheet name="Naqeeb" sheetId="64" r:id="rId81"/>
    <sheet name="Moothama Account" sheetId="65" r:id="rId82"/>
    <sheet name="Shafeeque Hard disk" sheetId="66" r:id="rId83"/>
    <sheet name="Chippy" sheetId="67" r:id="rId84"/>
    <sheet name="Shaji Mema" sheetId="68" r:id="rId85"/>
    <sheet name="Mimoonathatha Jaram" sheetId="69" r:id="rId86"/>
    <sheet name="Saheerkaka" sheetId="70" r:id="rId87"/>
    <sheet name="Rasdan" sheetId="71" r:id="rId88"/>
    <sheet name="Jobin" sheetId="72" r:id="rId89"/>
    <sheet name="Zamru" sheetId="73" r:id="rId90"/>
    <sheet name="PM 2014" sheetId="74" r:id="rId91"/>
    <sheet name="Malutata" sheetId="75" r:id="rId92"/>
    <sheet name="Mansoor Poly" sheetId="76" r:id="rId93"/>
    <sheet name="Nitin" sheetId="77" r:id="rId94"/>
    <sheet name="Mimoona Edakkulam" sheetId="78" r:id="rId95"/>
    <sheet name="SBI" sheetId="79" r:id="rId96"/>
    <sheet name="SBI EZ" sheetId="80" r:id="rId97"/>
    <sheet name="Noorjatha" sheetId="81" r:id="rId98"/>
    <sheet name="Ashir" sheetId="82" r:id="rId99"/>
    <sheet name="Ktpm Home" sheetId="83" r:id="rId100"/>
    <sheet name="Moothamma certificate account" sheetId="84" r:id="rId101"/>
    <sheet name="Desktop 3(Jennif 4G Mobiles PC)" sheetId="85" r:id="rId102"/>
    <sheet name="Desktop 2(Shivadasan Cecell PC)" sheetId="86" r:id="rId103"/>
    <sheet name="Neenu" sheetId="87" r:id="rId104"/>
    <sheet name="Shafeeque Seminar" sheetId="88" r:id="rId105"/>
    <sheet name="Anoop&amp;Murshid" sheetId="89" r:id="rId106"/>
    <sheet name="Insha" sheetId="90" r:id="rId107"/>
    <sheet name="LET" sheetId="91" r:id="rId108"/>
    <sheet name="BC Main" sheetId="92" r:id="rId109"/>
  </sheets>
  <definedNames>
    <definedName name="LOCAL_MYSQL_DATE_FORMAT" localSheetId="33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5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7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4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9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7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2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0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9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9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2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8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0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8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6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8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2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3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7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101" i="43" l="1"/>
  <c r="N100" i="43"/>
  <c r="AR2" i="51" l="1"/>
  <c r="AR10" i="51" s="1"/>
  <c r="G65" i="109"/>
  <c r="E19" i="104" l="1"/>
  <c r="D20" i="104"/>
  <c r="N62" i="43"/>
  <c r="B45" i="51" s="1"/>
  <c r="H285" i="43"/>
  <c r="G284" i="43"/>
  <c r="H263" i="43"/>
  <c r="G286" i="43" l="1"/>
  <c r="N29" i="51" s="1"/>
  <c r="G55" i="109"/>
  <c r="G202" i="34" l="1"/>
  <c r="V84" i="4" l="1"/>
  <c r="V85" i="4" s="1"/>
  <c r="V74" i="4"/>
  <c r="V75" i="4" s="1"/>
  <c r="E22" i="51" s="1"/>
  <c r="V58" i="4"/>
  <c r="V59" i="4" s="1"/>
  <c r="E21" i="51" s="1"/>
  <c r="I19" i="59"/>
  <c r="H18" i="59"/>
  <c r="N95" i="4"/>
  <c r="N96" i="4" s="1"/>
  <c r="E19" i="51" s="1"/>
  <c r="N85" i="4"/>
  <c r="N86" i="4" s="1"/>
  <c r="D95" i="45"/>
  <c r="C94" i="45"/>
  <c r="L60" i="109"/>
  <c r="L61" i="109"/>
  <c r="L62" i="109"/>
  <c r="L49" i="109"/>
  <c r="L50" i="109"/>
  <c r="L51" i="109"/>
  <c r="L55" i="109"/>
  <c r="L59" i="109"/>
  <c r="G62" i="109"/>
  <c r="L56" i="109" s="1"/>
  <c r="G59" i="109"/>
  <c r="L53" i="109" s="1"/>
  <c r="L42" i="109"/>
  <c r="G63" i="109"/>
  <c r="L57" i="109" s="1"/>
  <c r="H20" i="59" l="1"/>
  <c r="N28" i="51" s="1"/>
  <c r="K64" i="109"/>
  <c r="M62" i="109"/>
  <c r="O62" i="109" s="1"/>
  <c r="Q62" i="109" s="1"/>
  <c r="M61" i="109"/>
  <c r="O61" i="109" s="1"/>
  <c r="Q61" i="109" s="1"/>
  <c r="M49" i="109" l="1"/>
  <c r="O49" i="109" s="1"/>
  <c r="Q49" i="109" s="1"/>
  <c r="M50" i="109"/>
  <c r="O50" i="109" s="1"/>
  <c r="Q50" i="109" s="1"/>
  <c r="M51" i="109"/>
  <c r="O51" i="109" s="1"/>
  <c r="Q51" i="109" s="1"/>
  <c r="M53" i="109"/>
  <c r="O53" i="109" s="1"/>
  <c r="Q53" i="109" s="1"/>
  <c r="M55" i="109"/>
  <c r="O55" i="109" s="1"/>
  <c r="Q55" i="109" s="1"/>
  <c r="M56" i="109"/>
  <c r="O56" i="109" s="1"/>
  <c r="Q56" i="109" s="1"/>
  <c r="M57" i="109"/>
  <c r="O57" i="109" s="1"/>
  <c r="Q57" i="109" s="1"/>
  <c r="M59" i="109"/>
  <c r="O59" i="109" s="1"/>
  <c r="Q59" i="109" s="1"/>
  <c r="M60" i="109"/>
  <c r="O60" i="109" s="1"/>
  <c r="Q60" i="109" s="1"/>
  <c r="D87" i="109" l="1"/>
  <c r="B93" i="109"/>
  <c r="G58" i="109"/>
  <c r="L52" i="109" s="1"/>
  <c r="M52" i="109" s="1"/>
  <c r="O52" i="109" s="1"/>
  <c r="Q52" i="109" s="1"/>
  <c r="G60" i="109"/>
  <c r="L54" i="109" s="1"/>
  <c r="M54" i="109" s="1"/>
  <c r="O54" i="109" s="1"/>
  <c r="Q54" i="109" s="1"/>
  <c r="G64" i="109"/>
  <c r="L58" i="109" s="1"/>
  <c r="M58" i="109" s="1"/>
  <c r="O58" i="109" s="1"/>
  <c r="Q58" i="109" s="1"/>
  <c r="D149" i="109"/>
  <c r="C148" i="109"/>
  <c r="G54" i="109"/>
  <c r="L48" i="109" s="1"/>
  <c r="M48" i="109" s="1"/>
  <c r="O48" i="109" s="1"/>
  <c r="Q48" i="109" s="1"/>
  <c r="O64" i="109" l="1"/>
  <c r="L64" i="109"/>
  <c r="C150" i="109"/>
  <c r="D55" i="2"/>
  <c r="C54" i="2"/>
  <c r="C182" i="34"/>
  <c r="G71" i="109"/>
  <c r="H49" i="109"/>
  <c r="B92" i="109" s="1"/>
  <c r="C86" i="109"/>
  <c r="B94" i="109" l="1"/>
  <c r="C88" i="109"/>
  <c r="AI38" i="51" s="1"/>
  <c r="D15" i="108"/>
  <c r="C14" i="108"/>
  <c r="C16" i="108" l="1"/>
  <c r="B44" i="51" s="1"/>
  <c r="N4" i="51"/>
  <c r="J69" i="28"/>
  <c r="N57" i="28" l="1"/>
  <c r="AL2" i="51" l="1"/>
  <c r="C15" i="55"/>
  <c r="C9" i="55"/>
  <c r="B43" i="51" l="1"/>
  <c r="D15" i="107"/>
  <c r="C14" i="107"/>
  <c r="D15" i="106"/>
  <c r="C14" i="106"/>
  <c r="C16" i="107" l="1"/>
  <c r="C16" i="106"/>
  <c r="N27" i="51" s="1"/>
  <c r="R117" i="4"/>
  <c r="R118" i="4" s="1"/>
  <c r="R105" i="4" l="1"/>
  <c r="R106" i="4" s="1"/>
  <c r="D15" i="105"/>
  <c r="C14" i="105"/>
  <c r="C16" i="105" l="1"/>
  <c r="B42" i="51" s="1"/>
  <c r="R93" i="4"/>
  <c r="R94" i="4" s="1"/>
  <c r="R81" i="4"/>
  <c r="R82" i="4" s="1"/>
  <c r="R69" i="4"/>
  <c r="R70" i="4" s="1"/>
  <c r="E17" i="51" s="1"/>
  <c r="R57" i="4"/>
  <c r="R58" i="4" s="1"/>
  <c r="K96" i="34" l="1"/>
  <c r="R45" i="4" l="1"/>
  <c r="R46" i="4" s="1"/>
  <c r="E16" i="51" s="1"/>
  <c r="J21" i="104" l="1"/>
  <c r="J22" i="104" s="1"/>
  <c r="J13" i="104"/>
  <c r="J14" i="104" s="1"/>
  <c r="J5" i="104"/>
  <c r="J6" i="104" s="1"/>
  <c r="N17" i="104"/>
  <c r="F20" i="104"/>
  <c r="E21" i="104"/>
  <c r="C19" i="104"/>
  <c r="D20" i="103"/>
  <c r="C19" i="103"/>
  <c r="B41" i="51"/>
  <c r="D15" i="102"/>
  <c r="C14" i="102"/>
  <c r="C16" i="102" s="1"/>
  <c r="AF20" i="51"/>
  <c r="I15" i="94"/>
  <c r="H14" i="94"/>
  <c r="H16" i="94" s="1"/>
  <c r="C21" i="103" l="1"/>
  <c r="AI37" i="51" s="1"/>
  <c r="C21" i="104"/>
  <c r="D40" i="101"/>
  <c r="C39" i="101"/>
  <c r="N26" i="51"/>
  <c r="D15" i="100"/>
  <c r="C14" i="100"/>
  <c r="C16" i="100" s="1"/>
  <c r="C41" i="101" l="1"/>
  <c r="B40" i="51" s="1"/>
  <c r="AI36" i="51"/>
  <c r="D15" i="99"/>
  <c r="C14" i="99"/>
  <c r="D63" i="3"/>
  <c r="AI35" i="51"/>
  <c r="D15" i="98"/>
  <c r="C14" i="98"/>
  <c r="J62" i="3"/>
  <c r="H62" i="3"/>
  <c r="F62" i="3"/>
  <c r="I61" i="3"/>
  <c r="G61" i="3"/>
  <c r="E61" i="3"/>
  <c r="C62" i="3"/>
  <c r="I63" i="3" l="1"/>
  <c r="C16" i="99"/>
  <c r="E63" i="3"/>
  <c r="C64" i="3"/>
  <c r="C16" i="98"/>
  <c r="G63" i="3"/>
  <c r="I114" i="7"/>
  <c r="H115" i="7"/>
  <c r="G114" i="7"/>
  <c r="F115" i="7"/>
  <c r="E114" i="7"/>
  <c r="C114" i="7"/>
  <c r="J115" i="7"/>
  <c r="D115" i="7"/>
  <c r="C66" i="3" l="1"/>
  <c r="I11" i="81"/>
  <c r="H10" i="81"/>
  <c r="I49" i="6"/>
  <c r="H48" i="6"/>
  <c r="D15" i="97"/>
  <c r="C14" i="97"/>
  <c r="C16" i="97" s="1"/>
  <c r="B38" i="51" s="1"/>
  <c r="AI34" i="51"/>
  <c r="D15" i="96"/>
  <c r="C14" i="96"/>
  <c r="C16" i="96" s="1"/>
  <c r="D18" i="3"/>
  <c r="C17" i="3"/>
  <c r="H50" i="6" l="1"/>
  <c r="B39" i="51" s="1"/>
  <c r="C19" i="3"/>
  <c r="H12" i="81"/>
  <c r="B20" i="51" s="1"/>
  <c r="B37" i="51"/>
  <c r="D15" i="95"/>
  <c r="C14" i="95"/>
  <c r="N25" i="51" l="1"/>
  <c r="AF7" i="51"/>
  <c r="C16" i="95"/>
  <c r="D15" i="94"/>
  <c r="C14" i="94"/>
  <c r="AI33" i="51"/>
  <c r="D15" i="93"/>
  <c r="C14" i="93"/>
  <c r="C16" i="94" l="1"/>
  <c r="C16" i="93"/>
  <c r="K34" i="75" l="1"/>
  <c r="J33" i="75"/>
  <c r="J35" i="75" l="1"/>
  <c r="B22" i="51" s="1"/>
  <c r="H19" i="92"/>
  <c r="F19" i="92"/>
  <c r="D19" i="92"/>
  <c r="G18" i="92"/>
  <c r="E18" i="92"/>
  <c r="E20" i="92" s="1"/>
  <c r="C18" i="92"/>
  <c r="K15" i="92"/>
  <c r="K14" i="92"/>
  <c r="P9" i="92"/>
  <c r="L9" i="92"/>
  <c r="L10" i="92" s="1"/>
  <c r="C30" i="91"/>
  <c r="D9" i="90"/>
  <c r="C8" i="90"/>
  <c r="C10" i="90" s="1"/>
  <c r="B5" i="51" s="1"/>
  <c r="C11" i="89"/>
  <c r="H13" i="88"/>
  <c r="H14" i="88" s="1"/>
  <c r="C7" i="88"/>
  <c r="H20" i="87"/>
  <c r="D9" i="87"/>
  <c r="C8" i="87"/>
  <c r="C10" i="87" s="1"/>
  <c r="B27" i="51" s="1"/>
  <c r="C12" i="86"/>
  <c r="C11" i="85"/>
  <c r="AI17" i="51" s="1"/>
  <c r="D9" i="84"/>
  <c r="C8" i="84"/>
  <c r="D14" i="83"/>
  <c r="C13" i="83"/>
  <c r="C15" i="83" s="1"/>
  <c r="I9" i="83"/>
  <c r="H8" i="83"/>
  <c r="H10" i="83" s="1"/>
  <c r="C6" i="82"/>
  <c r="C5" i="82"/>
  <c r="D11" i="81"/>
  <c r="C10" i="81"/>
  <c r="C12" i="81" s="1"/>
  <c r="D46" i="80"/>
  <c r="C45" i="80"/>
  <c r="E77" i="79"/>
  <c r="F76" i="79"/>
  <c r="D76" i="79"/>
  <c r="E75" i="79"/>
  <c r="C75" i="79"/>
  <c r="C77" i="79" s="1"/>
  <c r="D25" i="78"/>
  <c r="C24" i="78"/>
  <c r="C26" i="78" s="1"/>
  <c r="D7" i="77"/>
  <c r="C6" i="77"/>
  <c r="D6" i="76"/>
  <c r="C5" i="76"/>
  <c r="C7" i="76" s="1"/>
  <c r="B14" i="51" s="1"/>
  <c r="F34" i="75"/>
  <c r="D34" i="75"/>
  <c r="E33" i="75"/>
  <c r="E35" i="75" s="1"/>
  <c r="C33" i="75"/>
  <c r="C35" i="75" s="1"/>
  <c r="J20" i="74"/>
  <c r="J21" i="74" s="1"/>
  <c r="Z2" i="51" s="1"/>
  <c r="Z4" i="51" s="1"/>
  <c r="C18" i="74"/>
  <c r="N17" i="74"/>
  <c r="F17" i="74"/>
  <c r="D17" i="74"/>
  <c r="E16" i="74"/>
  <c r="E18" i="74" s="1"/>
  <c r="C16" i="74"/>
  <c r="D11" i="73"/>
  <c r="C10" i="73"/>
  <c r="C12" i="73" s="1"/>
  <c r="N2" i="51" s="1"/>
  <c r="C32" i="72"/>
  <c r="D27" i="72"/>
  <c r="D33" i="72" s="1"/>
  <c r="C8" i="71"/>
  <c r="D9" i="70"/>
  <c r="C8" i="70"/>
  <c r="C10" i="70" s="1"/>
  <c r="N10" i="51" s="1"/>
  <c r="I11" i="69"/>
  <c r="H10" i="69"/>
  <c r="H12" i="69" s="1"/>
  <c r="D8" i="69"/>
  <c r="C7" i="69"/>
  <c r="C9" i="69" s="1"/>
  <c r="N3" i="51" s="1"/>
  <c r="D33" i="68"/>
  <c r="C32" i="68"/>
  <c r="D21" i="67"/>
  <c r="C20" i="67"/>
  <c r="C22" i="67" s="1"/>
  <c r="AI8" i="51" s="1"/>
  <c r="C6" i="66"/>
  <c r="D48" i="65"/>
  <c r="C47" i="65"/>
  <c r="C49" i="65" s="1"/>
  <c r="B15" i="51" s="1"/>
  <c r="I9" i="65"/>
  <c r="H8" i="65"/>
  <c r="H10" i="65" s="1"/>
  <c r="D7" i="64"/>
  <c r="C6" i="64"/>
  <c r="C8" i="64" s="1"/>
  <c r="B13" i="51" s="1"/>
  <c r="D9" i="63"/>
  <c r="C8" i="63"/>
  <c r="D23" i="62"/>
  <c r="C22" i="62"/>
  <c r="C24" i="62" s="1"/>
  <c r="AI5" i="51" s="1"/>
  <c r="C7" i="61"/>
  <c r="D19" i="60"/>
  <c r="C18" i="60"/>
  <c r="C20" i="60" s="1"/>
  <c r="AI3" i="51" s="1"/>
  <c r="D19" i="59"/>
  <c r="C18" i="59"/>
  <c r="D10" i="58"/>
  <c r="C9" i="58"/>
  <c r="C11" i="58" s="1"/>
  <c r="B23" i="51" s="1"/>
  <c r="D9" i="57"/>
  <c r="C8" i="57"/>
  <c r="D13" i="56"/>
  <c r="C12" i="56"/>
  <c r="C14" i="56" s="1"/>
  <c r="B28" i="51" s="1"/>
  <c r="D9" i="54"/>
  <c r="C8" i="54"/>
  <c r="D9" i="53"/>
  <c r="C8" i="53"/>
  <c r="C10" i="53" s="1"/>
  <c r="N20" i="51" s="1"/>
  <c r="D22" i="52"/>
  <c r="C21" i="52"/>
  <c r="C23" i="52" s="1"/>
  <c r="B52" i="51" s="1"/>
  <c r="B54" i="51" s="1"/>
  <c r="B26" i="51"/>
  <c r="H32" i="51"/>
  <c r="T9" i="51" s="1"/>
  <c r="H28" i="51"/>
  <c r="AI19" i="51"/>
  <c r="AI18" i="51"/>
  <c r="H24" i="51"/>
  <c r="AI16" i="51"/>
  <c r="N15" i="51"/>
  <c r="H20" i="51"/>
  <c r="K15" i="51"/>
  <c r="AI9" i="51"/>
  <c r="AC9" i="51"/>
  <c r="AI7" i="51"/>
  <c r="N7" i="51"/>
  <c r="K10" i="51"/>
  <c r="AI4" i="51"/>
  <c r="C9" i="50"/>
  <c r="C10" i="50" s="1"/>
  <c r="E4" i="51" s="1"/>
  <c r="E10" i="51" s="1"/>
  <c r="H21" i="49"/>
  <c r="AI15" i="51" s="1"/>
  <c r="I9" i="49"/>
  <c r="D9" i="49"/>
  <c r="H8" i="49"/>
  <c r="H10" i="49" s="1"/>
  <c r="B16" i="51" s="1"/>
  <c r="C8" i="49"/>
  <c r="C10" i="49" s="1"/>
  <c r="N8" i="51" s="1"/>
  <c r="F187" i="48"/>
  <c r="D187" i="48"/>
  <c r="E186" i="48"/>
  <c r="E188" i="48" s="1"/>
  <c r="C186" i="48"/>
  <c r="C188" i="48" s="1"/>
  <c r="C26" i="47"/>
  <c r="C25" i="47"/>
  <c r="D587" i="46"/>
  <c r="C586" i="46"/>
  <c r="H11" i="46"/>
  <c r="H12" i="46" s="1"/>
  <c r="D53" i="45"/>
  <c r="C52" i="45"/>
  <c r="C54" i="45" s="1"/>
  <c r="K51" i="45"/>
  <c r="J50" i="45"/>
  <c r="F41" i="45"/>
  <c r="D41" i="45"/>
  <c r="E40" i="45"/>
  <c r="E42" i="45" s="1"/>
  <c r="C40" i="45"/>
  <c r="C42" i="45" s="1"/>
  <c r="K35" i="45"/>
  <c r="J34" i="45"/>
  <c r="J36" i="45" s="1"/>
  <c r="K25" i="45"/>
  <c r="F25" i="45"/>
  <c r="D25" i="45"/>
  <c r="J24" i="45"/>
  <c r="E24" i="45"/>
  <c r="E26" i="45" s="1"/>
  <c r="C24" i="45"/>
  <c r="F13" i="45"/>
  <c r="D13" i="45"/>
  <c r="E12" i="45"/>
  <c r="E14" i="45" s="1"/>
  <c r="C12" i="45"/>
  <c r="C14" i="45" s="1"/>
  <c r="K11" i="45"/>
  <c r="J10" i="45"/>
  <c r="J12" i="45" s="1"/>
  <c r="C44" i="44"/>
  <c r="H274" i="43"/>
  <c r="G273" i="43"/>
  <c r="G262" i="43"/>
  <c r="G264" i="43" s="1"/>
  <c r="H244" i="43"/>
  <c r="G243" i="43"/>
  <c r="J229" i="43"/>
  <c r="H229" i="43"/>
  <c r="I228" i="43"/>
  <c r="I230" i="43" s="1"/>
  <c r="N17" i="51" s="1"/>
  <c r="G228" i="43"/>
  <c r="G230" i="43" s="1"/>
  <c r="H208" i="43"/>
  <c r="G207" i="43"/>
  <c r="H183" i="43"/>
  <c r="G182" i="43"/>
  <c r="J122" i="43"/>
  <c r="H122" i="43"/>
  <c r="I121" i="43"/>
  <c r="I123" i="43" s="1"/>
  <c r="G121" i="43"/>
  <c r="G123" i="43" s="1"/>
  <c r="J103" i="43"/>
  <c r="H103" i="43"/>
  <c r="I102" i="43"/>
  <c r="I104" i="43" s="1"/>
  <c r="G102" i="43"/>
  <c r="G104" i="43" s="1"/>
  <c r="J87" i="43"/>
  <c r="H87" i="43"/>
  <c r="I86" i="43"/>
  <c r="I88" i="43" s="1"/>
  <c r="G86" i="43"/>
  <c r="G88" i="43" s="1"/>
  <c r="J73" i="43"/>
  <c r="H73" i="43"/>
  <c r="I72" i="43"/>
  <c r="I74" i="43" s="1"/>
  <c r="G72" i="43"/>
  <c r="G74" i="43" s="1"/>
  <c r="J61" i="43"/>
  <c r="H61" i="43"/>
  <c r="I60" i="43"/>
  <c r="I62" i="43" s="1"/>
  <c r="G60" i="43"/>
  <c r="G62" i="43" s="1"/>
  <c r="C51" i="43"/>
  <c r="C53" i="43" s="1"/>
  <c r="C55" i="43" s="1"/>
  <c r="C93" i="43" s="1"/>
  <c r="C96" i="43" s="1"/>
  <c r="C98" i="43" s="1"/>
  <c r="C100" i="43" s="1"/>
  <c r="C173" i="43" s="1"/>
  <c r="C176" i="43" s="1"/>
  <c r="C178" i="43" s="1"/>
  <c r="C201" i="43" s="1"/>
  <c r="C204" i="43" s="1"/>
  <c r="C206" i="43" s="1"/>
  <c r="J49" i="43"/>
  <c r="H49" i="43"/>
  <c r="I48" i="43"/>
  <c r="I50" i="43" s="1"/>
  <c r="G48" i="43"/>
  <c r="G50" i="43" s="1"/>
  <c r="J34" i="43"/>
  <c r="H34" i="43"/>
  <c r="I33" i="43"/>
  <c r="I35" i="43" s="1"/>
  <c r="G33" i="43"/>
  <c r="G35" i="43" s="1"/>
  <c r="J21" i="43"/>
  <c r="H21" i="43"/>
  <c r="I20" i="43"/>
  <c r="I22" i="43" s="1"/>
  <c r="G20" i="43"/>
  <c r="G22" i="43" s="1"/>
  <c r="O10" i="43"/>
  <c r="N9" i="43"/>
  <c r="J9" i="43"/>
  <c r="H9" i="43"/>
  <c r="I8" i="43"/>
  <c r="I10" i="43" s="1"/>
  <c r="G8" i="43"/>
  <c r="G10" i="43" s="1"/>
  <c r="C23" i="42"/>
  <c r="C123" i="41"/>
  <c r="D122" i="41"/>
  <c r="I121" i="41"/>
  <c r="C121" i="41"/>
  <c r="H120" i="41"/>
  <c r="H122" i="41" s="1"/>
  <c r="C107" i="41"/>
  <c r="D106" i="41"/>
  <c r="C105" i="41"/>
  <c r="I104" i="41"/>
  <c r="H103" i="41"/>
  <c r="D83" i="41"/>
  <c r="C82" i="41"/>
  <c r="C84" i="41" s="1"/>
  <c r="D70" i="41"/>
  <c r="I69" i="41"/>
  <c r="C69" i="41"/>
  <c r="C71" i="41" s="1"/>
  <c r="H68" i="41"/>
  <c r="H70" i="41" s="1"/>
  <c r="N14" i="51" s="1"/>
  <c r="D51" i="41"/>
  <c r="I50" i="41"/>
  <c r="C50" i="41"/>
  <c r="C52" i="41" s="1"/>
  <c r="H49" i="41"/>
  <c r="H51" i="41" s="1"/>
  <c r="F102" i="40"/>
  <c r="D102" i="40"/>
  <c r="E101" i="40"/>
  <c r="E103" i="40" s="1"/>
  <c r="C101" i="40"/>
  <c r="C103" i="40" s="1"/>
  <c r="N80" i="39"/>
  <c r="N65" i="39"/>
  <c r="N66" i="39" s="1"/>
  <c r="Q2" i="51" s="1"/>
  <c r="N49" i="39"/>
  <c r="N50" i="39" s="1"/>
  <c r="Q5" i="51" s="1"/>
  <c r="V42" i="39"/>
  <c r="V43" i="39" s="1"/>
  <c r="Q4" i="51" s="1"/>
  <c r="E41" i="39"/>
  <c r="R40" i="39"/>
  <c r="R41" i="39" s="1"/>
  <c r="Q3" i="51" s="1"/>
  <c r="F40" i="39"/>
  <c r="D40" i="39"/>
  <c r="E39" i="39"/>
  <c r="C39" i="39"/>
  <c r="C41" i="39" s="1"/>
  <c r="N29" i="39"/>
  <c r="J28" i="39"/>
  <c r="V24" i="39"/>
  <c r="R22" i="39"/>
  <c r="D31" i="38"/>
  <c r="C30" i="38"/>
  <c r="D32" i="37"/>
  <c r="C31" i="37"/>
  <c r="C33" i="37" s="1"/>
  <c r="B12" i="51" s="1"/>
  <c r="H36" i="36"/>
  <c r="G35" i="36"/>
  <c r="H22" i="36"/>
  <c r="G21" i="36"/>
  <c r="C19" i="36"/>
  <c r="C23" i="36" s="1"/>
  <c r="C26" i="36" s="1"/>
  <c r="C69" i="36" s="1"/>
  <c r="C73" i="36" s="1"/>
  <c r="C77" i="36" s="1"/>
  <c r="C81" i="36" s="1"/>
  <c r="C127" i="36" s="1"/>
  <c r="C131" i="36" s="1"/>
  <c r="C135" i="36" s="1"/>
  <c r="C362" i="36" s="1"/>
  <c r="H10" i="36"/>
  <c r="G9" i="36"/>
  <c r="D105" i="35"/>
  <c r="C104" i="35"/>
  <c r="I48" i="35"/>
  <c r="H47" i="35"/>
  <c r="I33" i="35"/>
  <c r="H32" i="35"/>
  <c r="D36" i="35"/>
  <c r="C35" i="35"/>
  <c r="I21" i="35"/>
  <c r="H20" i="35"/>
  <c r="D17" i="35"/>
  <c r="C16" i="35"/>
  <c r="I8" i="35"/>
  <c r="H7" i="35"/>
  <c r="G88" i="34"/>
  <c r="AO3" i="51" s="1"/>
  <c r="K62" i="34"/>
  <c r="K34" i="34"/>
  <c r="O25" i="34"/>
  <c r="AA22" i="34"/>
  <c r="S17" i="34"/>
  <c r="AE15" i="34"/>
  <c r="K79" i="34"/>
  <c r="W13" i="34"/>
  <c r="J143" i="33"/>
  <c r="H143" i="33"/>
  <c r="F143" i="33"/>
  <c r="D143" i="33"/>
  <c r="I142" i="33"/>
  <c r="I144" i="33" s="1"/>
  <c r="G142" i="33"/>
  <c r="E142" i="33"/>
  <c r="E144" i="33" s="1"/>
  <c r="C142" i="33"/>
  <c r="C144" i="33" s="1"/>
  <c r="D23" i="32"/>
  <c r="C22" i="32"/>
  <c r="D51" i="31"/>
  <c r="C50" i="31"/>
  <c r="C52" i="31" s="1"/>
  <c r="B19" i="51" s="1"/>
  <c r="C30" i="30"/>
  <c r="AI2" i="51" s="1"/>
  <c r="D49" i="29"/>
  <c r="C48" i="29"/>
  <c r="C50" i="29" s="1"/>
  <c r="AF18" i="51" s="1"/>
  <c r="D26" i="29"/>
  <c r="C25" i="29"/>
  <c r="C27" i="29" s="1"/>
  <c r="I15" i="29"/>
  <c r="H14" i="29"/>
  <c r="H16" i="29" s="1"/>
  <c r="B17" i="51" s="1"/>
  <c r="D9" i="29"/>
  <c r="C8" i="29"/>
  <c r="F107" i="28"/>
  <c r="D107" i="28"/>
  <c r="E106" i="28"/>
  <c r="E108" i="28" s="1"/>
  <c r="C106" i="28"/>
  <c r="C108" i="28" s="1"/>
  <c r="N79" i="28"/>
  <c r="J47" i="28"/>
  <c r="J51" i="28" s="1"/>
  <c r="F35" i="28"/>
  <c r="D35" i="28"/>
  <c r="E34" i="28"/>
  <c r="E36" i="28" s="1"/>
  <c r="C34" i="28"/>
  <c r="C36" i="28" s="1"/>
  <c r="J18" i="28"/>
  <c r="F15" i="28"/>
  <c r="D15" i="28"/>
  <c r="E14" i="28"/>
  <c r="E16" i="28" s="1"/>
  <c r="C14" i="28"/>
  <c r="N7" i="28"/>
  <c r="J7" i="28"/>
  <c r="C35" i="27"/>
  <c r="N50" i="26"/>
  <c r="W2" i="51" s="1"/>
  <c r="W4" i="51" s="1"/>
  <c r="N49" i="26"/>
  <c r="C5" i="55" s="1"/>
  <c r="C7" i="55" s="1"/>
  <c r="F40" i="26"/>
  <c r="D40" i="26"/>
  <c r="E39" i="26"/>
  <c r="E41" i="26" s="1"/>
  <c r="C39" i="26"/>
  <c r="C41" i="26" s="1"/>
  <c r="N29" i="26"/>
  <c r="J28" i="26"/>
  <c r="C28" i="25"/>
  <c r="AI21" i="51" s="1"/>
  <c r="C26" i="25"/>
  <c r="J45" i="24"/>
  <c r="W9" i="51" s="1"/>
  <c r="W11" i="51" s="1"/>
  <c r="J44" i="24"/>
  <c r="D24" i="25" s="1"/>
  <c r="D27" i="25" s="1"/>
  <c r="E41" i="24"/>
  <c r="F40" i="24"/>
  <c r="D40" i="24"/>
  <c r="E39" i="24"/>
  <c r="C39" i="24"/>
  <c r="C41" i="24" s="1"/>
  <c r="J28" i="24"/>
  <c r="D20" i="23"/>
  <c r="C19" i="23"/>
  <c r="D20" i="22"/>
  <c r="C19" i="22"/>
  <c r="C21" i="22" s="1"/>
  <c r="B29" i="51" s="1"/>
  <c r="D20" i="21"/>
  <c r="C19" i="21"/>
  <c r="D24" i="20"/>
  <c r="C23" i="20"/>
  <c r="C25" i="20" s="1"/>
  <c r="AI22" i="51" s="1"/>
  <c r="D19" i="19"/>
  <c r="C18" i="19"/>
  <c r="D19" i="18"/>
  <c r="C18" i="18"/>
  <c r="C20" i="18" s="1"/>
  <c r="AI24" i="51" s="1"/>
  <c r="C18" i="17"/>
  <c r="D8" i="17"/>
  <c r="D19" i="17" s="1"/>
  <c r="D19" i="16"/>
  <c r="C18" i="16"/>
  <c r="D15" i="15"/>
  <c r="C14" i="15"/>
  <c r="C16" i="15" s="1"/>
  <c r="AI27" i="51" s="1"/>
  <c r="C14" i="14"/>
  <c r="D6" i="14"/>
  <c r="D15" i="14" s="1"/>
  <c r="C14" i="13"/>
  <c r="D6" i="13"/>
  <c r="D15" i="13" s="1"/>
  <c r="D15" i="12"/>
  <c r="C14" i="12"/>
  <c r="C16" i="12" s="1"/>
  <c r="AI30" i="51" s="1"/>
  <c r="D15" i="11"/>
  <c r="C14" i="11"/>
  <c r="D15" i="10"/>
  <c r="C14" i="10"/>
  <c r="D9" i="9"/>
  <c r="C8" i="9"/>
  <c r="C10" i="9" s="1"/>
  <c r="B33" i="51" s="1"/>
  <c r="D16" i="8"/>
  <c r="C15" i="8"/>
  <c r="C116" i="7"/>
  <c r="D9" i="6"/>
  <c r="C8" i="6"/>
  <c r="D15" i="5"/>
  <c r="C14" i="5"/>
  <c r="C16" i="5" s="1"/>
  <c r="AI32" i="51" s="1"/>
  <c r="N75" i="4"/>
  <c r="N60" i="4"/>
  <c r="N61" i="4" s="1"/>
  <c r="E14" i="51" s="1"/>
  <c r="N44" i="4"/>
  <c r="N45" i="4" s="1"/>
  <c r="E13" i="51" s="1"/>
  <c r="V42" i="4"/>
  <c r="V43" i="4" s="1"/>
  <c r="E20" i="51" s="1"/>
  <c r="R33" i="4"/>
  <c r="R34" i="4" s="1"/>
  <c r="E15" i="51" s="1"/>
  <c r="F56" i="4"/>
  <c r="D56" i="4"/>
  <c r="E55" i="4"/>
  <c r="E57" i="4" s="1"/>
  <c r="C55" i="4"/>
  <c r="N29" i="4"/>
  <c r="J45" i="4"/>
  <c r="V24" i="4"/>
  <c r="R22" i="4"/>
  <c r="H14" i="3"/>
  <c r="H16" i="3" s="1"/>
  <c r="H18" i="3" s="1"/>
  <c r="D2928" i="1"/>
  <c r="C2927" i="1"/>
  <c r="I120" i="1"/>
  <c r="H106" i="1"/>
  <c r="H119" i="1" s="1"/>
  <c r="C16" i="11" l="1"/>
  <c r="AI31" i="51" s="1"/>
  <c r="N11" i="43"/>
  <c r="N102" i="43" s="1"/>
  <c r="C227" i="43"/>
  <c r="C230" i="43" s="1"/>
  <c r="C232" i="43" s="1"/>
  <c r="C238" i="43" s="1"/>
  <c r="C241" i="43" s="1"/>
  <c r="C253" i="43" s="1"/>
  <c r="C256" i="43" s="1"/>
  <c r="B7" i="51" s="1"/>
  <c r="G275" i="43"/>
  <c r="G245" i="43"/>
  <c r="G184" i="43"/>
  <c r="G209" i="43"/>
  <c r="C10" i="6"/>
  <c r="N24" i="51" s="1"/>
  <c r="N76" i="4"/>
  <c r="E18" i="51" s="1"/>
  <c r="J52" i="45"/>
  <c r="C96" i="45"/>
  <c r="B21" i="51" s="1"/>
  <c r="C21" i="21"/>
  <c r="B30" i="51" s="1"/>
  <c r="C57" i="4"/>
  <c r="E27" i="51"/>
  <c r="T5" i="51" s="1"/>
  <c r="AF15" i="51"/>
  <c r="C147" i="33"/>
  <c r="C588" i="46"/>
  <c r="AF2" i="51" s="1"/>
  <c r="H105" i="41"/>
  <c r="G144" i="33"/>
  <c r="C32" i="38"/>
  <c r="B3" i="51" s="1"/>
  <c r="G11" i="36"/>
  <c r="C16" i="28"/>
  <c r="C20" i="59"/>
  <c r="B24" i="51" s="1"/>
  <c r="H9" i="35"/>
  <c r="N9" i="51" s="1"/>
  <c r="C18" i="35"/>
  <c r="N5" i="51" s="1"/>
  <c r="C37" i="35"/>
  <c r="N11" i="51" s="1"/>
  <c r="AF17" i="51"/>
  <c r="H34" i="35"/>
  <c r="AF6" i="51" s="1"/>
  <c r="H49" i="35"/>
  <c r="E116" i="7"/>
  <c r="B8" i="51" s="1"/>
  <c r="T7" i="51"/>
  <c r="I116" i="7"/>
  <c r="B11" i="51"/>
  <c r="G23" i="36"/>
  <c r="G116" i="7"/>
  <c r="H121" i="1"/>
  <c r="C2929" i="1"/>
  <c r="T1" i="51" s="1"/>
  <c r="B35" i="51"/>
  <c r="C118" i="7"/>
  <c r="N23" i="51"/>
  <c r="B4" i="51"/>
  <c r="C146" i="33"/>
  <c r="N12" i="51" s="1"/>
  <c r="C12" i="9"/>
  <c r="C16" i="14"/>
  <c r="AI29" i="51" s="1"/>
  <c r="C20" i="17"/>
  <c r="AI25" i="51" s="1"/>
  <c r="AF5" i="51"/>
  <c r="N19" i="51"/>
  <c r="Q14" i="51"/>
  <c r="T3" i="51" s="1"/>
  <c r="D42" i="44"/>
  <c r="D45" i="44" s="1"/>
  <c r="C56" i="2"/>
  <c r="B36" i="51" s="1"/>
  <c r="C17" i="8"/>
  <c r="C16" i="10"/>
  <c r="B32" i="51" s="1"/>
  <c r="C16" i="13"/>
  <c r="AI28" i="51" s="1"/>
  <c r="C20" i="16"/>
  <c r="AI26" i="51" s="1"/>
  <c r="C20" i="19"/>
  <c r="AI23" i="51" s="1"/>
  <c r="C21" i="23"/>
  <c r="B18" i="51" s="1"/>
  <c r="C10" i="29"/>
  <c r="C24" i="32"/>
  <c r="AI6" i="51"/>
  <c r="AO2" i="51"/>
  <c r="AO5" i="51" s="1"/>
  <c r="H22" i="35"/>
  <c r="AF19" i="51"/>
  <c r="C106" i="35"/>
  <c r="B31" i="51" s="1"/>
  <c r="G37" i="36"/>
  <c r="D21" i="42"/>
  <c r="D24" i="42" s="1"/>
  <c r="C25" i="42" s="1"/>
  <c r="AI13" i="51" s="1"/>
  <c r="N81" i="39"/>
  <c r="C46" i="44"/>
  <c r="AI14" i="51" s="1"/>
  <c r="C26" i="45"/>
  <c r="N6" i="51" s="1"/>
  <c r="J26" i="45"/>
  <c r="D33" i="27"/>
  <c r="D36" i="27" s="1"/>
  <c r="C37" i="27" s="1"/>
  <c r="AI20" i="51" s="1"/>
  <c r="C10" i="54"/>
  <c r="N21" i="51" s="1"/>
  <c r="C10" i="57"/>
  <c r="B25" i="51" s="1"/>
  <c r="C10" i="63"/>
  <c r="N13" i="51" s="1"/>
  <c r="C34" i="68"/>
  <c r="B6" i="51" s="1"/>
  <c r="C34" i="72"/>
  <c r="AI10" i="51" s="1"/>
  <c r="C8" i="77"/>
  <c r="B10" i="51" s="1"/>
  <c r="C47" i="80"/>
  <c r="B9" i="51" s="1"/>
  <c r="C10" i="84"/>
  <c r="N22" i="51" s="1"/>
  <c r="D5" i="88"/>
  <c r="D8" i="88" s="1"/>
  <c r="C9" i="88" s="1"/>
  <c r="AI11" i="51" s="1"/>
  <c r="D9" i="89"/>
  <c r="D12" i="89" s="1"/>
  <c r="C13" i="89" s="1"/>
  <c r="AI12" i="51" s="1"/>
  <c r="C20" i="92"/>
  <c r="G20" i="92"/>
  <c r="AI56" i="51" l="1"/>
  <c r="N18" i="51"/>
  <c r="AF4" i="51"/>
  <c r="N16" i="51"/>
  <c r="AF16" i="51"/>
  <c r="AF3" i="51"/>
  <c r="C19" i="8"/>
  <c r="B34" i="51"/>
  <c r="B49" i="51" s="1"/>
  <c r="T11" i="51" s="1"/>
  <c r="N39" i="51" l="1"/>
  <c r="T13" i="51" s="1"/>
  <c r="T15" i="51" s="1"/>
  <c r="T17" i="51" s="1"/>
  <c r="T19" i="51" s="1"/>
  <c r="T21" i="51" s="1"/>
</calcChain>
</file>

<file path=xl/sharedStrings.xml><?xml version="1.0" encoding="utf-8"?>
<sst xmlns="http://schemas.openxmlformats.org/spreadsheetml/2006/main" count="7650" uniqueCount="2145">
  <si>
    <t>Banee Ishaque K Perse</t>
  </si>
  <si>
    <t>Date</t>
  </si>
  <si>
    <t>Particulars</t>
  </si>
  <si>
    <t>Amount</t>
  </si>
  <si>
    <t>Debit</t>
  </si>
  <si>
    <t>Credit</t>
  </si>
  <si>
    <t>Previous Balance</t>
  </si>
  <si>
    <t>Ktpm-Poly Bus Fair</t>
  </si>
  <si>
    <t>Arun Transparent electronics dtp work</t>
  </si>
  <si>
    <t>From Kabeer sir for electrostatic motor seminar</t>
  </si>
  <si>
    <t>Poly-Tir Bus Fair</t>
  </si>
  <si>
    <t>Tir-Ptu Auto Fair</t>
  </si>
  <si>
    <t>Ptu-Tir Bus Fair</t>
  </si>
  <si>
    <t>To travel house for passport expense</t>
  </si>
  <si>
    <t>for info kairali</t>
  </si>
  <si>
    <t>Tir-Ptu Bus Fair</t>
  </si>
  <si>
    <t>Recharge</t>
  </si>
  <si>
    <t>Tir-Poly Bus fair</t>
  </si>
  <si>
    <t>Tir-Malappuram bus fair</t>
  </si>
  <si>
    <t>Photostat</t>
  </si>
  <si>
    <t>malappuram-tir bus fair</t>
  </si>
  <si>
    <t>Poly-Tir Auto Fair</t>
  </si>
  <si>
    <t>From Basheer for ILS seminar</t>
  </si>
  <si>
    <t>CD write-studio deposit</t>
  </si>
  <si>
    <t>Poly-Tir Bus Fair (with raslam)</t>
  </si>
  <si>
    <t>Tir-Ptu Bus Fair (with raslam)</t>
  </si>
  <si>
    <t>Parippuvada</t>
  </si>
  <si>
    <t>For CD</t>
  </si>
  <si>
    <t>To Samad kaka seminar account</t>
  </si>
  <si>
    <t>Autocad dtp work</t>
  </si>
  <si>
    <t>Tea</t>
  </si>
  <si>
    <t>Chalan for neenu</t>
  </si>
  <si>
    <t>From prajeesh for Cracks &amp; repairs seminar</t>
  </si>
  <si>
    <t>Studio deposit-print</t>
  </si>
  <si>
    <t>From Arun for LEP seminar</t>
  </si>
  <si>
    <t>Studio deposit</t>
  </si>
  <si>
    <t>From Rajesh for Universal IR seminar</t>
  </si>
  <si>
    <t>Kalam to mini account</t>
  </si>
  <si>
    <t>From anees for neenu chalan</t>
  </si>
  <si>
    <t>Moochikkal-Ptu Bus fair</t>
  </si>
  <si>
    <t>Hisham for pen</t>
  </si>
  <si>
    <t>To Samad kaka seminar account for rajesh</t>
  </si>
  <si>
    <t>To Samad kaka seminar account for arun</t>
  </si>
  <si>
    <t>To Samad kaka seminar account (kalam mini)</t>
  </si>
  <si>
    <t>To Samad kaka seminar account (Rahil mini)</t>
  </si>
  <si>
    <t>To Samad kaka seminar account for basim</t>
  </si>
  <si>
    <t>To dk account</t>
  </si>
  <si>
    <t>Ptu-Tir Auto Fair</t>
  </si>
  <si>
    <t>From Farshad for Online detection seminar</t>
  </si>
  <si>
    <t>To Mother</t>
  </si>
  <si>
    <t>Poly-Ktpm Bus fair</t>
  </si>
  <si>
    <t>Kadala</t>
  </si>
  <si>
    <t>To Samad kaka seminar account for farshad</t>
  </si>
  <si>
    <t>From dk account</t>
  </si>
  <si>
    <t>Tir-Vly Bus fair</t>
  </si>
  <si>
    <t>Vettakka</t>
  </si>
  <si>
    <t>Banana for minnu</t>
  </si>
  <si>
    <t>Cheri ari for minnu</t>
  </si>
  <si>
    <t>Vly-Ktpm Auto Fair</t>
  </si>
  <si>
    <t>Ktpm-Tir Bus Fair</t>
  </si>
  <si>
    <t>Tir-Poly Auto fair</t>
  </si>
  <si>
    <t>Bread</t>
  </si>
  <si>
    <t>Shave</t>
  </si>
  <si>
    <t>From Vijeesh for Basalt rock seminar</t>
  </si>
  <si>
    <t>Soda</t>
  </si>
  <si>
    <t>Short</t>
  </si>
  <si>
    <t>From dk Account</t>
  </si>
  <si>
    <t>Clearence for Previous Balance (A:1186 P:3067.5)</t>
  </si>
  <si>
    <t>Clearence for Previous Balance (A:1700 P:3067.5)</t>
  </si>
  <si>
    <t>Vicks</t>
  </si>
  <si>
    <t>To TSC Gold loan 44300 Collection</t>
  </si>
  <si>
    <t>Tir-Parakkallu Bus Fair</t>
  </si>
  <si>
    <t>Hisham For Pen</t>
  </si>
  <si>
    <t>Total Debit</t>
  </si>
  <si>
    <t>Total Credit</t>
  </si>
  <si>
    <t>Balance</t>
  </si>
  <si>
    <t>From SBI Account</t>
  </si>
  <si>
    <t>From TSC Gold loan 44300 Collection</t>
  </si>
  <si>
    <t>Lijith Annan Rent</t>
  </si>
  <si>
    <t>MS Office 2010 Copying charge at just click</t>
  </si>
  <si>
    <t>Poly-Karathur Bus Fair</t>
  </si>
  <si>
    <t>For MS Office Installation Charge by Afsin</t>
  </si>
  <si>
    <t>Karathur-Poly Bus Fair</t>
  </si>
  <si>
    <t>To Samad Kaka By closing SSM Poly Seminar Account</t>
  </si>
  <si>
    <t>Tir-Kottakkal Bus Fair</t>
  </si>
  <si>
    <t>Kottakkal-Kottappuram Bus Fair</t>
  </si>
  <si>
    <t>Kottappuram-Basheer's House Auto Fair</t>
  </si>
  <si>
    <t>Kottappuram-Kottakkal Bus Fair</t>
  </si>
  <si>
    <t>Kottakkal-Tir Bus Fair</t>
  </si>
  <si>
    <t>Extras</t>
  </si>
  <si>
    <t>Mother Rent For Pappadam</t>
  </si>
  <si>
    <t>Lunch</t>
  </si>
  <si>
    <t>Tir-Moolakkal Bus Fair</t>
  </si>
  <si>
    <t>For Piriv  On Home</t>
  </si>
  <si>
    <t>From Rahil&amp; team as Main Project Advance</t>
  </si>
  <si>
    <t>From Siyas as maintanance Charge</t>
  </si>
  <si>
    <t>Moolakkal-Ptu Bus Fair</t>
  </si>
  <si>
    <t>Mother For Puthiyangadi (Get 500; Return 300; Balance 200)</t>
  </si>
  <si>
    <t>From Nesitata as return</t>
  </si>
  <si>
    <t>From Malutata as return</t>
  </si>
  <si>
    <t>From Malutata as rent</t>
  </si>
  <si>
    <t>Tir-Ktpm Bus fair</t>
  </si>
  <si>
    <t>Ktpm-Pallipadi Bus Fair</t>
  </si>
  <si>
    <t>To Valymma From Mimoona Edakkulam's Account</t>
  </si>
  <si>
    <t>Naseema PV Return</t>
  </si>
  <si>
    <t>Tir-Ptu Bus fair</t>
  </si>
  <si>
    <t>To Malutata For Mainmain Balance</t>
  </si>
  <si>
    <t>Mother Rent For return to Shihab</t>
  </si>
  <si>
    <t>For HDD External Case</t>
  </si>
  <si>
    <t>Poly-Ktpm Bus Fair</t>
  </si>
  <si>
    <t>Mirror,Phone stand,Tape</t>
  </si>
  <si>
    <t>Eladi From Sakeer's Store</t>
  </si>
  <si>
    <t>Rent By Mol</t>
  </si>
  <si>
    <t>Chembikkal-Poly Bus Fair</t>
  </si>
  <si>
    <t>Rent By Raslam</t>
  </si>
  <si>
    <t>Petrol charge to bring trolly for Mol</t>
  </si>
  <si>
    <t>Marker</t>
  </si>
  <si>
    <t>Pal Kuppi</t>
  </si>
  <si>
    <t>Dorobar-125 (2 nos), Keto Soap</t>
  </si>
  <si>
    <t>Cheri ari (2 Kg)</t>
  </si>
  <si>
    <t>Mol For Tea</t>
  </si>
  <si>
    <t>Poly-Tir Return Auto Fair</t>
  </si>
  <si>
    <t>Mother Rent For Insha's Medical Treatment</t>
  </si>
  <si>
    <t>Tir-Karathoor Bus Fair</t>
  </si>
  <si>
    <t>For Maintannace Charge by Afsin</t>
  </si>
  <si>
    <t>Karathoor-Ktpm Bus Fair</t>
  </si>
  <si>
    <t>Relience Sim (Sim:50,FRC:79)</t>
  </si>
  <si>
    <t>Valymma For bed sheet</t>
  </si>
  <si>
    <t>Mother rent for Avil</t>
  </si>
  <si>
    <t>Noorjatha Rent</t>
  </si>
  <si>
    <t>Tir-Poly Bus Fair</t>
  </si>
  <si>
    <t>To PNB Account</t>
  </si>
  <si>
    <t>Muhammed Kutty Rent For Phonebill</t>
  </si>
  <si>
    <t>To SBI Account</t>
  </si>
  <si>
    <t>Tir-Ktpm Bus Fair</t>
  </si>
  <si>
    <t>From PNB Account</t>
  </si>
  <si>
    <t>Ktpm Bed cover</t>
  </si>
  <si>
    <t>Lock for Mol</t>
  </si>
  <si>
    <t>Bingo</t>
  </si>
  <si>
    <t>Recharge Airtel</t>
  </si>
  <si>
    <t>Pallipadi-Vly Bus Fair</t>
  </si>
  <si>
    <t>BSNL Recharge</t>
  </si>
  <si>
    <t>Vly-MES College Auto Fair</t>
  </si>
  <si>
    <t>Vly-Vengad Bus Fair</t>
  </si>
  <si>
    <t>Vengad-Nayaru Padi &amp; Return Auto Fair</t>
  </si>
  <si>
    <t>Vengad-Vly Bus Fair</t>
  </si>
  <si>
    <t>Vly-Tir Bus Fair</t>
  </si>
  <si>
    <t>Loan From Malutata for Mol</t>
  </si>
  <si>
    <t>Loan From Nesitata for Mol</t>
  </si>
  <si>
    <t>Recharge Mol</t>
  </si>
  <si>
    <t>Petrol charge for bike to take trolly to Vly</t>
  </si>
  <si>
    <t>Apple</t>
  </si>
  <si>
    <t>Orange by Moothama</t>
  </si>
  <si>
    <t>Pumpice,Talavedana Gulika</t>
  </si>
  <si>
    <t>Nuruk (2 nos),Chips</t>
  </si>
  <si>
    <t>Packing Cover</t>
  </si>
  <si>
    <t>Given By Moothama</t>
  </si>
  <si>
    <t>Toilet charge for Banee</t>
  </si>
  <si>
    <t>Toilet charge for Mol &amp;Minnu</t>
  </si>
  <si>
    <t>Pori</t>
  </si>
  <si>
    <t>Tattkada Bill</t>
  </si>
  <si>
    <t>Vehicle Fee for Calicut Airport Trip</t>
  </si>
  <si>
    <t>Petrol charge for bike to return</t>
  </si>
  <si>
    <t>From PNB</t>
  </si>
  <si>
    <t>From SBI</t>
  </si>
  <si>
    <t>To Anees</t>
  </si>
  <si>
    <t>To Nesitata's loan</t>
  </si>
  <si>
    <t>To Malutata's loan</t>
  </si>
  <si>
    <t>Thakkali</t>
  </si>
  <si>
    <t>Nesitata rent</t>
  </si>
  <si>
    <t>Loan from Mother</t>
  </si>
  <si>
    <t>Photo of Uncle Print</t>
  </si>
  <si>
    <t>Shaji Mema Return</t>
  </si>
  <si>
    <t>Bhel Puri</t>
  </si>
  <si>
    <t>Chola Pori</t>
  </si>
  <si>
    <t>Ktpm-Tir Bus fair</t>
  </si>
  <si>
    <t>To SBI</t>
  </si>
  <si>
    <t>To Mother's loan</t>
  </si>
  <si>
    <t>Orange</t>
  </si>
  <si>
    <t>Nitin As advance</t>
  </si>
  <si>
    <t>Sajeer Babu As advance</t>
  </si>
  <si>
    <t>Muda</t>
  </si>
  <si>
    <t>Muhammed Kutty Phone bill return</t>
  </si>
  <si>
    <t>To PNB</t>
  </si>
  <si>
    <t>Kadingathondu-Tir Bus Fair</t>
  </si>
  <si>
    <t>Mother rent for nuruk</t>
  </si>
  <si>
    <t>Gilebi</t>
  </si>
  <si>
    <t>Noorjatha Return</t>
  </si>
  <si>
    <t>Mother for current bill</t>
  </si>
  <si>
    <t>Mothr for Phonebill</t>
  </si>
  <si>
    <t>Tir-Parakkall Bus Fair</t>
  </si>
  <si>
    <t>Parakkall-Tir Bus Fair</t>
  </si>
  <si>
    <t>Tir-ptu Bus Fair</t>
  </si>
  <si>
    <t>pazham</t>
  </si>
  <si>
    <t>Hisham for notebook</t>
  </si>
  <si>
    <t>By Moothama</t>
  </si>
  <si>
    <t>From Nesitata</t>
  </si>
  <si>
    <t>Browsing chaege at just click</t>
  </si>
  <si>
    <t>Deposit from travel for dvd pack</t>
  </si>
  <si>
    <t>Tir-Vty Auto Fair</t>
  </si>
  <si>
    <t>From Zamru</t>
  </si>
  <si>
    <t>Extra</t>
  </si>
  <si>
    <t>Vty-Tir Bus Fair</t>
  </si>
  <si>
    <t>From Jobin</t>
  </si>
  <si>
    <t>To Nitin</t>
  </si>
  <si>
    <t>To Nesitata as return</t>
  </si>
  <si>
    <t>To mother for saifu's sister marriage</t>
  </si>
  <si>
    <t>Loan from mother for chillara</t>
  </si>
  <si>
    <t>Poly-Tirunnavaya Bus fair</t>
  </si>
  <si>
    <t>Tirunnavaya-Tir Train fair</t>
  </si>
  <si>
    <t>Tir-Ptu Auto Fair (2 : with rashi mukkattil)</t>
  </si>
  <si>
    <t>Mother Purchase ( cheri ari,oil,pappadam)</t>
  </si>
  <si>
    <t>Mother given for Chillara</t>
  </si>
  <si>
    <t>To Chillara</t>
  </si>
  <si>
    <t>Return to mothers Loan</t>
  </si>
  <si>
    <t>Ptu-Pooka Bus Fair</t>
  </si>
  <si>
    <t>Pooka-Fathima matha Auto Fair</t>
  </si>
  <si>
    <t>Pooka-Ptu Bus Fair</t>
  </si>
  <si>
    <t>Vadakke Angadi-Tirunavaya Bus Fair</t>
  </si>
  <si>
    <t>Edakkulam-Tirunnavaya Auto Fair</t>
  </si>
  <si>
    <t>Tirunnavaya-Tir Bus Fair</t>
  </si>
  <si>
    <t>To mother for nesitata's loan</t>
  </si>
  <si>
    <t>To Nesitata</t>
  </si>
  <si>
    <t>To mother's loan for chillara</t>
  </si>
  <si>
    <t>Mother return on bappu haji store purchase</t>
  </si>
  <si>
    <t>Mother for hisham school Travel</t>
  </si>
  <si>
    <t>Sharafu mahdin &amp; team as advance</t>
  </si>
  <si>
    <t>Vadakke Angadi-Tir Bus Fair</t>
  </si>
  <si>
    <t>To mother for majestic travel for ponnu</t>
  </si>
  <si>
    <t>Ticket for I</t>
  </si>
  <si>
    <t>from SBI</t>
  </si>
  <si>
    <t>To mother for mimoonathatha ayalvasi's loan for insha</t>
  </si>
  <si>
    <t>From Mimoonthatha</t>
  </si>
  <si>
    <t>From Renjith for Seminar</t>
  </si>
  <si>
    <t>From Fayis for Seminar</t>
  </si>
  <si>
    <t>Poly-Tir Bus Fair (2 with raslam)</t>
  </si>
  <si>
    <t>From PNB as father cash</t>
  </si>
  <si>
    <t>Kadala (2 with raslam)</t>
  </si>
  <si>
    <t>Midayi For Insha</t>
  </si>
  <si>
    <t>Mother paid for midayi for insha &amp; majestic travel</t>
  </si>
  <si>
    <t>Mimoonthatha loan return</t>
  </si>
  <si>
    <t>To Nesitata from father's cash</t>
  </si>
  <si>
    <t>By Sumesh</t>
  </si>
  <si>
    <t>By Jaseel Samad</t>
  </si>
  <si>
    <t>By Ashir</t>
  </si>
  <si>
    <t>Deposit from studio</t>
  </si>
  <si>
    <t>Poly-tir Auto fair</t>
  </si>
  <si>
    <t>Nesitata Return</t>
  </si>
  <si>
    <t>Mother for CFL</t>
  </si>
  <si>
    <t>Deposit From Studio (including fayis &amp; renjith bind charge)</t>
  </si>
  <si>
    <t>By Hafsal</t>
  </si>
  <si>
    <t>For phone</t>
  </si>
  <si>
    <t>For sarbath</t>
  </si>
  <si>
    <t>For mouse pad</t>
  </si>
  <si>
    <t>Shajimema Return</t>
  </si>
  <si>
    <t>To mother for ponmundam jaram from father's deposit</t>
  </si>
  <si>
    <t>For Shave</t>
  </si>
  <si>
    <t>By Sujeesh for seminar</t>
  </si>
  <si>
    <t>Tea (remain Raslam)</t>
  </si>
  <si>
    <t>Poly-tir Bus fair ( with raslam)</t>
  </si>
  <si>
    <t>Powder,Soap for ponnu</t>
  </si>
  <si>
    <t>Balance from Tir-ptu Bus Fair (with raslam)</t>
  </si>
  <si>
    <t>Ktpm-Tirunnavaya Train Fair</t>
  </si>
  <si>
    <t>Moothama For Chillara</t>
  </si>
  <si>
    <t>Mother purchase (payar,beans,pappadam)</t>
  </si>
  <si>
    <t>mother for fish</t>
  </si>
  <si>
    <t>Nesitata for sanu's cycle</t>
  </si>
  <si>
    <t>Nesitata loan</t>
  </si>
  <si>
    <t>Tir-Moolakkal Bus fair (slipp on ptu)</t>
  </si>
  <si>
    <t>Ptu-Moolakkal Bus fair</t>
  </si>
  <si>
    <t>By Mother</t>
  </si>
  <si>
    <t>Ptu-Tir Bus fair</t>
  </si>
  <si>
    <t>Tir-poly bus fair</t>
  </si>
  <si>
    <t>To chillara</t>
  </si>
  <si>
    <t>Mother Rent</t>
  </si>
  <si>
    <t>Mother return</t>
  </si>
  <si>
    <t>To Shaji Mema</t>
  </si>
  <si>
    <t>By Raslam</t>
  </si>
  <si>
    <t>Mother Return</t>
  </si>
  <si>
    <t>To TSC Gold loan 35152</t>
  </si>
  <si>
    <t>From Jabir as editing charge</t>
  </si>
  <si>
    <t>Mother rent</t>
  </si>
  <si>
    <t>Mother rent from father</t>
  </si>
  <si>
    <t>Nesitata return</t>
  </si>
  <si>
    <t>Mother Rent (from father 300)</t>
  </si>
  <si>
    <t>From Jobin for PM</t>
  </si>
  <si>
    <t>Mother rent to goto sahir's home</t>
  </si>
  <si>
    <t>mother rent for thenga coolie</t>
  </si>
  <si>
    <t>Mother return for thenga coolie</t>
  </si>
  <si>
    <t>To Mother's loan for chillara 7 &amp; balance 10 (total :17)</t>
  </si>
  <si>
    <t>By Malutata</t>
  </si>
  <si>
    <t>By Mol</t>
  </si>
  <si>
    <t>Return to mother from malutata's loan</t>
  </si>
  <si>
    <t>MMC</t>
  </si>
  <si>
    <t>Mol Policy 8224</t>
  </si>
  <si>
    <t>Tir-Thazepalam Bus Fair (with jobin)</t>
  </si>
  <si>
    <t>By Mother for brush</t>
  </si>
  <si>
    <t>Tir-Ezhur bus fair</t>
  </si>
  <si>
    <t>Mother rent for Upperi</t>
  </si>
  <si>
    <t>Nesitata from malutata's cash</t>
  </si>
  <si>
    <t>Mother rent for chillara to sadka</t>
  </si>
  <si>
    <t>Tir-Poly bus fair</t>
  </si>
  <si>
    <t>To shajimema</t>
  </si>
  <si>
    <t>Ptu-Tan Bus fair</t>
  </si>
  <si>
    <t>Tan-Parappangadi Bus Fair</t>
  </si>
  <si>
    <t>Parappangadi-Ramanattukara Bus Fair</t>
  </si>
  <si>
    <t>Chippy pay</t>
  </si>
  <si>
    <t>Ramanattukara-Parappangadi Bus Fair</t>
  </si>
  <si>
    <t>Parappangadi-Ptu Bus Fair</t>
  </si>
  <si>
    <t>Tir-Banglam kunnu Bus Fair</t>
  </si>
  <si>
    <t>Banglam kunnu-Tir Bus Fair</t>
  </si>
  <si>
    <t>Bel Puri</t>
  </si>
  <si>
    <t>Mother for Egg</t>
  </si>
  <si>
    <t>Mother for Soap</t>
  </si>
  <si>
    <t>From Saheerkaka for TSC 44300</t>
  </si>
  <si>
    <t>Mother for TSC Gold loan 44300</t>
  </si>
  <si>
    <t>Vailathur-Vty Bus Fair</t>
  </si>
  <si>
    <t>Mother for Gas</t>
  </si>
  <si>
    <t>To Shafeeque For HDD</t>
  </si>
  <si>
    <t>To Saheer Kaka</t>
  </si>
  <si>
    <t>To Mother For Chilav</t>
  </si>
  <si>
    <t>To Mother For Nesitata's loan</t>
  </si>
  <si>
    <t>Mother for cooker washer</t>
  </si>
  <si>
    <t>Mother Return (Gas :200 Washer :100)</t>
  </si>
  <si>
    <t>From Rahul for seminar</t>
  </si>
  <si>
    <t>From studio deposit</t>
  </si>
  <si>
    <t>To Raslam</t>
  </si>
  <si>
    <t>To Samad kaka</t>
  </si>
  <si>
    <t>From Raslam</t>
  </si>
  <si>
    <t>Tir-ptu Bus Fair (with raslam)</t>
  </si>
  <si>
    <t>By Sharafu for project</t>
  </si>
  <si>
    <t>By shanik</t>
  </si>
  <si>
    <t>Chalan for dk</t>
  </si>
  <si>
    <t>Chalan for antony</t>
  </si>
  <si>
    <t>By Raslam (poly-tir travel)</t>
  </si>
  <si>
    <t>Tir-Schoolpadi bus fair</t>
  </si>
  <si>
    <t>Mother for bread</t>
  </si>
  <si>
    <t>From anoop</t>
  </si>
  <si>
    <t>Mother for mixture</t>
  </si>
  <si>
    <t>Mother from father's cash</t>
  </si>
  <si>
    <t>Recharge dk for mansoor</t>
  </si>
  <si>
    <t>Piriv on city( mansoor)</t>
  </si>
  <si>
    <t>Seven up</t>
  </si>
  <si>
    <t>By Mubashir for Mini</t>
  </si>
  <si>
    <t>To Mol balance</t>
  </si>
  <si>
    <t>to Chillara</t>
  </si>
  <si>
    <t>Ptu-Tir Auto fair</t>
  </si>
  <si>
    <t>Bel poori</t>
  </si>
  <si>
    <t>Kakkari</t>
  </si>
  <si>
    <t>Tea on nedumbasseri airport</t>
  </si>
  <si>
    <t>Eladi on nedumbasseri airport</t>
  </si>
  <si>
    <t>by Moothama to account</t>
  </si>
  <si>
    <t>By Jobin</t>
  </si>
  <si>
    <t>Ktpm-Tir(with mother)</t>
  </si>
  <si>
    <t>Tir-Ptu(with mother)</t>
  </si>
  <si>
    <t>Pachakkari</t>
  </si>
  <si>
    <t>Recharge dk</t>
  </si>
  <si>
    <t>Recharge uncle</t>
  </si>
  <si>
    <t>Ptu - home Auto Fair</t>
  </si>
  <si>
    <t>To mol Account</t>
  </si>
  <si>
    <t>To Moothamma Acoount</t>
  </si>
  <si>
    <t>Mother for piriv</t>
  </si>
  <si>
    <t>Mother return rent for piriv</t>
  </si>
  <si>
    <t>By Moothamma to Account</t>
  </si>
  <si>
    <t>To Mother for Vasu from father's cash</t>
  </si>
  <si>
    <t>By Alfaas</t>
  </si>
  <si>
    <t>Poly-Tir Bus fair</t>
  </si>
  <si>
    <t>To Moothamma Account</t>
  </si>
  <si>
    <t>Tir -Poly Bus Fair</t>
  </si>
  <si>
    <t>From nitin for project</t>
  </si>
  <si>
    <t>from ashique for editing</t>
  </si>
  <si>
    <t>from moothama for chillara</t>
  </si>
  <si>
    <t>Barbershop</t>
  </si>
  <si>
    <t>To moothama account</t>
  </si>
  <si>
    <t>from moothama for maxi</t>
  </si>
  <si>
    <t>From mansoor for project</t>
  </si>
  <si>
    <t>To moothama maxi account</t>
  </si>
  <si>
    <t>To dk</t>
  </si>
  <si>
    <t>To sabu mash chilav</t>
  </si>
  <si>
    <t>Poly-Poongotttukulm Auto fair</t>
  </si>
  <si>
    <t>Poongottukulam-Poly Bus Fair</t>
  </si>
  <si>
    <t>From rahil for project</t>
  </si>
  <si>
    <t>From haseeb for seminar</t>
  </si>
  <si>
    <t>At savera hospital for mansoor</t>
  </si>
  <si>
    <t>To Mol Account</t>
  </si>
  <si>
    <t>From DK Account</t>
  </si>
  <si>
    <t>From Mol Account</t>
  </si>
  <si>
    <t>To Mother for ponnu shoose &amp; Hospital expense</t>
  </si>
  <si>
    <t>From Nesitata currentbill account for nesitata</t>
  </si>
  <si>
    <t>To Nesitata as loan</t>
  </si>
  <si>
    <t>From neistata as loan return</t>
  </si>
  <si>
    <t>To Nesitata Currentbill Account</t>
  </si>
  <si>
    <t>From chillara</t>
  </si>
  <si>
    <t>Mother from chillara (on perse)</t>
  </si>
  <si>
    <t>From mother as loan</t>
  </si>
  <si>
    <t>From sajeer for seminar</t>
  </si>
  <si>
    <t>Tir -Poly Auto Fair</t>
  </si>
  <si>
    <t>From moothama account (withdraw)</t>
  </si>
  <si>
    <t>Launch</t>
  </si>
  <si>
    <t>From saleel for project</t>
  </si>
  <si>
    <t>To Moothama</t>
  </si>
  <si>
    <t>To Moothama Account</t>
  </si>
  <si>
    <t>To dk Account</t>
  </si>
  <si>
    <t>Ktpm-Poongottukulam Bus Fair</t>
  </si>
  <si>
    <t>From haris sir for seminar</t>
  </si>
  <si>
    <t>From jobin as fee</t>
  </si>
  <si>
    <t>Rent by studio</t>
  </si>
  <si>
    <t>DK from mol account as overflow</t>
  </si>
  <si>
    <t>From Alfaas for seminar</t>
  </si>
  <si>
    <t>Lunch with suhail</t>
  </si>
  <si>
    <t>For Shaverma to edakkulam</t>
  </si>
  <si>
    <t>Sarbath for lijith</t>
  </si>
  <si>
    <t>Poly-Tirunnavaya Bus Fair</t>
  </si>
  <si>
    <t>To Reenu for chillara</t>
  </si>
  <si>
    <t>Tirunnavaya-Poongottukulam Bus Fair</t>
  </si>
  <si>
    <t>Poly-Tirur Bus Fair</t>
  </si>
  <si>
    <t>To Naqeeb for petrol</t>
  </si>
  <si>
    <t>Mother return to dk perse account</t>
  </si>
  <si>
    <t>To DK Account</t>
  </si>
  <si>
    <t>From dk Account For Mother</t>
  </si>
  <si>
    <t>To mother's loan</t>
  </si>
  <si>
    <t>For mother naqeeb's Icecream loan</t>
  </si>
  <si>
    <t>Hisham Sim</t>
  </si>
  <si>
    <t>Ponnu munthiri,thyre</t>
  </si>
  <si>
    <t>From moothama Account for withdraw</t>
  </si>
  <si>
    <t>From DK Account for Moothamma</t>
  </si>
  <si>
    <t>From Naseema PV Account for Moothamma</t>
  </si>
  <si>
    <t>From Naseema PV Account to Nesitata for vazhakkula</t>
  </si>
  <si>
    <t>To Nesitata for vazhakkula</t>
  </si>
  <si>
    <t>From Naseema PV Account for her nercha to salath</t>
  </si>
  <si>
    <t>for Naseema PV nercha to salath</t>
  </si>
  <si>
    <t>Food on night</t>
  </si>
  <si>
    <t>From Naseema PV Account for food on nidhin project night</t>
  </si>
  <si>
    <t>From Naseema PV Account for travel expense for dk</t>
  </si>
  <si>
    <t>Tir -Ktpm Bus Fair</t>
  </si>
  <si>
    <t>To Valymma for moothama</t>
  </si>
  <si>
    <t>Ktpm-Poly Bus fair</t>
  </si>
  <si>
    <t>From shafeeque for seminar</t>
  </si>
  <si>
    <t>From raslam to loan</t>
  </si>
  <si>
    <t>Tir -Ptu Bus Fair</t>
  </si>
  <si>
    <t>From DK Account for mother ration photo expense</t>
  </si>
  <si>
    <t>To Mother for ration photo expense</t>
  </si>
  <si>
    <t>From Moothama maxi Account for that purpose</t>
  </si>
  <si>
    <t>To mother for  Moothama maxi for that purpose</t>
  </si>
  <si>
    <t>Moothama return to loan</t>
  </si>
  <si>
    <t>From DK Account for mol</t>
  </si>
  <si>
    <t>To Mol Account from dk account</t>
  </si>
  <si>
    <t>From Mol Account for currentbill,phonebill &amp; Expense</t>
  </si>
  <si>
    <t>From Mol Account for nesitata</t>
  </si>
  <si>
    <t>To nesitata from mol account</t>
  </si>
  <si>
    <t>Hisham for pappadam</t>
  </si>
  <si>
    <t>From Kinara fancy as loan</t>
  </si>
  <si>
    <t>From Mol Account for Expense</t>
  </si>
  <si>
    <t>From Sasin for change</t>
  </si>
  <si>
    <t>Chola pori</t>
  </si>
  <si>
    <t>Poola chips</t>
  </si>
  <si>
    <t>Ktpm-tir Bus Fair</t>
  </si>
  <si>
    <t>From Mol Account for Mother</t>
  </si>
  <si>
    <t>To Mother from mol account</t>
  </si>
  <si>
    <t>Nesitata return to her loan</t>
  </si>
  <si>
    <t>To mother on nesitata return</t>
  </si>
  <si>
    <t>Phone bill</t>
  </si>
  <si>
    <t>From Fazil for poly MSF</t>
  </si>
  <si>
    <t>Ptu-home-Tanalur Auto Fair</t>
  </si>
  <si>
    <t>Current Bill</t>
  </si>
  <si>
    <t>Tanalur-Vatathany Auto Fair</t>
  </si>
  <si>
    <t>From Antony thomas for exam registration</t>
  </si>
  <si>
    <t>From Mol Account for Mimoonthatha</t>
  </si>
  <si>
    <t>To Immutty for mimoonthatha from Mol Account</t>
  </si>
  <si>
    <t>From Mol Account for Veetu nikuthi</t>
  </si>
  <si>
    <t>To mother for Veetu nikuthi</t>
  </si>
  <si>
    <t>From Mol Account for Ponnu Powder</t>
  </si>
  <si>
    <t>To mother for Ponnu Powder</t>
  </si>
  <si>
    <t>To kinara for his loan</t>
  </si>
  <si>
    <t>To Sasin for his loan</t>
  </si>
  <si>
    <t>Tir-SBT Auto fair</t>
  </si>
  <si>
    <t>LET Chalan</t>
  </si>
  <si>
    <t>Non-cremilayer certificate</t>
  </si>
  <si>
    <t>To Hisham for photostat</t>
  </si>
  <si>
    <t>Non-cremilayer certificate photostat</t>
  </si>
  <si>
    <t>Non-Cremilayer certificate stamp</t>
  </si>
  <si>
    <t>Nativity certificate application</t>
  </si>
  <si>
    <t>Tanalur-Vty Auto fair</t>
  </si>
  <si>
    <t>Sarbath</t>
  </si>
  <si>
    <t>From Kabeer sir &amp; team</t>
  </si>
  <si>
    <t>From shafeeque for his charger</t>
  </si>
  <si>
    <t>Edarikkode-Tir Bus Fair</t>
  </si>
  <si>
    <t>Tir-poonotuukulam Bus Fair</t>
  </si>
  <si>
    <t>Musambi juice</t>
  </si>
  <si>
    <t>By Mol for Valyppa,valymma,kunjol thatha</t>
  </si>
  <si>
    <t>shavarma</t>
  </si>
  <si>
    <t>To Valyppa,valymma,kunjol thatha</t>
  </si>
  <si>
    <t>from Raslam</t>
  </si>
  <si>
    <t>Tir-Vty Bus Fair</t>
  </si>
  <si>
    <t>Caste,Income certificate registration</t>
  </si>
  <si>
    <t>tanalur-Tanur Auto Fair</t>
  </si>
  <si>
    <t>Tanur-Parappanagadi Bus fair</t>
  </si>
  <si>
    <t>Parappangadi-Tir Bus fair</t>
  </si>
  <si>
    <t>Tir-poly Bus Fair</t>
  </si>
  <si>
    <t>Reliance recharge</t>
  </si>
  <si>
    <t>Tir-Ptu bus fair</t>
  </si>
  <si>
    <t>Bread by Mother</t>
  </si>
  <si>
    <t>For affidavit application</t>
  </si>
  <si>
    <t>Caste certificate print</t>
  </si>
  <si>
    <t>Tanalur-Tir Bus fair</t>
  </si>
  <si>
    <t>Tir-Kadungathondu Bus Fair</t>
  </si>
  <si>
    <t>edarikkode-Tir Bus fair</t>
  </si>
  <si>
    <t>Shavarma</t>
  </si>
  <si>
    <t>tir-Ptu Bus Fair</t>
  </si>
  <si>
    <t>To mother from mol account</t>
  </si>
  <si>
    <t>From Mol Account for Mother for vasu</t>
  </si>
  <si>
    <t>To mother from mol account for vasu</t>
  </si>
  <si>
    <t>From Mol Account for Samon</t>
  </si>
  <si>
    <t>To samon from Mol Account</t>
  </si>
  <si>
    <t>From Mol Account for Nesitata</t>
  </si>
  <si>
    <t>To nesitata from Mol Account</t>
  </si>
  <si>
    <t>from mother for maveli</t>
  </si>
  <si>
    <t>Home-Tanalur Auto charge</t>
  </si>
  <si>
    <t>Maveli bill</t>
  </si>
  <si>
    <t>Repairment charge at pathrakkada</t>
  </si>
  <si>
    <t>Payar</t>
  </si>
  <si>
    <t>Thakkali,pachamulak</t>
  </si>
  <si>
    <t>Tanalur-Home Auto charge</t>
  </si>
  <si>
    <t>From mol account for mother for oil</t>
  </si>
  <si>
    <t>To mother for oil</t>
  </si>
  <si>
    <t>From siyas as service charge</t>
  </si>
  <si>
    <t>From mol account for mother for mimoonthatha</t>
  </si>
  <si>
    <t>To Mimoonthatha from mol account</t>
  </si>
  <si>
    <t>From Mol account to SBI</t>
  </si>
  <si>
    <t>home-village office auto fair</t>
  </si>
  <si>
    <t>moolakkal-tir bus fair</t>
  </si>
  <si>
    <t>pooka-tir bus fair</t>
  </si>
  <si>
    <t>tir-poly bus fair</t>
  </si>
  <si>
    <t>photostat sslc book</t>
  </si>
  <si>
    <t>courier cover</t>
  </si>
  <si>
    <t>courier charge (2: with praveen)</t>
  </si>
  <si>
    <t>from praveen as courier charge</t>
  </si>
  <si>
    <t>tea at ramees</t>
  </si>
  <si>
    <t>ramees balance on tea</t>
  </si>
  <si>
    <t>uncle photo print</t>
  </si>
  <si>
    <t>poly-tir bus fair</t>
  </si>
  <si>
    <t>tir-ptu bus fair</t>
  </si>
  <si>
    <t>to chillara</t>
  </si>
  <si>
    <t>ptu-tir bus fair(2:with mother)</t>
  </si>
  <si>
    <t>tir-ktpm bus fair(2:with mother)</t>
  </si>
  <si>
    <t>payar</t>
  </si>
  <si>
    <t>kaippanga</t>
  </si>
  <si>
    <t>tung cleaner</t>
  </si>
  <si>
    <t>cheri ari</t>
  </si>
  <si>
    <t>from mother as travel expense</t>
  </si>
  <si>
    <t>ktpm-ktpm home auto charge</t>
  </si>
  <si>
    <t>Cherappadi-ktpm bus fair</t>
  </si>
  <si>
    <t>ktpm-poly bus fair</t>
  </si>
  <si>
    <t>phone bill ktpm</t>
  </si>
  <si>
    <t>tuja for shaji mema</t>
  </si>
  <si>
    <t>ptu-tir bus fair</t>
  </si>
  <si>
    <t>tyre change for siraj's bike</t>
  </si>
  <si>
    <t>siraj bike petrol</t>
  </si>
  <si>
    <t>juice</t>
  </si>
  <si>
    <t>poola chips</t>
  </si>
  <si>
    <t>tir-ktpm bus fair</t>
  </si>
  <si>
    <t>from uncle for ktpm phone bill</t>
  </si>
  <si>
    <t>Cherappadi-Tir Bus fair</t>
  </si>
  <si>
    <t>Luanch(2:with akhil)</t>
  </si>
  <si>
    <t>From akhil for launch</t>
  </si>
  <si>
    <t>Muhammed kutty charger</t>
  </si>
  <si>
    <t>Cherappadi-Tir Bus fair(2:with hisham)</t>
  </si>
  <si>
    <t>Tir-Ptu Bus fair(2:with hisham)</t>
  </si>
  <si>
    <t>from mol account for mol policy</t>
  </si>
  <si>
    <t>from mol account for mother operation</t>
  </si>
  <si>
    <t>Ptu-tir Bus Fair(2:with hisham)</t>
  </si>
  <si>
    <t>Hisham travel (tir-ktpm)</t>
  </si>
  <si>
    <t>mol Policy 8224 Amount(4/14 adav)</t>
  </si>
  <si>
    <t>To neenu recharge</t>
  </si>
  <si>
    <t>Muhsin enna</t>
  </si>
  <si>
    <t>ktpm home-mission hospital auto charge</t>
  </si>
  <si>
    <t>Hisham Recharge at mission hospital</t>
  </si>
  <si>
    <t>Pharmacy bill at mission hospital</t>
  </si>
  <si>
    <t>lab bill at mission hospital</t>
  </si>
  <si>
    <t>ECG bill at mission hospital</t>
  </si>
  <si>
    <t>ponnu bisket at mission hospital</t>
  </si>
  <si>
    <t>to hisham at mission hospital</t>
  </si>
  <si>
    <t>tea moothama at mission hospital</t>
  </si>
  <si>
    <t>advance at mission hospital</t>
  </si>
  <si>
    <t>medicine bill at mission hospital</t>
  </si>
  <si>
    <t>Anestetia charge at mission hospital</t>
  </si>
  <si>
    <t>lunch(5:with hisham,moothama,anees,valymma) at mission hospital</t>
  </si>
  <si>
    <t>Medicine return at mission hospital</t>
  </si>
  <si>
    <t>to hisham for chaya at mission hospital</t>
  </si>
  <si>
    <t>Chayappodi,panchara at mission hospital</t>
  </si>
  <si>
    <t>Porikkadi at mission hospital</t>
  </si>
  <si>
    <t>Poola chips at mission hospital</t>
  </si>
  <si>
    <t>From hisham as balance at mission hospital</t>
  </si>
  <si>
    <t>To hisham for bread at mission hospital</t>
  </si>
  <si>
    <t>paya at mission hospital</t>
  </si>
  <si>
    <t>bucket at mission hospital</t>
  </si>
  <si>
    <t>supper at mission hospital</t>
  </si>
  <si>
    <t>supper (moothama &amp; hisham) at mission hospital</t>
  </si>
  <si>
    <t>To hisham at mission hospital</t>
  </si>
  <si>
    <t>Ktpm-Tir bus fair at mission hospital</t>
  </si>
  <si>
    <t>Tir-poongottukulam bus fair at mission hospital</t>
  </si>
  <si>
    <t>from hisham as balance at mission hospital</t>
  </si>
  <si>
    <t>Umma nercha at mission hospital</t>
  </si>
  <si>
    <t>Poongottukulam-Prism bus fair</t>
  </si>
  <si>
    <t>From raslam on mother operation</t>
  </si>
  <si>
    <t>prism-poongottukulam bus fair</t>
  </si>
  <si>
    <t>luanch at mission hospital</t>
  </si>
  <si>
    <t>sadaka at mission hospital</t>
  </si>
  <si>
    <t>lime to nesitata at mission hospital</t>
  </si>
  <si>
    <t>Orange at mission hospital</t>
  </si>
  <si>
    <t>From uncle at mission hospital</t>
  </si>
  <si>
    <t>Hisham return at mission hospital</t>
  </si>
  <si>
    <t>Discharge bill at mission hospital</t>
  </si>
  <si>
    <t>medicine return at mission hospital</t>
  </si>
  <si>
    <t>horlicks,bread,palppodi</t>
  </si>
  <si>
    <t>mission hospital-KTPM home auto charge</t>
  </si>
  <si>
    <t>To mother for buying things(from maveli)</t>
  </si>
  <si>
    <t>From uncle for nesitata</t>
  </si>
  <si>
    <t>from fasil for chillara</t>
  </si>
  <si>
    <t>Cherappadi-tir bus fair</t>
  </si>
  <si>
    <t>To mubitata for nesitata</t>
  </si>
  <si>
    <t>Aslam tab repair charge</t>
  </si>
  <si>
    <t>Tir-ktpm bus fair</t>
  </si>
  <si>
    <t>pattani</t>
  </si>
  <si>
    <t>Cherappadi-tir Bus fair</t>
  </si>
  <si>
    <t>Tir-vattathani auto Fair</t>
  </si>
  <si>
    <t>Vattathani-ptu bus fair</t>
  </si>
  <si>
    <t>Ptu-tir Bus fair</t>
  </si>
  <si>
    <t>Recharge BSNL</t>
  </si>
  <si>
    <t>Vairankode auditorium-Tir Bus fair</t>
  </si>
  <si>
    <t>Tir-Prism bus fair</t>
  </si>
  <si>
    <t>Tir-ktpm train Fair</t>
  </si>
  <si>
    <t>To mother for ponnu examination</t>
  </si>
  <si>
    <t>From mother as rent</t>
  </si>
  <si>
    <t>Cherappadi-prism bus fair</t>
  </si>
  <si>
    <t>Prism-manjadi bus fair</t>
  </si>
  <si>
    <t>from mother on ponnu examination balance</t>
  </si>
  <si>
    <t>prism-tir bus fair</t>
  </si>
  <si>
    <t>Tir-moolakkal bus fair</t>
  </si>
  <si>
    <t>from mimoonthatha to her loan</t>
  </si>
  <si>
    <t>Moolakkal-tanur bus fair</t>
  </si>
  <si>
    <t>Tanur-tir bus fair</t>
  </si>
  <si>
    <t>tir-Tirunnavaya bus fair</t>
  </si>
  <si>
    <t>From moothamma for fasil account</t>
  </si>
  <si>
    <t>short</t>
  </si>
  <si>
    <t>to sbi</t>
  </si>
  <si>
    <t>from sbi</t>
  </si>
  <si>
    <t>to fasil account</t>
  </si>
  <si>
    <t>to hisham</t>
  </si>
  <si>
    <t>to mother</t>
  </si>
  <si>
    <t>tea on ramees(Total:22,earlier credit clearence:10,balance:12)</t>
  </si>
  <si>
    <t>eladi</t>
  </si>
  <si>
    <t>prism-ktpm bus fair</t>
  </si>
  <si>
    <t>from nesitata to her loan &amp; samon's loan(nesitata loan:8000,samon's loan:600)</t>
  </si>
  <si>
    <t>ptu-tir with hisham bus fair</t>
  </si>
  <si>
    <t>from hisham as balance</t>
  </si>
  <si>
    <t>To Uncle  for thenku kettal</t>
  </si>
  <si>
    <t>From mother on mother operation 2nd travel balance</t>
  </si>
  <si>
    <t>To uncle to his loan</t>
  </si>
  <si>
    <t>Ktpm-prism bus fair</t>
  </si>
  <si>
    <t>from habeeb MES for automatic fixture generator</t>
  </si>
  <si>
    <t>Suhail enna</t>
  </si>
  <si>
    <t>To Shajimema</t>
  </si>
  <si>
    <t>water tap</t>
  </si>
  <si>
    <t>Neyyu</t>
  </si>
  <si>
    <t>lunch</t>
  </si>
  <si>
    <t>eathappazham</t>
  </si>
  <si>
    <t>Sharkkara,Ulli(30+15)</t>
  </si>
  <si>
    <t>Asali</t>
  </si>
  <si>
    <t>B.P angadi-Manjadi bus fair</t>
  </si>
  <si>
    <t>ktpm-prism bus fair</t>
  </si>
  <si>
    <t>from nitin &amp; team</t>
  </si>
  <si>
    <t>Horlicks,palppodi,rroot(204+92+19)</t>
  </si>
  <si>
    <t>milma pal</t>
  </si>
  <si>
    <t>Edakkulam-tirunnavaya bus fair</t>
  </si>
  <si>
    <t>tirunnavaya-prism bus fair</t>
  </si>
  <si>
    <t>prism-k g padi bus fair</t>
  </si>
  <si>
    <t>k g padi-prism bus fair</t>
  </si>
  <si>
    <t>to uncle for chillara</t>
  </si>
  <si>
    <t>ktpm-tan train fair</t>
  </si>
  <si>
    <t>Tan-ptu bus fair</t>
  </si>
  <si>
    <t>ptu-moochikkal bus fair</t>
  </si>
  <si>
    <t>lunch with suhail</t>
  </si>
  <si>
    <t>from lijith</t>
  </si>
  <si>
    <t>from studio</t>
  </si>
  <si>
    <t>from uncle</t>
  </si>
  <si>
    <t>ktpm-tir bus fair</t>
  </si>
  <si>
    <t>tir-moolakkal bus fair</t>
  </si>
  <si>
    <t>tir-panchami bus fair</t>
  </si>
  <si>
    <t>tea</t>
  </si>
  <si>
    <t>Waste</t>
  </si>
  <si>
    <t>From mother for bus fair</t>
  </si>
  <si>
    <t>ktpm-ashupatrippadi bus fair</t>
  </si>
  <si>
    <t>tir-prism bus fair</t>
  </si>
  <si>
    <t>from samad kaka store</t>
  </si>
  <si>
    <t>Shavarma &amp; lime</t>
  </si>
  <si>
    <t>prism-manjadi bus fair</t>
  </si>
  <si>
    <t>To mother</t>
  </si>
  <si>
    <t>Ktpm-Tirunnavaya train fair</t>
  </si>
  <si>
    <t>To Mol account</t>
  </si>
  <si>
    <t>from reenu for question paper print</t>
  </si>
  <si>
    <t>Sytem to tv cable</t>
  </si>
  <si>
    <t>To Fasil account</t>
  </si>
  <si>
    <t>To Uncle account</t>
  </si>
  <si>
    <t>from praveen sir</t>
  </si>
  <si>
    <t>prism- k g padi bus fair</t>
  </si>
  <si>
    <t>from fasil account</t>
  </si>
  <si>
    <t>wire</t>
  </si>
  <si>
    <t>BIOS battery</t>
  </si>
  <si>
    <t>petrol to uncle bike</t>
  </si>
  <si>
    <t>to nesitata</t>
  </si>
  <si>
    <t>7up</t>
  </si>
  <si>
    <t>from moothamma for recharge</t>
  </si>
  <si>
    <t>from uncle account</t>
  </si>
  <si>
    <t>to uncle</t>
  </si>
  <si>
    <t>from mol account as overflow</t>
  </si>
  <si>
    <t>to father account</t>
  </si>
  <si>
    <t>manjadi-prism bus fair</t>
  </si>
  <si>
    <t>ealadi</t>
  </si>
  <si>
    <t>shave</t>
  </si>
  <si>
    <t>from father for uncle to samad elappa</t>
  </si>
  <si>
    <t>from father for uncle petrol for travel to akhil</t>
  </si>
  <si>
    <t>petrol</t>
  </si>
  <si>
    <t>from father for uncle's snake bite</t>
  </si>
  <si>
    <t>uncle wound dressing charge</t>
  </si>
  <si>
    <t>uncle op ticket</t>
  </si>
  <si>
    <t>uncle blood test 1</t>
  </si>
  <si>
    <t>uncle blood test 2</t>
  </si>
  <si>
    <t>from fasil account as close</t>
  </si>
  <si>
    <t>To father account</t>
  </si>
  <si>
    <t>fasil recharge</t>
  </si>
  <si>
    <t>moothamma recharge</t>
  </si>
  <si>
    <t>uncle sim cut</t>
  </si>
  <si>
    <t>ktpm-tirunnavaya train fair</t>
  </si>
  <si>
    <t>from moothamma for school certificate</t>
  </si>
  <si>
    <t>tir-school padi bus fair</t>
  </si>
  <si>
    <t>school padi-tir bus fair</t>
  </si>
  <si>
    <t>shavarma,lime &amp; extra kubboos</t>
  </si>
  <si>
    <t>from father account for ponnu examination</t>
  </si>
  <si>
    <t>to mother for ponnu examination</t>
  </si>
  <si>
    <t>from tv stand</t>
  </si>
  <si>
    <t>from window</t>
  </si>
  <si>
    <t>from uncle petti</t>
  </si>
  <si>
    <t>from father account for travel from ktpm &amp; shopping</t>
  </si>
  <si>
    <t>to mother for travel from ktpm &amp; shopping</t>
  </si>
  <si>
    <t>Ktpm-tir bus fair</t>
  </si>
  <si>
    <t>from father account for hisham uniform</t>
  </si>
  <si>
    <t>to hisham for uniform</t>
  </si>
  <si>
    <t>cheru naranga</t>
  </si>
  <si>
    <t>recharge</t>
  </si>
  <si>
    <t>from anoop mangalapuram via akil</t>
  </si>
  <si>
    <t>from sirajul muneer as seminar balance</t>
  </si>
  <si>
    <t>from samad kaka book stall</t>
  </si>
  <si>
    <t>prism-tirunnavaya bus fair</t>
  </si>
  <si>
    <t>tirunnavaya-edakkulam bus fair</t>
  </si>
  <si>
    <t>edakkukam-tirunnavaya bus fair</t>
  </si>
  <si>
    <t>from nitin ssm poly via samad kaka</t>
  </si>
  <si>
    <t>balance on tea by ramees</t>
  </si>
  <si>
    <t>from father account for thenga idal kooli</t>
  </si>
  <si>
    <t>to mother for thenga idal kooli</t>
  </si>
  <si>
    <t>thakkali,murigakaya,pachamulak</t>
  </si>
  <si>
    <t>from father account to maveli</t>
  </si>
  <si>
    <t>to hisham for maveli</t>
  </si>
  <si>
    <t>tir-tirunnavaya bus fair</t>
  </si>
  <si>
    <t>edakkulam-tirunnaya bus fair</t>
  </si>
  <si>
    <t>tirunnavaya-tir bus fair</t>
  </si>
  <si>
    <t>from anees for samad appa</t>
  </si>
  <si>
    <t>to samad appa</t>
  </si>
  <si>
    <t>from father account</t>
  </si>
  <si>
    <t>to saleel(let syllabus print-4page:40,mol policy print-3page:30;total-70;given-50;balance-20)</t>
  </si>
  <si>
    <t>from father account for expenses</t>
  </si>
  <si>
    <t>to hisham for mudi vettal</t>
  </si>
  <si>
    <t>to mother for pathol thatha</t>
  </si>
  <si>
    <t>moolakkal-home &amp; return for jennif</t>
  </si>
  <si>
    <t>smps sata cable for jennif</t>
  </si>
  <si>
    <t>from jennif</t>
  </si>
  <si>
    <t>from shafeeque for seminar</t>
  </si>
  <si>
    <t>tir-arogyappadi bus fair</t>
  </si>
  <si>
    <t>from father account to travel to mubitata</t>
  </si>
  <si>
    <t>to mother to travel to mubitata</t>
  </si>
  <si>
    <t>from father account for mother account clearence</t>
  </si>
  <si>
    <t>from chillara account for mother account clearence</t>
  </si>
  <si>
    <t>give to mother for mother account clearence</t>
  </si>
  <si>
    <t>father account clearence due to resolved to banee by mother,by adding banee's perse account</t>
  </si>
  <si>
    <t>to mother for current bill</t>
  </si>
  <si>
    <t>from chillara account for current bill</t>
  </si>
  <si>
    <t>to fasil atm lose account</t>
  </si>
  <si>
    <t>from fasil atm lose account for expenses</t>
  </si>
  <si>
    <t>from fasil atm lose account due to resolved on discover of atm</t>
  </si>
  <si>
    <t>to dk savings account</t>
  </si>
  <si>
    <t>from fasil</t>
  </si>
  <si>
    <t>from dk savings account</t>
  </si>
  <si>
    <t>from nesitata</t>
  </si>
  <si>
    <t>to dk savings</t>
  </si>
  <si>
    <t>from mol account</t>
  </si>
  <si>
    <t>from dk save</t>
  </si>
  <si>
    <t>prism-tir bus fair(with raslam)</t>
  </si>
  <si>
    <t>to shajimema</t>
  </si>
  <si>
    <t>from mol account for hisham uniform adikkooli</t>
  </si>
  <si>
    <t>to hisham for uniform adkkooli</t>
  </si>
  <si>
    <t>from mol account for siraj kudi irikkal</t>
  </si>
  <si>
    <t>to mother for siraj kudi irikkal</t>
  </si>
  <si>
    <t>tir-prism bus fair(2 with raslam)</t>
  </si>
  <si>
    <t>tic tac(2 with raslam)</t>
  </si>
  <si>
    <t>tir-vty auto fair</t>
  </si>
  <si>
    <t>vty-ptu bus fair</t>
  </si>
  <si>
    <t>ptu-tan bus fair</t>
  </si>
  <si>
    <t>tan-venniyoor bus fair</t>
  </si>
  <si>
    <t>venniyoor-kakkad bus fair</t>
  </si>
  <si>
    <t>kakkad-kondotty bus fair</t>
  </si>
  <si>
    <t>fareeda as advance</t>
  </si>
  <si>
    <t>kondotty-ramanattukara bus fair</t>
  </si>
  <si>
    <t>ramanattukara-ptu bus fair</t>
  </si>
  <si>
    <t>for chillara for companian from ramanattukara</t>
  </si>
  <si>
    <t>to mol account</t>
  </si>
  <si>
    <t>to dk account</t>
  </si>
  <si>
    <t>from PNB</t>
  </si>
  <si>
    <t>Vailathoor-tir bus fair</t>
  </si>
  <si>
    <t>muhsin petrol</t>
  </si>
  <si>
    <t>mother for manjal(actual given:100,return:100,balance:0)</t>
  </si>
  <si>
    <t>from dk savings account for father account</t>
  </si>
  <si>
    <t>bhel puri</t>
  </si>
  <si>
    <t>from father account for hisham hospital expense</t>
  </si>
  <si>
    <t>to hisham hospital expense(actual given:600,return:100,balance:500)</t>
  </si>
  <si>
    <t>from father account for mimoonthatha's son expense</t>
  </si>
  <si>
    <t>to mother for mimoonthatha's son expense</t>
  </si>
  <si>
    <t>ptu-tir(with mother) bus fair</t>
  </si>
  <si>
    <t>tir-ktpm(with mother) bus fair</t>
  </si>
  <si>
    <t>ktpm-ktpm home auto fair</t>
  </si>
  <si>
    <t>by uncle for nikah expenses</t>
  </si>
  <si>
    <t>hand washing soap(4 Nos)</t>
  </si>
  <si>
    <t>paper cup,waste cover,pacha mulak</t>
  </si>
  <si>
    <t>hand washing soap(2 Nos),pallipadi-kailas auditoriam bus fair by aslam(Rs. 7)</t>
  </si>
  <si>
    <t>ayal kayar</t>
  </si>
  <si>
    <t>to moothamma for phone</t>
  </si>
  <si>
    <t>extra</t>
  </si>
  <si>
    <t>system charger</t>
  </si>
  <si>
    <t>kothuku bat for uncle</t>
  </si>
  <si>
    <t>kothuku thiri for uncle</t>
  </si>
  <si>
    <t>to uncle for vehicle fair</t>
  </si>
  <si>
    <t>from uncle for travel expenses</t>
  </si>
  <si>
    <t>cherappadi-tir(with mother) bus fair</t>
  </si>
  <si>
    <t>ptu-home auto fair</t>
  </si>
  <si>
    <t>vailathoor-tir bus fair</t>
  </si>
  <si>
    <t>to shaji mema</t>
  </si>
  <si>
    <t>from samad kaka</t>
  </si>
  <si>
    <t>prism-tir bus fair(with liji annan)</t>
  </si>
  <si>
    <t>bel poori</t>
  </si>
  <si>
    <t>from baiju for site domain</t>
  </si>
  <si>
    <t>from studio deposit</t>
  </si>
  <si>
    <t>to mother for her loan account clearence</t>
  </si>
  <si>
    <t>from akhil for recharge</t>
  </si>
  <si>
    <t>naranga soda</t>
  </si>
  <si>
    <t>Tea( 19(Tea)+1(Mitayi))</t>
  </si>
  <si>
    <t>tir-ptu bus fair(with raslam)</t>
  </si>
  <si>
    <t>to mother for table&amp; sofa set</t>
  </si>
  <si>
    <t>shaving</t>
  </si>
  <si>
    <t>K T jaram barbar shop balance</t>
  </si>
  <si>
    <t>Tea at sabka</t>
  </si>
  <si>
    <t>tir-ptu bus fair(with vasil)</t>
  </si>
  <si>
    <t>brush &amp; bar soap for mother</t>
  </si>
  <si>
    <t>from mother for brush &amp; bar soap</t>
  </si>
  <si>
    <t>to mother for brush &amp; bar soap balance</t>
  </si>
  <si>
    <t>tir-vailathur bus fair</t>
  </si>
  <si>
    <t>from pnb</t>
  </si>
  <si>
    <t>baiju petrol</t>
  </si>
  <si>
    <t>changuvetti-ktpm bus fair</t>
  </si>
  <si>
    <t>ktpm-tirunnavaya bus fair</t>
  </si>
  <si>
    <t>tir-schoolpadi bus fair</t>
  </si>
  <si>
    <t>supper with muhsin</t>
  </si>
  <si>
    <t>to muhsin</t>
  </si>
  <si>
    <t>to nesitata via mother</t>
  </si>
  <si>
    <t>to mother for sofa &amp; table</t>
  </si>
  <si>
    <t>from raslam for barber shop</t>
  </si>
  <si>
    <t>prism-tir auto fair</t>
  </si>
  <si>
    <t>tir-naduvilangadi bus fair</t>
  </si>
  <si>
    <t>naduvilangadi-ptu auto fair</t>
  </si>
  <si>
    <t>mezhukuthiri</t>
  </si>
  <si>
    <t>tirur-schoolpadi bus fair</t>
  </si>
  <si>
    <t>barber shop</t>
  </si>
  <si>
    <t>From Aaron for formatting</t>
  </si>
  <si>
    <t>from studio - seminar print</t>
  </si>
  <si>
    <t>from raslam</t>
  </si>
  <si>
    <t>prism-tir bus fair (with raslam)</t>
  </si>
  <si>
    <t>from mol account for nesitata</t>
  </si>
  <si>
    <t>barbershop-shave</t>
  </si>
  <si>
    <t>vicks</t>
  </si>
  <si>
    <t>from studio-seminar print</t>
  </si>
  <si>
    <t>from raslam for bus fair</t>
  </si>
  <si>
    <t>prism-tir auto fair (with raslam)</t>
  </si>
  <si>
    <t>to studio</t>
  </si>
  <si>
    <t>from mother as chillara</t>
  </si>
  <si>
    <t>hisham recharge</t>
  </si>
  <si>
    <t>tir-parappangadi bus fair</t>
  </si>
  <si>
    <t>chemmad-kottakkal bus fair</t>
  </si>
  <si>
    <t>from fareeda</t>
  </si>
  <si>
    <t>to mother for saheer kudi irikkal</t>
  </si>
  <si>
    <t>Naraga Soda</t>
  </si>
  <si>
    <t>from mol account for hisham adikkooli</t>
  </si>
  <si>
    <t>to  hisham for adikkooli</t>
  </si>
  <si>
    <t>from mol account for hisham book</t>
  </si>
  <si>
    <t>from mol account for insha medical examination</t>
  </si>
  <si>
    <t>to hisham for book</t>
  </si>
  <si>
    <t>to mother for insha examination</t>
  </si>
  <si>
    <t>ptu-tir auto fair</t>
  </si>
  <si>
    <t>from PNB for father</t>
  </si>
  <si>
    <t>to father</t>
  </si>
  <si>
    <t>from mother</t>
  </si>
  <si>
    <t>bsnl recharge</t>
  </si>
  <si>
    <t>cafe browsing charge</t>
  </si>
  <si>
    <t>cafe mailing charge</t>
  </si>
  <si>
    <t>from mol account by father (500 : father,100 : mother)</t>
  </si>
  <si>
    <t>to father for puttukutti,maff,etc</t>
  </si>
  <si>
    <t>from jesmal for bio-weapons seminar</t>
  </si>
  <si>
    <t>from father</t>
  </si>
  <si>
    <t>from moothamma via anees</t>
  </si>
  <si>
    <t>from mol account for mol kutti adikkal</t>
  </si>
  <si>
    <t>to mol for kutti adikkal via uncle</t>
  </si>
  <si>
    <t>for seminar presentation-airless</t>
  </si>
  <si>
    <t>for mol account for father to sadaka(bukari's mother)</t>
  </si>
  <si>
    <t>to father for sadaka(bukari's mother)</t>
  </si>
  <si>
    <t>tir-payyangadi bus fair</t>
  </si>
  <si>
    <t>payyangadi-thalakkadathoor bus fair</t>
  </si>
  <si>
    <t>from adnana for service</t>
  </si>
  <si>
    <t>thalakkadathoor-tir bus fair</t>
  </si>
  <si>
    <t>from mol account for father</t>
  </si>
  <si>
    <t>from mol account for mother</t>
  </si>
  <si>
    <t>barbershop - shave</t>
  </si>
  <si>
    <t>schoolpadi-tir bus fair</t>
  </si>
  <si>
    <t>from siyas for service</t>
  </si>
  <si>
    <t>from studio-abstract print</t>
  </si>
  <si>
    <t>to muhsin for travel house</t>
  </si>
  <si>
    <t>cd for jaison seminar</t>
  </si>
  <si>
    <t>from mol account for uncle</t>
  </si>
  <si>
    <t>to uncle from mol account</t>
  </si>
  <si>
    <t>CD for jishida seminar,bama seminar,Diet Presentation,Jaison seminar</t>
  </si>
  <si>
    <t>From jishida for seminar</t>
  </si>
  <si>
    <t>from bama for seminar</t>
  </si>
  <si>
    <t>tir-moochikkal bus fair</t>
  </si>
  <si>
    <t>Moochikkal-ptu bus fair</t>
  </si>
  <si>
    <t>from mol account to mother for cloths</t>
  </si>
  <si>
    <t>to mother for cloths</t>
  </si>
  <si>
    <t>Return to DK by mother to clear "to  mother for cloths" account</t>
  </si>
  <si>
    <t>from mol account for hisham for his purpose</t>
  </si>
  <si>
    <t>to hisham for banian,notebook</t>
  </si>
  <si>
    <t>from nesitata to her loan</t>
  </si>
  <si>
    <t>to father for chilav</t>
  </si>
  <si>
    <t>from rameesha parveen (blue brain) for seminar</t>
  </si>
  <si>
    <t>from jaizon john for seminar</t>
  </si>
  <si>
    <t>from safa parin (smart dust) for seminar</t>
  </si>
  <si>
    <t>mother for kozhi arakkal</t>
  </si>
  <si>
    <t>from chillara</t>
  </si>
  <si>
    <t>from kabeer sir for PM tution</t>
  </si>
  <si>
    <t>from pnb for mol</t>
  </si>
  <si>
    <t>Moolkkal-tir bus fair</t>
  </si>
  <si>
    <t>father recharge</t>
  </si>
  <si>
    <t>tir-prism bus fair (with father-father to ktpm)</t>
  </si>
  <si>
    <t>mother for zakat paisa</t>
  </si>
  <si>
    <t>from ummu safeela for seminar</t>
  </si>
  <si>
    <t>to hisham for sasin kozhi parts</t>
  </si>
  <si>
    <t>from mol account for chappal</t>
  </si>
  <si>
    <t>chappal</t>
  </si>
  <si>
    <t>ponnu socks</t>
  </si>
  <si>
    <t>from mol account for father for adikkooli</t>
  </si>
  <si>
    <t>to father from mol account for adikkooli</t>
  </si>
  <si>
    <t>from mol account for father for shirt</t>
  </si>
  <si>
    <t>for shirt</t>
  </si>
  <si>
    <t>from shaji mema</t>
  </si>
  <si>
    <t>for muhsin server renewal for 3 months</t>
  </si>
  <si>
    <t>to domain reseller account</t>
  </si>
  <si>
    <t>to PNB</t>
  </si>
  <si>
    <t>for insha OP ticket at Mission Hospital,Poongottukulam</t>
  </si>
  <si>
    <t>from mubashira for seminar</t>
  </si>
  <si>
    <t>from safwan for seminar</t>
  </si>
  <si>
    <t>to Cooler fan account</t>
  </si>
  <si>
    <t>to monitor Account</t>
  </si>
  <si>
    <t>from yasin (bus bar) for seminar</t>
  </si>
  <si>
    <t>from sneha(homopolar generator) for seminar</t>
  </si>
  <si>
    <t>to b-tech account</t>
  </si>
  <si>
    <t>from ruksana (accident detection using gps) for seminar</t>
  </si>
  <si>
    <t>from swathi (iso coupler) for seminar</t>
  </si>
  <si>
    <t>from sinaz</t>
  </si>
  <si>
    <t>for cooler pad</t>
  </si>
  <si>
    <t>from cooler fan account (completed)</t>
  </si>
  <si>
    <t>enna for sakariya bike for goto mangad</t>
  </si>
  <si>
    <t>from pnb for monitor</t>
  </si>
  <si>
    <t>for monitor</t>
  </si>
  <si>
    <t>from monitor account (completed)</t>
  </si>
  <si>
    <t>from shinil for mini project</t>
  </si>
  <si>
    <t>from studio-deposit</t>
  </si>
  <si>
    <t>from muralee krishna for seminar</t>
  </si>
  <si>
    <t>from kottakkal vanitha poly seminar</t>
  </si>
  <si>
    <t>from b-tech account</t>
  </si>
  <si>
    <t>to kottakkal vanitha poly account</t>
  </si>
  <si>
    <t>Petrol for akil to PNB</t>
  </si>
  <si>
    <t>for small food</t>
  </si>
  <si>
    <t>Muralee Krishna Return for seminar cancellation</t>
  </si>
  <si>
    <t>Vattathani-tir bus fair</t>
  </si>
  <si>
    <t>Juice</t>
  </si>
  <si>
    <t>From sinaz for recharge through payTM</t>
  </si>
  <si>
    <t>From kottakkal poly seminar account for Rechrge for Akhil through payTM ( record delivary)</t>
  </si>
  <si>
    <t>PayTM Account</t>
  </si>
  <si>
    <t>from pnb to paytm</t>
  </si>
  <si>
    <t>Rechrge by DK through payTM</t>
  </si>
  <si>
    <t>Rechrge for Akhil through payTM</t>
  </si>
  <si>
    <t>Kottakkal Vanitha Poly Seminar</t>
  </si>
  <si>
    <t>Kottakkal Vanitha Poly Seminar Samad Kaka Expense</t>
  </si>
  <si>
    <t>For Bint ( 25 * 120 (piece))</t>
  </si>
  <si>
    <t>For A3 print ( 25 * 30 (piece))</t>
  </si>
  <si>
    <t>A3 print at siraj</t>
  </si>
  <si>
    <t>for design GWPTC logo</t>
  </si>
  <si>
    <t>Paid to samad kaka for bint,A3 print and design</t>
  </si>
  <si>
    <t>Paid For A3 print</t>
  </si>
  <si>
    <t>Paid</t>
  </si>
  <si>
    <t>Mini Project 2015 Passbook</t>
  </si>
  <si>
    <t>Mini Project 2015 Cash</t>
  </si>
  <si>
    <t>SSM Poly Eavening Mini Project 2015 Cash</t>
  </si>
  <si>
    <t>Mahdin Poly Main Project Cash</t>
  </si>
  <si>
    <t>SSM Poly Regular Mini Project 2015 Cash</t>
  </si>
  <si>
    <t>DK Balance</t>
  </si>
  <si>
    <t>dk for perse</t>
  </si>
  <si>
    <t>Total</t>
  </si>
  <si>
    <t>SSM Poly Mini Project 2015 Cash - Shinil &amp; Team</t>
  </si>
  <si>
    <t>Monitor from Murshid friend</t>
  </si>
  <si>
    <t>Sinaz</t>
  </si>
  <si>
    <t>B-tech Account(Target : 40000)</t>
  </si>
  <si>
    <t>PNB Amount</t>
  </si>
  <si>
    <t>Perse Amount</t>
  </si>
  <si>
    <t>B-tech Account Amount</t>
  </si>
  <si>
    <t>Initial Deposit : B-tech Account PNB Amount</t>
  </si>
  <si>
    <t>from pnb for cooler pad</t>
  </si>
  <si>
    <t>Target Balance</t>
  </si>
  <si>
    <t>Monitor Account (Target : 1500)</t>
  </si>
  <si>
    <t>Cooler Fan Account (Target:150)</t>
  </si>
  <si>
    <t>Domain Reseller</t>
  </si>
  <si>
    <t>Muhsin Server</t>
  </si>
  <si>
    <t>DIET Presentation</t>
  </si>
  <si>
    <t>cd for Diet Presentation</t>
  </si>
  <si>
    <t>Jishida Seminar</t>
  </si>
  <si>
    <t>cd for jishida seminar</t>
  </si>
  <si>
    <t>Bhama Seminar</t>
  </si>
  <si>
    <t>cd for bhama seminar</t>
  </si>
  <si>
    <t>Jaison Seminar</t>
  </si>
  <si>
    <t>Adnan</t>
  </si>
  <si>
    <t>Bio-Weapon Seminar</t>
  </si>
  <si>
    <t>café browsing charge</t>
  </si>
  <si>
    <t>café mailing charge</t>
  </si>
  <si>
    <t>from jesmal for seminar</t>
  </si>
  <si>
    <t>Anas Android</t>
  </si>
  <si>
    <t>Muhsin Mini Guide</t>
  </si>
  <si>
    <t>Samad Kaka BM Work</t>
  </si>
  <si>
    <t>Muhsin</t>
  </si>
  <si>
    <t>For My Blog Domain Registration</t>
  </si>
  <si>
    <t>K T jaram barbar</t>
  </si>
  <si>
    <t>Jennif</t>
  </si>
  <si>
    <t>for system assemblation by saleel</t>
  </si>
  <si>
    <t>Site Work Passbook</t>
  </si>
  <si>
    <t>Site Work Cash</t>
  </si>
  <si>
    <t>DK Rent For perse Account</t>
  </si>
  <si>
    <t>Site Work Cash-Baiju Vinod</t>
  </si>
  <si>
    <t>Baiju Site</t>
  </si>
  <si>
    <t>from baiju vinod</t>
  </si>
  <si>
    <t>PG Main Project Passbook</t>
  </si>
  <si>
    <t>PG Main Project Cash</t>
  </si>
  <si>
    <t>Calicut University PG Main Project Cash</t>
  </si>
  <si>
    <t>Calicut University PG Main Project Cash-Fareeda</t>
  </si>
  <si>
    <t>Fareeda Project</t>
  </si>
  <si>
    <t>SSM Poly Seminar Samad Kaka</t>
  </si>
  <si>
    <t>SSM Poly Seminar Samad Kaka Cash</t>
  </si>
  <si>
    <t>SSM Poly Seminar DK Cash</t>
  </si>
  <si>
    <t>Sohan Electrical HVDC Transmission</t>
  </si>
  <si>
    <t>Sreerag Electrical Power System</t>
  </si>
  <si>
    <t>Vinni Electrical Indoor Vs Outdoor</t>
  </si>
  <si>
    <t>DK Rent</t>
  </si>
  <si>
    <t>DK Return</t>
  </si>
  <si>
    <t>DK Return From Mahdin Poly Main Project Account</t>
  </si>
  <si>
    <t>DK Rent For TSC Gold loan 2300 &amp; 6000</t>
  </si>
  <si>
    <t>To Samad Kaka</t>
  </si>
  <si>
    <t>Shafeeque (Advance Paid By DK)</t>
  </si>
  <si>
    <t>Sisira</t>
  </si>
  <si>
    <t>Mahrifa</t>
  </si>
  <si>
    <t>DK Perse Rent</t>
  </si>
  <si>
    <t>SSM Poly Seminar DK Cash 2</t>
  </si>
  <si>
    <t>from muralee krishna for seminar (returned on cancellation)</t>
  </si>
  <si>
    <t>Fasil Account Actual</t>
  </si>
  <si>
    <t>Fasil Loan Account</t>
  </si>
  <si>
    <t>Initial Deposit</t>
  </si>
  <si>
    <t>Service charge</t>
  </si>
  <si>
    <t>To fasil by uncle</t>
  </si>
  <si>
    <t>Fasil Account Banee balance</t>
  </si>
  <si>
    <t>Opening balance</t>
  </si>
  <si>
    <t>account clearence due to resolved on discover of atm</t>
  </si>
  <si>
    <t>Fasil Account Banee balance Account</t>
  </si>
  <si>
    <t>Desktop 1 (Samad-Sameer Prism PC-Exchange With Jennif 4G PC)Expense</t>
  </si>
  <si>
    <t>BIOS battery (for jennif system instead of smps to sata power cable for this system)</t>
  </si>
  <si>
    <t>Total amount</t>
  </si>
  <si>
    <t>DK Account</t>
  </si>
  <si>
    <t>From DK Account for mol account</t>
  </si>
  <si>
    <t>Moothama Maxi Account</t>
  </si>
  <si>
    <t>Mol Account Amount</t>
  </si>
  <si>
    <t>Initial Deposit-Mol Account</t>
  </si>
  <si>
    <t>Initial Deposit-Mol Account Perse Amount</t>
  </si>
  <si>
    <t>Initial Deposit-Mol Account PNB Amount</t>
  </si>
  <si>
    <t>Naseema PV Credit</t>
  </si>
  <si>
    <t>DK Debit</t>
  </si>
  <si>
    <t>Recharge from March</t>
  </si>
  <si>
    <t>Recharge from March Non-perse</t>
  </si>
  <si>
    <t>Recharge from March By Amulyam</t>
  </si>
  <si>
    <t>Recharge from March By Task bucks</t>
  </si>
  <si>
    <t>Recharge from March By Cash it back</t>
  </si>
  <si>
    <t>Recharge from March By Ladoo</t>
  </si>
  <si>
    <t>Recharge from March By FreeB</t>
  </si>
  <si>
    <t>Recharge from March By Earntt</t>
  </si>
  <si>
    <t>Recharge from March By Ziptt</t>
  </si>
  <si>
    <t>Recharge from March By ME</t>
  </si>
  <si>
    <t>BSNL Recharge by rahil</t>
  </si>
  <si>
    <t>Recharge by amulyam</t>
  </si>
  <si>
    <t>Recharge by Taskbucks</t>
  </si>
  <si>
    <t>Recharge by Cash it back</t>
  </si>
  <si>
    <t>Reliance Recharge by ladoo</t>
  </si>
  <si>
    <t>Reliance Recharge by FreeB</t>
  </si>
  <si>
    <t>Recharge by Earntt</t>
  </si>
  <si>
    <t>Recharge by Zipt</t>
  </si>
  <si>
    <t>Recharge by FreeB</t>
  </si>
  <si>
    <t>Akhil Recharge by Earntt</t>
  </si>
  <si>
    <t>Recharge by App trails</t>
  </si>
  <si>
    <t>Recharge by FreeB(akhil)</t>
  </si>
  <si>
    <t>Muhsin Recharge by FreeB</t>
  </si>
  <si>
    <t>Raslam Recharge by FreeB</t>
  </si>
  <si>
    <t>Recharge by FreeB(Muhsin)</t>
  </si>
  <si>
    <t>Reliance Recharge by amulyam</t>
  </si>
  <si>
    <t>BSNL Recharge(30 onnet minutes:30 offnet minutes)</t>
  </si>
  <si>
    <t>recharge by amulyam</t>
  </si>
  <si>
    <t>Reliance Recharge by App trails</t>
  </si>
  <si>
    <t>Recharge from March By Apptrials</t>
  </si>
  <si>
    <t>Recharge by App trails(akhil)</t>
  </si>
  <si>
    <t>Recharge by swaroop</t>
  </si>
  <si>
    <t>Father</t>
  </si>
  <si>
    <t>Deposit</t>
  </si>
  <si>
    <t>Mother Rent (Actual : 100,return : 50,Balance : 50)</t>
  </si>
  <si>
    <t>Mother Rent (Actual :500,father :300,Balance:200)</t>
  </si>
  <si>
    <t>Father deposit</t>
  </si>
  <si>
    <t>Mother from father's cash for bappuhaji paurchase</t>
  </si>
  <si>
    <t>Insha from father's deposit(20000-for uncle nikah) to banee for her loan</t>
  </si>
  <si>
    <t>Mother from father's deposit(20000-for uncle nikah,Insha 12000,balance 8000) to banee for her loan</t>
  </si>
  <si>
    <t>phone bill through PNB</t>
  </si>
  <si>
    <t>Father Loan</t>
  </si>
  <si>
    <t>Chillara</t>
  </si>
  <si>
    <t>Mother Loans</t>
  </si>
  <si>
    <t>Mother given</t>
  </si>
  <si>
    <t>Loan By Mother</t>
  </si>
  <si>
    <t>Balance on chillara loan Added to her Account</t>
  </si>
  <si>
    <t>Clearence</t>
  </si>
  <si>
    <t>Mother Loan</t>
  </si>
  <si>
    <t>Mother Loan for Rationshop</t>
  </si>
  <si>
    <t>Mother loan</t>
  </si>
  <si>
    <t>Mother Return to loan</t>
  </si>
  <si>
    <t>From chillara by dk</t>
  </si>
  <si>
    <t>Mother to chilara</t>
  </si>
  <si>
    <t>to chillara by mother for resolving her loan</t>
  </si>
  <si>
    <t>Raslam</t>
  </si>
  <si>
    <t>From raslam for pori</t>
  </si>
  <si>
    <t>Lijith Annan</t>
  </si>
  <si>
    <t>Main Project Passbook</t>
  </si>
  <si>
    <t>Main Project Cash</t>
  </si>
  <si>
    <t>SSM Poly Eavening Main Project Cash</t>
  </si>
  <si>
    <t>SSM Poly Regular Main Project Cash</t>
  </si>
  <si>
    <t>Sharafu &amp; Team As Advance</t>
  </si>
  <si>
    <t>Rahil &amp; Team As Advance</t>
  </si>
  <si>
    <t>Nitin &amp; team As advance</t>
  </si>
  <si>
    <t>Sharafu &amp; Team as Advance</t>
  </si>
  <si>
    <t>DK Rent For SSM Poly Seminar Samad Kaka Account</t>
  </si>
  <si>
    <t>Sajeer Babu &amp; team As advance</t>
  </si>
  <si>
    <t>DK Rent For TSC Gold loan 2300 &amp; 6000 Collection</t>
  </si>
  <si>
    <t>Mahdin Poly Main Project Cash - Sharafu &amp; Team</t>
  </si>
  <si>
    <t>As Advance</t>
  </si>
  <si>
    <t>As advance</t>
  </si>
  <si>
    <t>SSM Poly Main Project Cash - Nitin &amp; Team</t>
  </si>
  <si>
    <t>SSM Poly Main Project Cash - Rahil &amp; Team</t>
  </si>
  <si>
    <t>SSM Poly Main Project Cash - Sajeer Babu &amp; Team</t>
  </si>
  <si>
    <t>SSM Poly Main Project Cash - Mansoor &amp; Team</t>
  </si>
  <si>
    <t>SSM Poly Mini Project</t>
  </si>
  <si>
    <t>Rahil As Advance</t>
  </si>
  <si>
    <t>Nisar As Advance</t>
  </si>
  <si>
    <t>Alfaz As Advance</t>
  </si>
  <si>
    <t>Yasir As Advance</t>
  </si>
  <si>
    <t>Navaf As Advance</t>
  </si>
  <si>
    <t>Fazil As Advance</t>
  </si>
  <si>
    <t>DK Rent to Tution</t>
  </si>
  <si>
    <t>Mother Rent for Hisham Postmetric Scolorship</t>
  </si>
  <si>
    <t>Shaji Mema Rent</t>
  </si>
  <si>
    <t>Noorjatha Rent (Total:3000 2100 from here &amp; 900 from DK)</t>
  </si>
  <si>
    <t>Shanik As Advance</t>
  </si>
  <si>
    <t>DK Rent For Abu &amp; Jabir's Exam Chalan Fee &amp; Bag</t>
  </si>
  <si>
    <t>DK Rent To SSM Seminar Samad Kaka Account</t>
  </si>
  <si>
    <t>Mother Rent For Ptu Palli</t>
  </si>
  <si>
    <t>Mother Rent For Ponnu Pumpice</t>
  </si>
  <si>
    <t>Jamsheer Babu PV</t>
  </si>
  <si>
    <t>Jamsheer Babu PV Paid Account</t>
  </si>
  <si>
    <t>from uncle through anees</t>
  </si>
  <si>
    <t>for sim</t>
  </si>
  <si>
    <t>from valymma for gafoor vakeel</t>
  </si>
  <si>
    <t>tir-pooka bus fair</t>
  </si>
  <si>
    <t>pooka-rammohan house auto fair</t>
  </si>
  <si>
    <t>to rammohan vakeel as fee</t>
  </si>
  <si>
    <t>ram mohan house-tir bus fai</t>
  </si>
  <si>
    <t>to gafoor vakeel</t>
  </si>
  <si>
    <t>Supper</t>
  </si>
  <si>
    <t>Clearence by adding on From Jamsheer babu loan account</t>
  </si>
  <si>
    <t>From Jamsheer Babu PV Loan</t>
  </si>
  <si>
    <t>Jamsheer Babu PV Loan</t>
  </si>
  <si>
    <t>Balance clearence on Jamsheer babu paid account</t>
  </si>
  <si>
    <t>Jamsheer Babu Account</t>
  </si>
  <si>
    <t>uncle petrol charge for project exam travel</t>
  </si>
  <si>
    <t>Uncle expenses for mother Clearense by adding on uncle loan account &amp; mother loan account</t>
  </si>
  <si>
    <t>Uncle snake bite expenses Clearence by adding on uncle loan account</t>
  </si>
  <si>
    <t>Jamsheer Babu Expense for mother Account</t>
  </si>
  <si>
    <t>attin thala</t>
  </si>
  <si>
    <t>uncle for nikah expenses acoount clearence by adding on uncle loan account</t>
  </si>
  <si>
    <t>pal,pazham</t>
  </si>
  <si>
    <t>Moothamma To uncle for banee</t>
  </si>
  <si>
    <t>surf</t>
  </si>
  <si>
    <t>pappadam</t>
  </si>
  <si>
    <t>kumbalam,pacha mulak</t>
  </si>
  <si>
    <t>nanthra pazham</t>
  </si>
  <si>
    <t>Clearense by adding on uncle loan account &amp; mother loan account</t>
  </si>
  <si>
    <t>uncle for nikah expenses</t>
  </si>
  <si>
    <t>Jamsheer Babu Snake Bite Expense Account</t>
  </si>
  <si>
    <t>clearence by adding on uncle loan account</t>
  </si>
  <si>
    <t>Clearence by adding on uncle loan account</t>
  </si>
  <si>
    <t>Mansoor &amp; team</t>
  </si>
  <si>
    <t>from mansoor &amp; team</t>
  </si>
  <si>
    <t>Mother Main Passbook</t>
  </si>
  <si>
    <t>To Mother For Cloths</t>
  </si>
  <si>
    <t>Photo print of Ponnu (50/no;3*50)</t>
  </si>
  <si>
    <t>Jeans</t>
  </si>
  <si>
    <t>Banian</t>
  </si>
  <si>
    <t>Return to DK</t>
  </si>
  <si>
    <t>Phonebill</t>
  </si>
  <si>
    <t>Clearence by adding on mother's account</t>
  </si>
  <si>
    <t>Mother Purchase : Bappu haji store ( cheri ari,oil,pappadam : sum 83)- Given 80</t>
  </si>
  <si>
    <t>Balance from Chillara loan</t>
  </si>
  <si>
    <t>Mother Given (total :30 Mother return :20 Balance :10)</t>
  </si>
  <si>
    <t>Mother paid for loan</t>
  </si>
  <si>
    <t>Mother given for loan</t>
  </si>
  <si>
    <t>Balance on chillara loan</t>
  </si>
  <si>
    <t>Mother's loan for chillara 7 &amp; balance 10 (total :17) Balance</t>
  </si>
  <si>
    <t>Mother Rent for brush</t>
  </si>
  <si>
    <t>Clearence by dk debit Mother Account</t>
  </si>
  <si>
    <t>Mother from father's deposit to banee &amp; saheer</t>
  </si>
  <si>
    <t>Mother from father's deposit to banee</t>
  </si>
  <si>
    <t>Ponnu Photo print</t>
  </si>
  <si>
    <t>Mother Operation</t>
  </si>
  <si>
    <t>Clearence on maveli account (same day) by adding on mother's account</t>
  </si>
  <si>
    <t>hisham auto to shaji mema for pathram</t>
  </si>
  <si>
    <t>Hisham food at mission hospital</t>
  </si>
  <si>
    <t>Thorth at mission hospital</t>
  </si>
  <si>
    <t>Clearenceon ktpm travel expense account by adding on mother's account</t>
  </si>
  <si>
    <t>Paste at mission hospital</t>
  </si>
  <si>
    <t>addition on moothama bed sheet at mission hospital</t>
  </si>
  <si>
    <t>hisham chaya at mission hospital</t>
  </si>
  <si>
    <t>Hisham:karatoor-tir bus fair (for nana)</t>
  </si>
  <si>
    <t>Hisham:tir-ptu bus fair</t>
  </si>
  <si>
    <t>tir-ptu bus fair (to lock the house)</t>
  </si>
  <si>
    <t>for bread at mission hospital</t>
  </si>
  <si>
    <t>water tap for uncle,added to mother for clearing mother's debit for uncle (30+30)</t>
  </si>
  <si>
    <t>breakfast at mission hospital</t>
  </si>
  <si>
    <t>kanji at mission hospital</t>
  </si>
  <si>
    <t>achar at mission hospital</t>
  </si>
  <si>
    <t>Moothamma tt at mission hospital</t>
  </si>
  <si>
    <t>Glucose bill at mission hospital</t>
  </si>
  <si>
    <t>to hisham for goto nana &amp; karathoor</t>
  </si>
  <si>
    <t>Mother operation expenses Clearence by adding on mother loan account</t>
  </si>
  <si>
    <t>Hisham pepse at tirur bus stand,on way to shaji mema</t>
  </si>
  <si>
    <t>mother operation 2nd travel Clearence by adding on mother loan account</t>
  </si>
  <si>
    <t>Hisham mitayi at tirur bus stand,on way to shaji mema</t>
  </si>
  <si>
    <t>Hisham tir-poongottukulam Bus fair</t>
  </si>
  <si>
    <t>Nuruk for valymma</t>
  </si>
  <si>
    <t>loan from mother account Clearence by decreasing from mother loan account</t>
  </si>
  <si>
    <t>Mother from father's deposit(30000-for mother operation) to banee</t>
  </si>
  <si>
    <t>Clearence by adding on mother loan account</t>
  </si>
  <si>
    <t>Mother Operation at hospital</t>
  </si>
  <si>
    <t>Neenu recharge account clearence by substracting from balance on moothamma maxi account for mother(added on her loan account)</t>
  </si>
  <si>
    <t>Mother from father's deposit(30000-for mother operation,given 25000,balance 5000) to banee</t>
  </si>
  <si>
    <t>banee give to mother for mother account clearence</t>
  </si>
  <si>
    <t>ktpm travel for uncle nikah</t>
  </si>
  <si>
    <t>Mother chillara Account Clearence by dk debit Mother Account</t>
  </si>
  <si>
    <t>Clearence by decreasing from mother loan account</t>
  </si>
  <si>
    <t>Mother from father's deposit(20000-for uncle nikah,Insha 12000,balance 8000) to banee</t>
  </si>
  <si>
    <t>to mother for table &amp; sofa set</t>
  </si>
  <si>
    <t>Mother Operation 2nd travel</t>
  </si>
  <si>
    <t>Hisham:Orange</t>
  </si>
  <si>
    <t>Hisham:recharge</t>
  </si>
  <si>
    <t>to mother(auto charge:450,vethekka:100,meen:120,uncle debit:30,banee:300)</t>
  </si>
  <si>
    <t>for table for dining hall (instead of work table)</t>
  </si>
  <si>
    <t>balance</t>
  </si>
  <si>
    <t>Nitin</t>
  </si>
  <si>
    <t>Naseema Koyamon Ayalvasi Jaram</t>
  </si>
  <si>
    <t>Naseema Koyamon Ayalvasi Jaram Loans</t>
  </si>
  <si>
    <t>Nesitata Rent</t>
  </si>
  <si>
    <t>Nesitata for current bill</t>
  </si>
  <si>
    <t>Nesitata current bill return</t>
  </si>
  <si>
    <t>Naseema PV Valanchery</t>
  </si>
  <si>
    <t>Mol Passport &amp; Travel (Target : 6000)</t>
  </si>
  <si>
    <t>Chalan for tatkal passport Mol ( Actual : 1500,Receipt : 3500,Balance : 2000)</t>
  </si>
  <si>
    <t>Given By Mol</t>
  </si>
  <si>
    <t>Lozen Travels Service fee for Mol Passport  ( Actual : 300,Receipt : 600,Balance : 300)</t>
  </si>
  <si>
    <t>Balance on Shopping for Kuttippuram Home</t>
  </si>
  <si>
    <t>Chalan for tatkal passport Minnu ( Actual : 1000,Receipt : 3500,Balance : 2500)</t>
  </si>
  <si>
    <t>Lozen Travels Service fee for Minnu Passport  ( Actual : 400,Receipt : 600,Balance : 200)</t>
  </si>
  <si>
    <t>To Valnchery For Birth Certificate</t>
  </si>
  <si>
    <t>Ktpm-Vly Bus Fair</t>
  </si>
  <si>
    <t>Banee Fee</t>
  </si>
  <si>
    <t>Vly-Vly Panchayath Auto Fair</t>
  </si>
  <si>
    <t>Recharge Banee</t>
  </si>
  <si>
    <t>Application Form</t>
  </si>
  <si>
    <t>To Edakkulam to Bring Reenu to Kuttippuram</t>
  </si>
  <si>
    <t>Tir-Tirunnavaya Bus Fair</t>
  </si>
  <si>
    <t>Tirunnavaya-Edakkulam Bus Fair</t>
  </si>
  <si>
    <t>Edakkulam-Tirunnavaya Bus Fair (Banee &amp; Reenu)</t>
  </si>
  <si>
    <t>Tirunnavaya -Ktpm Bus Fair (Banee &amp; Reenu)</t>
  </si>
  <si>
    <t>Ktpm-Pallipadi Bus Fair (Banee &amp; Reenu)</t>
  </si>
  <si>
    <t>To Valnchery with Mol For submitting Birth Certificate Application</t>
  </si>
  <si>
    <t>Puthenathani-Vly Panchayath Bus Fair</t>
  </si>
  <si>
    <t>Vly-Ktpm Bus Fair</t>
  </si>
  <si>
    <t>Cort fee Stamp</t>
  </si>
  <si>
    <t>Gum For Stamp Pasting</t>
  </si>
  <si>
    <t>Certificate Fee On Panchayath</t>
  </si>
  <si>
    <t>Recharge Malummu</t>
  </si>
  <si>
    <t>Net Recharge Mol</t>
  </si>
  <si>
    <t>To Tir Taluk For Community Certificate to Mol to get Passport</t>
  </si>
  <si>
    <t>Tir Taluk office -Thazepalam SBI Bus Fair</t>
  </si>
  <si>
    <t>Thazepalam SBI -Poly Bus Fair</t>
  </si>
  <si>
    <t>To Ktpm Village For Submitting Community Certificate application of Mol</t>
  </si>
  <si>
    <t>Ptu-Tir Return Auto Fair</t>
  </si>
  <si>
    <t>Community Application posponted to after noon;Banee return to ktpm; after launch,return to village</t>
  </si>
  <si>
    <t>Manchadi-Ktpm Bus Fair</t>
  </si>
  <si>
    <t>Bribe for Peon for enquiry submission</t>
  </si>
  <si>
    <t>Bribe for Peon for xerox certificate attestation</t>
  </si>
  <si>
    <t>Pallipadi-Ktpm Bus Fair</t>
  </si>
  <si>
    <t>Rent to Shaji mema by Mol</t>
  </si>
  <si>
    <t>To Valanchery Panchayath to get birth Certificate of Minnu</t>
  </si>
  <si>
    <t>Tir-Vly Bus Fair</t>
  </si>
  <si>
    <t>Vly-Vly Panchayath Bus Fair</t>
  </si>
  <si>
    <t>Vly Panchayath - Vly Bus Fair</t>
  </si>
  <si>
    <t>To Tir Taluk For Submiting Community Certificate application of Mol</t>
  </si>
  <si>
    <t>Cherappadi-Tir Bus Fair</t>
  </si>
  <si>
    <t>To Tir Taluk to get Community Certificate of Mol</t>
  </si>
  <si>
    <t>Certificate fee at Tir taluk</t>
  </si>
  <si>
    <t>To Kattilangadi to handover cash to Malummu</t>
  </si>
  <si>
    <t>Ktpm-Kattilangadi Bus Fair</t>
  </si>
  <si>
    <t>Kattilangadi - Tirunnavaya Bus Fair</t>
  </si>
  <si>
    <t>To Vly Nisar to bring things from Ktpm on night;Valymma admittedt there</t>
  </si>
  <si>
    <t>Ktpm-Vly Auto Fair</t>
  </si>
  <si>
    <t>To Vly Nisar on night &amp; return on next morning</t>
  </si>
  <si>
    <t>Knife</t>
  </si>
  <si>
    <t>Tablet</t>
  </si>
  <si>
    <t>To Vly Nisar to discharge valymma</t>
  </si>
  <si>
    <t>To bring community certificate of Mol &amp; Apply for passport of Mol</t>
  </si>
  <si>
    <t>Tir Taluk - Travel House Auto Fair</t>
  </si>
  <si>
    <t>Travel House -Poly Bus Fair</t>
  </si>
  <si>
    <t>To Ktpm to take Mol to Vly</t>
  </si>
  <si>
    <t>Pumpice,Rusk</t>
  </si>
  <si>
    <t>Recharge Ktpm mobile</t>
  </si>
  <si>
    <t>Extra on LIC payment</t>
  </si>
  <si>
    <t>To Ishaque Kaka's House to Discuss About SSLC Book Correction</t>
  </si>
  <si>
    <t>Tir-Ishaque's House Auto Fair</t>
  </si>
  <si>
    <t>Ishaque's House-Tir Auto Fair</t>
  </si>
  <si>
    <t>To Vly to take Mol to Ktpm</t>
  </si>
  <si>
    <t>Banana</t>
  </si>
  <si>
    <t>Cheri ari</t>
  </si>
  <si>
    <t>Rent By Mol to Valyppa</t>
  </si>
  <si>
    <t>To Ktpm School for SSLC Book correction</t>
  </si>
  <si>
    <t>Ktpm Home-Ktpm School Auto Fair</t>
  </si>
  <si>
    <t>Chalan for SSLC Book Correction</t>
  </si>
  <si>
    <t>Ktpm School-Ktpm Home Auto Fair</t>
  </si>
  <si>
    <t>Cheriya Perunnal</t>
  </si>
  <si>
    <t>Given By Mother</t>
  </si>
  <si>
    <t>Given By Shaji Mema</t>
  </si>
  <si>
    <t>Purchase</t>
  </si>
  <si>
    <t>To Ktpm for get things for tweens</t>
  </si>
  <si>
    <t>Ktpm Home-Ktpm Auto Fair</t>
  </si>
  <si>
    <t>To Ishaque Kaka's House to submit SSLC Book Correction Application</t>
  </si>
  <si>
    <t>Tir-Ishaque's House &amp; return Auto Fair</t>
  </si>
  <si>
    <t>To Lozen Travels to discuss about Passport of Mol &amp; Minnu</t>
  </si>
  <si>
    <t>Poly-Lozen Travels Tir Bus Fair</t>
  </si>
  <si>
    <t>To Cort for stamp paper to make declaration for Passport of Mol &amp; Minnu</t>
  </si>
  <si>
    <t>Lozen Travels -Tir Cort Auto Fair</t>
  </si>
  <si>
    <t>Stamp Paper</t>
  </si>
  <si>
    <t>To Notary Advocate's Home to make declaration for Passport of Mol &amp; Minnu</t>
  </si>
  <si>
    <t>Tir Cort -Notary Advocate's Home Auto Fair</t>
  </si>
  <si>
    <t>Notary Fee</t>
  </si>
  <si>
    <t>Notary Advocate's Home-Tir Auto Fair</t>
  </si>
  <si>
    <t>To Vly to get aadar of Mol</t>
  </si>
  <si>
    <t>Vly-Vendellur Auto Fair</t>
  </si>
  <si>
    <t>Given From Ktpm from Babu's cash</t>
  </si>
  <si>
    <t>To Ishaque Kaka's House to get SSLC (no option for correction)</t>
  </si>
  <si>
    <t>To Puthiyangadi Akshaya to submit ID card Application of Mol</t>
  </si>
  <si>
    <t>Tir-Puthiyangadi Akshaya Bus Fair</t>
  </si>
  <si>
    <t>ID Appliacation Fee</t>
  </si>
  <si>
    <t>Puthiyangadi Akshaya-Tir Bus Fair</t>
  </si>
  <si>
    <t>Given By Mother to Mol's Churidar</t>
  </si>
  <si>
    <t>To Pallipadi to submit photo &amp; SSLC book of Mol to Basheer for ID Application</t>
  </si>
  <si>
    <t>To Tir Taluk For enquire about ID application of Mol</t>
  </si>
  <si>
    <t>Tir-Tir taluk Office Bus Fair</t>
  </si>
  <si>
    <t>Tir taluk Office-Tir Bus Fair</t>
  </si>
  <si>
    <t>Purchase on Sakkeer's Store</t>
  </si>
  <si>
    <t>Nuruk</t>
  </si>
  <si>
    <t>Given By Mol For Auto fair</t>
  </si>
  <si>
    <t>Tir-Moochikkal Bus Fair</t>
  </si>
  <si>
    <t>Ptu-Tir Taluk Bus Fair</t>
  </si>
  <si>
    <t>Tir Taluk-Ptu Bus Fair</t>
  </si>
  <si>
    <t>To Ktpm to get birth certificate of Minnu to mail to Babu</t>
  </si>
  <si>
    <t>Scanning &amp; mailing charge</t>
  </si>
  <si>
    <t>Valiya Perunnal, To Vly to take Mol to Ktpm</t>
  </si>
  <si>
    <t>Milk Rusk</t>
  </si>
  <si>
    <t>Poly-Tir Taluk Bus Fair</t>
  </si>
  <si>
    <t>Tir Taluk-Poly Bus Fair</t>
  </si>
  <si>
    <t>To Ktpm to get ID card of Mol for passport</t>
  </si>
  <si>
    <t>To Lozen Travels to submit Passport application of Mol</t>
  </si>
  <si>
    <t>To SBT Bank Tir to submit chalan for Passport application of Mol</t>
  </si>
  <si>
    <t>Lozen Travels-Tir SBT bank Auto Fair</t>
  </si>
  <si>
    <t>Chalan for tatkal passport</t>
  </si>
  <si>
    <t>To Lozen Travels to submit chalan receipt for Passport application of Mol</t>
  </si>
  <si>
    <t>Tir SBT bank-Lozen Travels  Auto Fair</t>
  </si>
  <si>
    <t>Lozen Travels Service fee</t>
  </si>
  <si>
    <t>Lozen Travels-Poly Bus Fair</t>
  </si>
  <si>
    <t>To Lozen Travels to get file of Passport application of Mol</t>
  </si>
  <si>
    <t>To Vly to take Mol to Ktpm for passport interview</t>
  </si>
  <si>
    <t>Purchase on Sakeer's Store</t>
  </si>
  <si>
    <t>To Malappuram with mol for passport interview</t>
  </si>
  <si>
    <t>Cherappadi-Tir Bus Fair (Banee &amp; mol)</t>
  </si>
  <si>
    <t>Tir-Malappuram Bus Fair (Banee &amp; mol)</t>
  </si>
  <si>
    <t>Tatkal Passport fee on Malappuram</t>
  </si>
  <si>
    <t>Malappuram-Tir Bus Fair (Banee &amp; mol)</t>
  </si>
  <si>
    <t>Inchi Mitayi</t>
  </si>
  <si>
    <t>Tir-Cherappadi Bus Fair (Banee &amp; mol)</t>
  </si>
  <si>
    <t>Bakery &amp; bisket for minnu</t>
  </si>
  <si>
    <t>Curi Ari</t>
  </si>
  <si>
    <t>To Paloli columb to get declaration of Minnu</t>
  </si>
  <si>
    <t>Vly-Naduvettom Bus Fair</t>
  </si>
  <si>
    <t>Naduvettom-Paloli Kolunb &amp; return Auto Fair</t>
  </si>
  <si>
    <t>Naduvettom-Vly Bus Fair</t>
  </si>
  <si>
    <t>To Ktpm to get Passport of Mol for mail to babu &amp; apply for passport of minnu</t>
  </si>
  <si>
    <t>Scan&amp; mail,Minnu's photo download charge</t>
  </si>
  <si>
    <t>Photo print of Minnu</t>
  </si>
  <si>
    <t>Tir-Ptu Return Auto Fair</t>
  </si>
  <si>
    <t>To Lozen Travels to submit Passport application of Minnu</t>
  </si>
  <si>
    <t>To SBT Bank Tir to submit chalan for Passport application of Minnu</t>
  </si>
  <si>
    <t>To Lozen Travels to submit chalan receipt for Passport application of Minnu</t>
  </si>
  <si>
    <t>Given by Babu directly</t>
  </si>
  <si>
    <t>To Vly to take Mol to Ktpm for passport purpose</t>
  </si>
  <si>
    <t>To Lozen travels For enquire about passport application of Minnu</t>
  </si>
  <si>
    <t>To Lozen Travels to get file of Passport application of Minnu;then to ktpm</t>
  </si>
  <si>
    <t>Ptu-Lozen Travels Tir Bus Fair</t>
  </si>
  <si>
    <t>To Malappuram with minnu for passport interview</t>
  </si>
  <si>
    <t>To Mulayam paramb due to moothama's death</t>
  </si>
  <si>
    <t>Ktpm home-Mulayam Paramb Auto Fair</t>
  </si>
  <si>
    <t>To Mulayam paramb at night for return valymma</t>
  </si>
  <si>
    <t>Auto waiting charge on passport travel morning</t>
  </si>
  <si>
    <t>To Ktpm to get Passport of Minnu</t>
  </si>
  <si>
    <t>To Lozen travels For enquire about saudi visa</t>
  </si>
  <si>
    <t>Lozen Travels-Ptu Bus Fair</t>
  </si>
  <si>
    <t>Brought From Mol for travel of mother</t>
  </si>
  <si>
    <t>To Ktpm to rent cash to Mol</t>
  </si>
  <si>
    <t>Given by Mol from 5000 rent</t>
  </si>
  <si>
    <t>Mol Rent</t>
  </si>
  <si>
    <t>Scan &amp; Mail (to babu) Charge of Minnu's passport</t>
  </si>
  <si>
    <t>Visa &amp; Bataka print</t>
  </si>
  <si>
    <t>To Siraj Tir to get 2b photo of Mol &amp; Minnu for visa stamping (not succeeded)</t>
  </si>
  <si>
    <t>To Vly to take fresh 2b photo of mol &amp; minnu for visa stamping</t>
  </si>
  <si>
    <t>Pumpice (2 nos)</t>
  </si>
  <si>
    <t>Vly-Vendallur &amp; to studio Vly Auto Fair</t>
  </si>
  <si>
    <t>2b size photo (2 nos-mol &amp;minnu)</t>
  </si>
  <si>
    <t>Studio Vly-Vendallur &amp; return to Vly Auto Fair</t>
  </si>
  <si>
    <t>To Vengad for visa stamping</t>
  </si>
  <si>
    <t>Vly-Venagad Bus Fair</t>
  </si>
  <si>
    <t>Venagad-Vly Bus Fair</t>
  </si>
  <si>
    <t>To Ktpm to purchase things to Ktpm home &amp; get cash from mol</t>
  </si>
  <si>
    <t>To Tirunavaya for computer repair</t>
  </si>
  <si>
    <t>Cherappadi-Tirunnavaya Bus Fair</t>
  </si>
  <si>
    <t>To Ktpm to purchase things for mol's travel</t>
  </si>
  <si>
    <t>To home from poly (upto poly on bike)</t>
  </si>
  <si>
    <t>To Ktpm to get cash</t>
  </si>
  <si>
    <t>Given From Ktpm from Mol's Cash</t>
  </si>
  <si>
    <t>To Ktpm to get visa from Vengad travel agency</t>
  </si>
  <si>
    <t>To Vengad travel agency for getting visa &amp; sim from nayaru padi</t>
  </si>
  <si>
    <t>Trolly &amp; sim from ptu home to vly</t>
  </si>
  <si>
    <t>Sim cutting Charge</t>
  </si>
  <si>
    <t>Things for Minnu</t>
  </si>
  <si>
    <t>Airport &amp; Airport travel Expenses</t>
  </si>
  <si>
    <t>Bike return charge</t>
  </si>
  <si>
    <t>home return charges for banee &amp; anees</t>
  </si>
  <si>
    <t>To ktpm to get mol policy documents</t>
  </si>
  <si>
    <t>To tirur LIC Office for Mol Policy</t>
  </si>
  <si>
    <t>Tir-LIC office Auto fair</t>
  </si>
  <si>
    <t>LIC office-Tir Auto fair</t>
  </si>
  <si>
    <t>To Malappuram LIC office for Mol Policy Document Submission</t>
  </si>
  <si>
    <t>Tir-Malappuram Bus fair</t>
  </si>
  <si>
    <t>Malappuram-LIC office Auto fair</t>
  </si>
  <si>
    <t>Office charge</t>
  </si>
  <si>
    <t>LIC office-Malappuram Auto fair</t>
  </si>
  <si>
    <t>Malappuram-Tir Bus fair</t>
  </si>
  <si>
    <t>From mol account valyppa :200,Valymma:200,Kunjol thatha:200;Valyppa :1000;Total : 1600</t>
  </si>
  <si>
    <t>To Malappuram LIC office for Mol Policy enquiry</t>
  </si>
  <si>
    <t>Certificate scanning &amp; mailing charge</t>
  </si>
  <si>
    <t>To tirur LIC Office for Mol Policy Adav &amp; Cash back enquiry</t>
  </si>
  <si>
    <t>Mol policy medical certificate &amp; personal statement documents preperation expenses</t>
  </si>
  <si>
    <t>Mol policy documents print (But Not Clear due to mobile scanner)</t>
  </si>
  <si>
    <t>Certificate design charge</t>
  </si>
  <si>
    <t>Certificate printing charge</t>
  </si>
  <si>
    <t>To Malappuram LIC office for Mol Policy documents submission</t>
  </si>
  <si>
    <t>SSM Mini Report (Target : 7000 [14*500])</t>
  </si>
  <si>
    <t>Rahil Report (Report (200) +Bind print)</t>
  </si>
  <si>
    <t>Sajeer Report (Full Print-Report (200) +Print)</t>
  </si>
  <si>
    <t>Fazil Report (Full Print-Report (300) +Print) : Total- 540 : balance-140</t>
  </si>
  <si>
    <t>Nisar Report (Full Print-Report (300) +Print) : Total-1000 : balance-800</t>
  </si>
  <si>
    <t>Alfaz Report (Report (300))</t>
  </si>
  <si>
    <t>Navaf Report (Full Print-Report (300) +Print)</t>
  </si>
  <si>
    <t>Anoop (Full Print-Report (300) +Print) : Total-800 : balance-300</t>
  </si>
  <si>
    <t>Yasir Report (Report (240)- { Total :600,Samad-360,balance-240})</t>
  </si>
  <si>
    <t>Mansoor (Full Print-Report (300) +Print)</t>
  </si>
  <si>
    <t>Shanik Report (Report (300))</t>
  </si>
  <si>
    <t>Suhail (Full Print-Report (300) +Print)</t>
  </si>
  <si>
    <t>fasalu (Full Print-Report (300) +Print)</t>
  </si>
  <si>
    <t>PNB</t>
  </si>
  <si>
    <t>Previous balance</t>
  </si>
  <si>
    <t>DK deposit</t>
  </si>
  <si>
    <t>Dk return</t>
  </si>
  <si>
    <t>dk return</t>
  </si>
  <si>
    <t>dk deposit</t>
  </si>
  <si>
    <t>Father Deposit</t>
  </si>
  <si>
    <t>Dk balance clearence</t>
  </si>
  <si>
    <t>from PNB to payTM</t>
  </si>
  <si>
    <t>Muhammed Kutty</t>
  </si>
  <si>
    <t>Muhammed Kutty Charger</t>
  </si>
  <si>
    <t>Muhammed Kutty Charger Expense</t>
  </si>
  <si>
    <t>Total Amount</t>
  </si>
  <si>
    <t>Rahil Mini Balance : 45</t>
  </si>
  <si>
    <t>Rent</t>
  </si>
  <si>
    <t>Seminar</t>
  </si>
  <si>
    <t>Mini Report</t>
  </si>
  <si>
    <t>Debits</t>
  </si>
  <si>
    <t>Main Piriv Sure</t>
  </si>
  <si>
    <t>Perse</t>
  </si>
  <si>
    <t>PG Main Sure</t>
  </si>
  <si>
    <t>PM Sure</t>
  </si>
  <si>
    <t>Other sure</t>
  </si>
  <si>
    <t>Accounts Keeps</t>
  </si>
  <si>
    <t>Expenses</t>
  </si>
  <si>
    <t>Remainders</t>
  </si>
  <si>
    <t>Sure</t>
  </si>
  <si>
    <t>Alfaz</t>
  </si>
  <si>
    <t>Zamru</t>
  </si>
  <si>
    <t>Sajeer Babu &amp; Team SSM</t>
  </si>
  <si>
    <t>Fareeda</t>
  </si>
  <si>
    <t>Jobin</t>
  </si>
  <si>
    <t>Mol Account</t>
  </si>
  <si>
    <t>Baiju Rewards</t>
  </si>
  <si>
    <t>Lijith</t>
  </si>
  <si>
    <t>Navaf</t>
  </si>
  <si>
    <t>Fasil</t>
  </si>
  <si>
    <t>Mimoonathatha Jaram</t>
  </si>
  <si>
    <t>Sharafu Mahdin</t>
  </si>
  <si>
    <t>Aggregate Sure Piriv</t>
  </si>
  <si>
    <t>Poly MSF PM Class</t>
  </si>
  <si>
    <t>Recharge as gift</t>
  </si>
  <si>
    <t>Uncle</t>
  </si>
  <si>
    <t>Rahil</t>
  </si>
  <si>
    <t>Kalam</t>
  </si>
  <si>
    <t>Nisar</t>
  </si>
  <si>
    <t>Samad kaka</t>
  </si>
  <si>
    <t>Nitin SSM</t>
  </si>
  <si>
    <t>father 30000-mother operation account</t>
  </si>
  <si>
    <t>Balaguruswamy Book</t>
  </si>
  <si>
    <t>Insha</t>
  </si>
  <si>
    <t>Fazil</t>
  </si>
  <si>
    <t>Anoop</t>
  </si>
  <si>
    <t>Father (10000)</t>
  </si>
  <si>
    <t>Rahil SSM</t>
  </si>
  <si>
    <t>Aggregate work Piriv</t>
  </si>
  <si>
    <t>fasil account</t>
  </si>
  <si>
    <t>Kabeer Sir &amp; team</t>
  </si>
  <si>
    <t>Shaji Mema</t>
  </si>
  <si>
    <t>Riyas</t>
  </si>
  <si>
    <t>Nesitata</t>
  </si>
  <si>
    <t>Mansoor SSM</t>
  </si>
  <si>
    <t>father 20000-uncle nikah mothiram account</t>
  </si>
  <si>
    <t>Mother</t>
  </si>
  <si>
    <t>Yasir</t>
  </si>
  <si>
    <t>Mubashir</t>
  </si>
  <si>
    <t>Ktpm Home</t>
  </si>
  <si>
    <t>Aggregate Hope Piriv</t>
  </si>
  <si>
    <t>Shafeeque Hard disk</t>
  </si>
  <si>
    <t>Shanik</t>
  </si>
  <si>
    <t>Site Work Sure</t>
  </si>
  <si>
    <t>Chippy</t>
  </si>
  <si>
    <t>SBI EZ</t>
  </si>
  <si>
    <t>Fasalu</t>
  </si>
  <si>
    <t>Hope</t>
  </si>
  <si>
    <t>Father (20000)</t>
  </si>
  <si>
    <t>Aggregate Clear Piriv</t>
  </si>
  <si>
    <t>Baiju Vinod</t>
  </si>
  <si>
    <t>Rasdan</t>
  </si>
  <si>
    <t>Renjith</t>
  </si>
  <si>
    <t>Aslam</t>
  </si>
  <si>
    <t>Saheerkaka</t>
  </si>
  <si>
    <t>Mansoor</t>
  </si>
  <si>
    <t>Father (25000)</t>
  </si>
  <si>
    <t>Aggregate Rent Sure+ Perse</t>
  </si>
  <si>
    <t>Shafeeque Seminar</t>
  </si>
  <si>
    <t>Mini 2015</t>
  </si>
  <si>
    <t>Naseema</t>
  </si>
  <si>
    <t>Anoop&amp;Murshid</t>
  </si>
  <si>
    <t>Naqeeb</t>
  </si>
  <si>
    <t>Shinil</t>
  </si>
  <si>
    <t>Kinara</t>
  </si>
  <si>
    <t>Net Sure-Debits</t>
  </si>
  <si>
    <t>Mansoor&amp;team</t>
  </si>
  <si>
    <t>Mansoor Poly</t>
  </si>
  <si>
    <t>Jamsheer Babu</t>
  </si>
  <si>
    <t>Accounts Actual</t>
  </si>
  <si>
    <t>Nitin &amp; team</t>
  </si>
  <si>
    <t>Moothamma edakkulam</t>
  </si>
  <si>
    <t>Work</t>
  </si>
  <si>
    <t>Moothamma Edakkulam</t>
  </si>
  <si>
    <t>Net Balance+ Aggregate Sure Piriv</t>
  </si>
  <si>
    <t>M Kutty Charger</t>
  </si>
  <si>
    <t>Moothamma Maxi</t>
  </si>
  <si>
    <t>Desktop 2 (Shivadasan Ce-cell PC)</t>
  </si>
  <si>
    <t>Net Balance Above + Aggregate work piriv</t>
  </si>
  <si>
    <t>Desktop 3(Jennif 4G mobiles PC)</t>
  </si>
  <si>
    <t>Father (30000)</t>
  </si>
  <si>
    <t>Neenu study account</t>
  </si>
  <si>
    <t>DK Savings</t>
  </si>
  <si>
    <t>Fasil Account</t>
  </si>
  <si>
    <t>Net Balance Above + Aggregate Clear piriv</t>
  </si>
  <si>
    <t>LET</t>
  </si>
  <si>
    <t>Noorjatha</t>
  </si>
  <si>
    <t>Reenu</t>
  </si>
  <si>
    <t>Nesi Koyamon</t>
  </si>
  <si>
    <t>Praveen sir</t>
  </si>
  <si>
    <t>Net Balance Above + Aggregate Hope piriv</t>
  </si>
  <si>
    <t>Maluthatha</t>
  </si>
  <si>
    <t>Moothamma certificate</t>
  </si>
  <si>
    <t>Antony</t>
  </si>
  <si>
    <t>Clear</t>
  </si>
  <si>
    <t>father(20000)</t>
  </si>
  <si>
    <t>Immutty</t>
  </si>
  <si>
    <t>Samon</t>
  </si>
  <si>
    <t>Bio-Weapons Seminar</t>
  </si>
  <si>
    <t>Mimoonthatha</t>
  </si>
  <si>
    <t>Neenu recharge</t>
  </si>
  <si>
    <t>Jaison seminar</t>
  </si>
  <si>
    <t>Ramees</t>
  </si>
  <si>
    <t>Jishida seminar</t>
  </si>
  <si>
    <t>K T Jaram Barber</t>
  </si>
  <si>
    <t>Diet presentation</t>
  </si>
  <si>
    <t>Cooler fan Account</t>
  </si>
  <si>
    <t>Monitor Account</t>
  </si>
  <si>
    <t>B-tech Account</t>
  </si>
  <si>
    <t>Akhil</t>
  </si>
  <si>
    <t>akil taken from papercrete seminar fee(Given 500,Delivered 300,Balance 200)</t>
  </si>
  <si>
    <t>akil lend for black pum cake for raslam</t>
  </si>
  <si>
    <t>akhil rent</t>
  </si>
  <si>
    <t>Reenu question paper print account</t>
  </si>
  <si>
    <t>Clearence by delivering question paper prints</t>
  </si>
  <si>
    <t>Praveen Sir</t>
  </si>
  <si>
    <t>from fareedha for arya vydya shala vehicle management system</t>
  </si>
  <si>
    <t>ramees</t>
  </si>
  <si>
    <t>tea on ramees-earlier credit clearence</t>
  </si>
  <si>
    <t>Antony Thomas</t>
  </si>
  <si>
    <t>Poly MSF PM class</t>
  </si>
  <si>
    <t>Balaguruswamy book</t>
  </si>
  <si>
    <t>Kabeer sir &amp; team class</t>
  </si>
  <si>
    <t>Kinara Fancy</t>
  </si>
  <si>
    <t>Moothama Account</t>
  </si>
  <si>
    <t>Moothama loan Account</t>
  </si>
  <si>
    <t>moothamma certificate account clearence by adding on moothamma loan account due to resolved by anees</t>
  </si>
  <si>
    <t>Shaffeque hard disk</t>
  </si>
  <si>
    <t>Chippy Seminar</t>
  </si>
  <si>
    <t>To fathima matha for aslam parents meetting</t>
  </si>
  <si>
    <t>To ktpm for tuja for shaji mema</t>
  </si>
  <si>
    <t>Loan</t>
  </si>
  <si>
    <t>Return</t>
  </si>
  <si>
    <t>Tir-Poongottukulam Bus Fair</t>
  </si>
  <si>
    <t>Edakkulam-Tirunnavaya Bus Fair</t>
  </si>
  <si>
    <t>from jobin</t>
  </si>
  <si>
    <t>Zamru Jaram</t>
  </si>
  <si>
    <t>PM Passbook</t>
  </si>
  <si>
    <t>PM Cash - Jobin</t>
  </si>
  <si>
    <t>PM Cash</t>
  </si>
  <si>
    <t>Jobin As Advance</t>
  </si>
  <si>
    <t>Jobin as advance</t>
  </si>
  <si>
    <t>Ashraf KK Defence Ayalvasi Jaram</t>
  </si>
  <si>
    <t>Current Bill Balance ( Given 1140; Paid 1244; Balance 104 )</t>
  </si>
  <si>
    <t>For Pipe Work For Shuhaib</t>
  </si>
  <si>
    <t>Thenga Shaji's Coolie</t>
  </si>
  <si>
    <t>Haneefa Kolladathil Ape Fair to Bring thenga</t>
  </si>
  <si>
    <t>Nesitata Given from thenga selled amount</t>
  </si>
  <si>
    <t>Nitin Rent</t>
  </si>
  <si>
    <t>Mimoona PV Edakkulam</t>
  </si>
  <si>
    <t>SBI</t>
  </si>
  <si>
    <t>DK deposit (dk: 1000 ; Moothama : 7000 ; Insha : 5000 )</t>
  </si>
  <si>
    <t>Dk return (Insha : 5000 ; Insha rent :7500)</t>
  </si>
  <si>
    <t>Dk return for uncle</t>
  </si>
  <si>
    <t>Dk deposit</t>
  </si>
  <si>
    <t>dk return for gafoor vakeel fee</t>
  </si>
  <si>
    <t>Penalty</t>
  </si>
  <si>
    <t>Penalty (Excess DR)</t>
  </si>
  <si>
    <t>from SBI for sabu mash</t>
  </si>
  <si>
    <t>From SBI for mol account</t>
  </si>
  <si>
    <t>Question paper Cash - Ashir</t>
  </si>
  <si>
    <t>Deposit For Phone bill</t>
  </si>
  <si>
    <t>Deposit For Bed sheet</t>
  </si>
  <si>
    <t>Deposit For Phone Stand</t>
  </si>
  <si>
    <t>Deposit For Mirror</t>
  </si>
  <si>
    <t>Phone Stand</t>
  </si>
  <si>
    <t>Mirror</t>
  </si>
  <si>
    <t>Naming tape ( 2 nos)</t>
  </si>
  <si>
    <t>Moothamma certificate account</t>
  </si>
  <si>
    <t>clearence by adding on moothamma loan account due to resolved by anees</t>
  </si>
  <si>
    <t>Desktop 3 Expense</t>
  </si>
  <si>
    <t>Desktop 2 Expense</t>
  </si>
  <si>
    <t>Neenu recharge account</t>
  </si>
  <si>
    <t>clearence by substracting from balance on moothamma maxi account for mother(added on her loan account)</t>
  </si>
  <si>
    <t>from shafeeque</t>
  </si>
  <si>
    <t>Anoop &amp; Murshid</t>
  </si>
  <si>
    <t>from anoop&amp;murshid</t>
  </si>
  <si>
    <t>for insha padasaram</t>
  </si>
  <si>
    <t>LET 2015</t>
  </si>
  <si>
    <t>BC Project Passbook</t>
  </si>
  <si>
    <t>BC Main Project Cash - Anoop &amp; Murshid</t>
  </si>
  <si>
    <t>BC Main Project Cash</t>
  </si>
  <si>
    <t>Naqeeb Account</t>
  </si>
  <si>
    <t>Anoop &amp; Murshid As Advance</t>
  </si>
  <si>
    <t>Anoop &amp; Murshid as Advance</t>
  </si>
  <si>
    <t>To Naqeeb</t>
  </si>
  <si>
    <t>From anoop for project</t>
  </si>
  <si>
    <t>To DK perse</t>
  </si>
  <si>
    <t>BC Main Project Cash - Anoop &amp; Murshid : Naqeeb Balance</t>
  </si>
  <si>
    <t>BC Main Project Cash - Anoop &amp; Murshid : DK Balance</t>
  </si>
  <si>
    <t>tir-ptu auto fair</t>
  </si>
  <si>
    <t>to malutata</t>
  </si>
  <si>
    <t>from shebeer for mini project</t>
  </si>
  <si>
    <t>Sabir</t>
  </si>
  <si>
    <t>7 up</t>
  </si>
  <si>
    <t>from b-tech account for safar monitor</t>
  </si>
  <si>
    <t>to safar for monitor</t>
  </si>
  <si>
    <t>Monitor Safar</t>
  </si>
  <si>
    <t>Siyas 4G Service</t>
  </si>
  <si>
    <t>tea (juice + pepse) + chips</t>
  </si>
  <si>
    <t>To shivadasan sir water balance</t>
  </si>
  <si>
    <t>Shivadasan Sir</t>
  </si>
  <si>
    <t>schoolpadi-tir auto fair</t>
  </si>
  <si>
    <t>petrol for lijith</t>
  </si>
  <si>
    <t>prism-thazhepalam bus fair</t>
  </si>
  <si>
    <t>thazepalam-prism bus fair</t>
  </si>
  <si>
    <t>Petrol to moochikkal samad home</t>
  </si>
  <si>
    <t>lime &amp; cutlet with muhsin</t>
  </si>
  <si>
    <t>Petrol to home</t>
  </si>
  <si>
    <t>Scout &amp; guide piriv</t>
  </si>
  <si>
    <t>thazhepalam-school padi bus fair</t>
  </si>
  <si>
    <t>muhsin petrol to bring system from vairankode</t>
  </si>
  <si>
    <t>To murshid for buy bike</t>
  </si>
  <si>
    <t>from studio-abstract print (wathique)</t>
  </si>
  <si>
    <t>To sinaz for battery buy</t>
  </si>
  <si>
    <t>Murshid Bike</t>
  </si>
  <si>
    <t>Vairankode System-Murshid friend</t>
  </si>
  <si>
    <t>Murshid</t>
  </si>
  <si>
    <t>Sinaz Debits</t>
  </si>
  <si>
    <t>from b-tech account for father tile padikkal</t>
  </si>
  <si>
    <t>to noorjatha kunjappu cherkkal</t>
  </si>
  <si>
    <t>from b-tech account for noorjatha kunjappu cherkkal</t>
  </si>
  <si>
    <t>Kottakkal vanitha Poly Seminar</t>
  </si>
  <si>
    <t>from  b-tech account pnb</t>
  </si>
  <si>
    <t>from b-tech account for murshid bike</t>
  </si>
  <si>
    <t>From kottakkal poly seminar account for Rechrge for goto cahamayam &amp; return</t>
  </si>
  <si>
    <t>From kottakkal poly seminar account for goto cahamayam &amp; return</t>
  </si>
  <si>
    <t>From b-tech account</t>
  </si>
  <si>
    <t>From kottakkal poly seminar account for bind on samad home &amp; delivary (Petrol : 50,Tea: 50,Recharge: 20)</t>
  </si>
  <si>
    <t>from jishad for seminar (AFCI)</t>
  </si>
  <si>
    <t>from wahid for seminar (AP)</t>
  </si>
  <si>
    <t>from b-tech account for nesitata</t>
  </si>
  <si>
    <t>chips</t>
  </si>
  <si>
    <t>from b-tech account for hisham mudi vettal</t>
  </si>
  <si>
    <t>from b-tech account for father for sahir kudi irikkal</t>
  </si>
  <si>
    <t>ptu-tir (4*9) on way to ktpm</t>
  </si>
  <si>
    <t>cherappadi-prism bus fair</t>
  </si>
  <si>
    <t>juice &amp; kopiko</t>
  </si>
  <si>
    <t>vty-ptu auto fair</t>
  </si>
  <si>
    <t>from malutata</t>
  </si>
  <si>
    <t>from b-tech account for immutty</t>
  </si>
  <si>
    <t>to immutty</t>
  </si>
  <si>
    <t>muhsin petrol charge - murshid friend mangad pc</t>
  </si>
  <si>
    <t>to father for ptu piriv</t>
  </si>
  <si>
    <t>from kottakkal vanitha poly account</t>
  </si>
  <si>
    <t>Kottakkal Vanitha Poly Account Amount</t>
  </si>
  <si>
    <t>Initial Deposit-Kottakkal Vanitha Poly Seminar Account Perse Amount</t>
  </si>
  <si>
    <t>Initial Deposit-Kottakkal Vanitha Poly Seminar Account PNB Amount</t>
  </si>
  <si>
    <t>from kottakkal vanitha poly account to perse</t>
  </si>
  <si>
    <t>Murshi Friend Mangad PC</t>
  </si>
  <si>
    <t>Murshid Friend Mangad PC</t>
  </si>
  <si>
    <t>By Intrest</t>
  </si>
  <si>
    <t>from PNB for Sinaz phone</t>
  </si>
  <si>
    <t>to sinaz for phone</t>
  </si>
  <si>
    <t>from PNB for sinaz phone</t>
  </si>
  <si>
    <t>shavarma &amp; lime with sharafu</t>
  </si>
  <si>
    <t>from PNB for nesitata</t>
  </si>
  <si>
    <t>to Mol account due to reduction</t>
  </si>
  <si>
    <t>from sinaz (via samad kaka seminar cash account redeem)</t>
  </si>
  <si>
    <t>to sinaz (via samad kaka seminar cash account redeem)</t>
  </si>
  <si>
    <t>Kottakkal Vanitha Poly seminar account</t>
  </si>
  <si>
    <t>Rechrge for murshid through payTM</t>
  </si>
  <si>
    <t>Murshi Friend HP Workstation PC</t>
  </si>
  <si>
    <t>recharge by uvais</t>
  </si>
  <si>
    <t>from sameer kaka as rent</t>
  </si>
  <si>
    <t>Sameer Prism</t>
  </si>
  <si>
    <t>from PNB to mobikwik account</t>
  </si>
  <si>
    <t>Mobikwik Account</t>
  </si>
  <si>
    <t>from immutty</t>
  </si>
  <si>
    <t>from studio-abstract print (safwan kalodi)</t>
  </si>
  <si>
    <t>from studio-abstract print (airborne)</t>
  </si>
  <si>
    <t>from studio-abstract print (kinect sensor)</t>
  </si>
  <si>
    <t>to sinaz for shavarma</t>
  </si>
  <si>
    <t>from shalima govind for seminar-al-air battery</t>
  </si>
  <si>
    <t>form 4g mobiles for service</t>
  </si>
  <si>
    <t>from adnan for service</t>
  </si>
  <si>
    <t>to sinz for MMC and phone cover</t>
  </si>
  <si>
    <t>from PNB through amazon for sinaz</t>
  </si>
  <si>
    <t>tea with lijith</t>
  </si>
  <si>
    <t>from PNB for lijith</t>
  </si>
  <si>
    <t>to lijith for mookambika ticket</t>
  </si>
  <si>
    <t>from lijith for mookambika ticket</t>
  </si>
  <si>
    <t>from studio-exam registration print</t>
  </si>
  <si>
    <t>for IDE case</t>
  </si>
  <si>
    <t>from natesh for seminar</t>
  </si>
  <si>
    <t>for chalan</t>
  </si>
  <si>
    <t>from studio-as rent(got it)</t>
  </si>
  <si>
    <t>to sharafu for exam fee</t>
  </si>
  <si>
    <t>from sharafu</t>
  </si>
  <si>
    <t>Account closed by adding balance on perse</t>
  </si>
  <si>
    <t>Account clearence</t>
  </si>
  <si>
    <t>schoolpadi-pulloor bus fair</t>
  </si>
  <si>
    <t>Sharafu</t>
  </si>
  <si>
    <t>to thunjan parambu petrol</t>
  </si>
  <si>
    <t>to sinaz for a4 bundle</t>
  </si>
  <si>
    <t>SSM Poly Regular Mini</t>
  </si>
  <si>
    <t>from jaizon for PM class 2015</t>
  </si>
  <si>
    <t>PM Cash - Jaizon</t>
  </si>
  <si>
    <t>PM Cash - Ashir</t>
  </si>
  <si>
    <t>PM Cash - Rajesh</t>
  </si>
  <si>
    <t>Ashir</t>
  </si>
  <si>
    <t>Rajesh</t>
  </si>
  <si>
    <t>PM 2015 Work</t>
  </si>
  <si>
    <t>Clerance by minimizing from mol account</t>
  </si>
  <si>
    <t>Jamsheer Babu Clerance by minimizing from mol account</t>
  </si>
  <si>
    <t>Data Recharge to lijith</t>
  </si>
  <si>
    <t>Recharge by DK through mobikwik account</t>
  </si>
  <si>
    <t>tir-poongottukulam bus fair</t>
  </si>
  <si>
    <t>from noufal mahdin poly for mini project</t>
  </si>
  <si>
    <t>from bari mahdin poly for mini project</t>
  </si>
  <si>
    <t>mother for banana</t>
  </si>
  <si>
    <t>from afsal for mini project</t>
  </si>
  <si>
    <t>SSM Poly Mini Project 2015 Cash -  Afsal &amp; Team</t>
  </si>
  <si>
    <t>Mahdin Poly Mini Project 2015 Cash - Noufal &amp; Team</t>
  </si>
  <si>
    <t>Mini 2014 Piriv Sure</t>
  </si>
  <si>
    <t>Noufal Mahdin</t>
  </si>
  <si>
    <t>Mahdin Poly Mini Project 2015 Cash</t>
  </si>
  <si>
    <t>Mahdin Poly Mini Project 2015 Cash - Bari &amp; Team</t>
  </si>
  <si>
    <t>Bari Mahdin</t>
  </si>
  <si>
    <t>Recharge from March By Mobikwik</t>
  </si>
  <si>
    <t>form sinaz for a4 bundle</t>
  </si>
  <si>
    <t>tir-moochikkal auto fiar</t>
  </si>
  <si>
    <t>moochikkal-ptu bus fair</t>
  </si>
  <si>
    <t>from vishak for seminar</t>
  </si>
  <si>
    <t>from shahal mahdin for mini project</t>
  </si>
  <si>
    <t>Mahdin Poly Mini Project 2015 Cash - Shahal &amp; Team</t>
  </si>
  <si>
    <t>from ubaidulla for seminar</t>
  </si>
  <si>
    <t>from yasir mahdin for mini project</t>
  </si>
  <si>
    <t>from shafeeque mahdin for mini project</t>
  </si>
  <si>
    <t>from ashique mahdin for mini project</t>
  </si>
  <si>
    <t>Mahdin Poly Mini Project 2015 Cash - Yasir &amp; Team</t>
  </si>
  <si>
    <t>Mahdin Poly Mini Project 2015 Cash - Shafeeque &amp; Team</t>
  </si>
  <si>
    <t>Mahdin Poly Mini Project 2015 Cash - Ashique &amp; Team</t>
  </si>
  <si>
    <t>Yasir Mahdin</t>
  </si>
  <si>
    <t>Current bill</t>
  </si>
  <si>
    <t>from samadkaka for printer service</t>
  </si>
  <si>
    <t>To samadkaka for raslam</t>
  </si>
  <si>
    <t>Samad Prism</t>
  </si>
  <si>
    <t>Account Clearing balance</t>
  </si>
  <si>
    <t>from shereef sir for mini</t>
  </si>
  <si>
    <t>from ilyas mahdin for mini</t>
  </si>
  <si>
    <t>SSM Poly Mini Project 2015 Cash - Shereef sir &amp; team</t>
  </si>
  <si>
    <t>Shereef sir</t>
  </si>
  <si>
    <t>Mahdin Poly Mini Project 2015 Cash - Ilyas &amp; Team</t>
  </si>
  <si>
    <t>keerthi petrol</t>
  </si>
  <si>
    <t>from sabith mahdin for mini</t>
  </si>
  <si>
    <t>for valya perunnal dress</t>
  </si>
  <si>
    <t>Mahdin Poly Mini Project 2015 Cash - Sabith &amp; Team</t>
  </si>
  <si>
    <t>More than free transaction punishment</t>
  </si>
  <si>
    <t>Prism</t>
  </si>
  <si>
    <t>Studio</t>
  </si>
  <si>
    <t>to poongottukulam fro cinema</t>
  </si>
  <si>
    <t>tea at hospital</t>
  </si>
  <si>
    <t>to swaroop computer</t>
  </si>
  <si>
    <t>Swaroop</t>
  </si>
  <si>
    <t>to baiju</t>
  </si>
  <si>
    <t>tea &amp; cholapori</t>
  </si>
  <si>
    <t>shavarma with muhsin</t>
  </si>
  <si>
    <t>Commision (18.75 %)</t>
  </si>
  <si>
    <t>After Rounding ( Petrol charge to kottakkal - 2 times)</t>
  </si>
  <si>
    <t>ticket for moidheen (with muhsin)</t>
  </si>
  <si>
    <t>from Shinil</t>
  </si>
  <si>
    <t>Muhsin petrol</t>
  </si>
  <si>
    <t>Supper with Muhsin</t>
  </si>
  <si>
    <t>from shanavas sir for seminar-human creation</t>
  </si>
  <si>
    <t>from ganeshan for seminar-hover bike</t>
  </si>
  <si>
    <t>from shinil for mini</t>
  </si>
  <si>
    <t>studio deposit</t>
  </si>
  <si>
    <t>bsnl validity recharge</t>
  </si>
  <si>
    <t>to samad</t>
  </si>
  <si>
    <t>from samadkaka</t>
  </si>
  <si>
    <t>studio deposit-jaffar s5 computer eavening</t>
  </si>
  <si>
    <t>poongottukulam-prism bus fair</t>
  </si>
  <si>
    <t>From jishad for editiing</t>
  </si>
  <si>
    <t>studio rent</t>
  </si>
  <si>
    <t>return to prism</t>
  </si>
  <si>
    <t>from samad</t>
  </si>
  <si>
    <t>dinner poola</t>
  </si>
  <si>
    <t>tir-poongottukulam for shebnam mini bus fair</t>
  </si>
  <si>
    <t>prism-poongottukulam for shebnam mini bus fair</t>
  </si>
  <si>
    <t>Dinner with muhsin</t>
  </si>
  <si>
    <t>Muhsin rent</t>
  </si>
  <si>
    <t>to mol account perse</t>
  </si>
  <si>
    <t>fish</t>
  </si>
  <si>
    <t>sabumash-thenar</t>
  </si>
  <si>
    <t>Sabu Mash</t>
  </si>
  <si>
    <t>from shereef sir for micro synopsis</t>
  </si>
  <si>
    <t>from zakariya for micro synopsis</t>
  </si>
  <si>
    <t>from jazi for micro synopsis</t>
  </si>
  <si>
    <t>studio deposit-mail</t>
  </si>
  <si>
    <t>to samadaka for s5 computer eavening mini,iv report model prints (front only)</t>
  </si>
  <si>
    <t>IV, WT, &amp; Mini Report Preperation - S5 Computer Eavening SSM Poly Tirur</t>
  </si>
  <si>
    <t>from ashkar for food (added on iv, wt &amp; mini report of s5 computer eavening, ssm poly tirur)</t>
  </si>
  <si>
    <t>IV, WT, &amp; Mini Report Preperation - S5 Computer Eavening SSM Poly Tirur - Pay list</t>
  </si>
  <si>
    <t>Ashkar</t>
  </si>
  <si>
    <t>IV, WT, &amp; Mini Report Preperation - S5 Computer Eavening SSM Poly Tirur - Expense list</t>
  </si>
  <si>
    <t>Ashkar &amp; Shereef</t>
  </si>
  <si>
    <t>IV, WT, &amp; Mini Report Preperation - S5 Computer Eavening SSM Poly Tirur - Advance list</t>
  </si>
  <si>
    <t>Bsnl recharge</t>
  </si>
  <si>
    <t>from iv, wt &amp; mini for s5 computer eavening ssm poly tirur account</t>
  </si>
  <si>
    <t>tir-moochikkal auto fair</t>
  </si>
  <si>
    <t>moochikkal-ptu auto fair</t>
  </si>
  <si>
    <t>Expense</t>
  </si>
  <si>
    <t>from PNB to PayTM</t>
  </si>
  <si>
    <t>Recharge to sinaz</t>
  </si>
  <si>
    <t>for print bond paper - iv, wt &amp; mini for s5 computer eavening ssm poly tirur account</t>
  </si>
  <si>
    <t>to samadkaka- iv, wt &amp; mini for s5 computer eavening ssm poly tirur account</t>
  </si>
  <si>
    <t>Imthiyas</t>
  </si>
  <si>
    <t>Rijosh</t>
  </si>
  <si>
    <t>Afsal</t>
  </si>
  <si>
    <t>Ibrahimkutty</t>
  </si>
  <si>
    <t>Jaseem</t>
  </si>
  <si>
    <t>Zakariya</t>
  </si>
  <si>
    <t>Unnikrishnan</t>
  </si>
  <si>
    <t>Uvais</t>
  </si>
  <si>
    <t>Ibrahimkutty &amp; Muhsin</t>
  </si>
  <si>
    <t>Imthiyas &amp; Hafsal</t>
  </si>
  <si>
    <t>Rijosh &amp; Sanith</t>
  </si>
  <si>
    <t>Afsal &amp; Sabir</t>
  </si>
  <si>
    <t>Jaseem &amp; Rishad</t>
  </si>
  <si>
    <t>Zakariya &amp; Jazim</t>
  </si>
  <si>
    <t>Anoop &amp; Manoj</t>
  </si>
  <si>
    <t>Unnikrishnan &amp; Farooque</t>
  </si>
  <si>
    <t>Shinil &amp; Siddique</t>
  </si>
  <si>
    <t>Uvais &amp; Swaroop</t>
  </si>
  <si>
    <t>Print from A4 ( Actual-390, Balance-110)</t>
  </si>
  <si>
    <t>Schoolmate photostat</t>
  </si>
  <si>
    <t>Hard Paper</t>
  </si>
  <si>
    <t>By Mother from iv, wt &amp; mini for s5 computer eavening ssm poly tirur account</t>
  </si>
  <si>
    <t>Vijesh</t>
  </si>
  <si>
    <t>Vijesh &amp; Rishi</t>
  </si>
  <si>
    <t>IV, WT, &amp; Mini Report Preperation - S5 Computer Eavening SSM Poly Tirur -Actual</t>
  </si>
  <si>
    <t>Food - shavarma &amp; lime ( redate submission)</t>
  </si>
  <si>
    <t>Food - shavarma roll x2 (with muhsin) &amp; Alfarm ( submitted to Ali sir)</t>
  </si>
  <si>
    <t>Muhsin Petrol</t>
  </si>
  <si>
    <t>Bond paper</t>
  </si>
  <si>
    <t>Food - shavarma roll x2 (with muhsin)( fully corrected )</t>
  </si>
  <si>
    <t>Annop &amp; Rijosh return</t>
  </si>
  <si>
    <t>Askar Return</t>
  </si>
  <si>
    <t>Balance Sheet</t>
  </si>
  <si>
    <t>Nasaru &amp; Binu</t>
  </si>
  <si>
    <t>OK</t>
  </si>
  <si>
    <t>Danish</t>
  </si>
  <si>
    <t>Thangal</t>
  </si>
  <si>
    <t>Annop &amp; Rijosh return (Annop : 139.85 Rijosh : 260.15)</t>
  </si>
  <si>
    <t>Farooque</t>
  </si>
  <si>
    <t>To Anoop &amp; Rijosh</t>
  </si>
  <si>
    <t>To Anoop &amp; Rijosh (Rijosh : 70)</t>
  </si>
  <si>
    <t>To imthiyas (For rishad &amp; jaseem)</t>
  </si>
  <si>
    <t>Ibrahim Kutty ( For Rishi)</t>
  </si>
  <si>
    <t>sweets</t>
  </si>
  <si>
    <t>Dinner with Muhsin ( City Park - Shavarma rollx2, alfarm) - iv, wt &amp; mini for s5 computer eavening ssm poly tirur account</t>
  </si>
  <si>
    <t>Muhsin Petrol - iv, wt &amp; mini for s5 computer eavening ssm poly tirur account</t>
  </si>
  <si>
    <t>Bhel Poori</t>
  </si>
  <si>
    <t>Bond paper - iv, wt &amp; mini for s5 computer eavening ssm poly tirur account</t>
  </si>
  <si>
    <t>Food - shavarma roll x2 (with muhsin)( fully corrected ) - iv, wt &amp; mini for s5 computer eavening ssm poly tirur account</t>
  </si>
  <si>
    <t>from Noorjatha</t>
  </si>
  <si>
    <t>to mother for chilav</t>
  </si>
  <si>
    <t>to noorjatha -kunjappu cherkkal</t>
  </si>
  <si>
    <t>Bond paper print</t>
  </si>
  <si>
    <t>from swaroop - iv, wt &amp; mini for s5 computer eavening ssm poly tirur account</t>
  </si>
  <si>
    <t>Recharge to uwais- iv, wt &amp; mini for s5 computer eavening ssm poly tirur account-PayTM</t>
  </si>
  <si>
    <t>from noufal mahdin for Mini</t>
  </si>
  <si>
    <t>from bari mahdin for Mini</t>
  </si>
  <si>
    <t>from muhsin for server</t>
  </si>
  <si>
    <t>Macroni</t>
  </si>
  <si>
    <t>from rishi for mini</t>
  </si>
  <si>
    <t>lunch with muhsin</t>
  </si>
  <si>
    <t>Server fee</t>
  </si>
  <si>
    <t>Mother for chilav</t>
  </si>
  <si>
    <t>Mother for gas</t>
  </si>
  <si>
    <t>SSM Poly Mini Project 2015 Cash - Rishi &amp; team</t>
  </si>
  <si>
    <t>Server fee for 1 year ( Actual : 5300 , Muhsin - 1400 , Balance : 3900)</t>
  </si>
  <si>
    <t>BSNL recharge</t>
  </si>
  <si>
    <t>to askar - iv, wt &amp; mini for s5 computer eavening ssm poly tirur account</t>
  </si>
  <si>
    <t>from jazi &amp; sakariya - iv, wt &amp; mini for s5 computer eavening ssm poly tirur account</t>
  </si>
  <si>
    <t>from sakariya for seminar</t>
  </si>
  <si>
    <t>kozhi</t>
  </si>
  <si>
    <t>recharge BSNL</t>
  </si>
  <si>
    <t>recharge Airtel</t>
  </si>
  <si>
    <t>hisham for chilav</t>
  </si>
  <si>
    <t>mother for chilav</t>
  </si>
  <si>
    <t>from swaroop for mini</t>
  </si>
  <si>
    <t>from afsal for mini</t>
  </si>
  <si>
    <t>mother taken</t>
  </si>
  <si>
    <t>from afsal - iv, wt &amp; mini for s5 computer eavening ssm poly tirur account</t>
  </si>
  <si>
    <t>SSM Poly Mini Project 2015 Cash - uvais &amp; team</t>
  </si>
  <si>
    <t>Airtel recharge</t>
  </si>
  <si>
    <t>to mother for enna</t>
  </si>
  <si>
    <t>to mother for maluthata return</t>
  </si>
  <si>
    <t>dinner</t>
  </si>
  <si>
    <t>Immutty -loan</t>
  </si>
  <si>
    <t>Shinil - iv, wt &amp; mini for s5 computer eavening ssm poly tirur account</t>
  </si>
  <si>
    <t>Thangal - iv, wt &amp; mini for s5 computer eavening ssm poly tirur account</t>
  </si>
  <si>
    <t>To Anoop &amp; Rijosh - iv, wt &amp; mini for s5 computer eavening ssm poly tirur account</t>
  </si>
  <si>
    <t>Farooque - iv, wt &amp; mini for s5 computer eavening ssm poly tirur account</t>
  </si>
  <si>
    <t>Ibrahim Kutty ( For Rishi) - iv, wt &amp; mini for s5 computer eavening ssm poly tirur account</t>
  </si>
  <si>
    <t>dinner with muhsin (rotti &amp; chikken chilli)</t>
  </si>
  <si>
    <t>from nayana for mini</t>
  </si>
  <si>
    <t>from shakkira for mini</t>
  </si>
  <si>
    <t>from keerthi for mini</t>
  </si>
  <si>
    <t>from mufliha for mini</t>
  </si>
  <si>
    <t>from meghna for mini</t>
  </si>
  <si>
    <t>SSM Poly Mini Project 2015 Cash- Nayana &amp; shuba Team</t>
  </si>
  <si>
    <t>SSM Poly Mini Project 2015 Cash- shakkira &amp; bijisha Team</t>
  </si>
  <si>
    <t>SSM Poly Mini Project 2015 Cash- keerthi &amp; shebnam Team</t>
  </si>
  <si>
    <t>SSM Poly Mini Project 2015 Cash- megha &amp; mufliha Team</t>
  </si>
  <si>
    <t>nayana</t>
  </si>
  <si>
    <t>shakkira</t>
  </si>
  <si>
    <t>keerthi</t>
  </si>
  <si>
    <t>to immutty loan</t>
  </si>
  <si>
    <t>to immutty for mother</t>
  </si>
  <si>
    <t>to jameelthatha for mother</t>
  </si>
  <si>
    <t>to mother for vasu</t>
  </si>
  <si>
    <t>By interest</t>
  </si>
  <si>
    <t>To sinaz for bag through amazon</t>
  </si>
  <si>
    <t>ATM Annual charge</t>
  </si>
  <si>
    <t>form sinaz for bag</t>
  </si>
  <si>
    <t>Muhsin Petrol ( for his team balance)</t>
  </si>
  <si>
    <t>From mother</t>
  </si>
  <si>
    <t>From Ashir for PM</t>
  </si>
  <si>
    <t>From Nitin Mech for PM</t>
  </si>
  <si>
    <t>Biscket</t>
  </si>
  <si>
    <t>To Mother for jameelthatha</t>
  </si>
  <si>
    <t>Loan from Mother (Hidden)</t>
  </si>
  <si>
    <t>Mother (New Loan)</t>
  </si>
  <si>
    <t>From muralee krishna for PM</t>
  </si>
  <si>
    <t>Lijith Tab</t>
  </si>
  <si>
    <t>Sinaz Shoe</t>
  </si>
  <si>
    <t>To mobikwik Account</t>
  </si>
  <si>
    <t>To Mother for Jameelthatha ( taken for ponnu examination)</t>
  </si>
  <si>
    <t>Mother New Main Passbook</t>
  </si>
  <si>
    <t>Airtel recharge for fulltalktime</t>
  </si>
  <si>
    <t>from Shuba for Mini</t>
  </si>
  <si>
    <t>from Shebnam for Mini</t>
  </si>
  <si>
    <t>From shafeeque electrical PM</t>
  </si>
  <si>
    <t>From electrical batch except shafeeque for PM</t>
  </si>
  <si>
    <t>From murshid</t>
  </si>
  <si>
    <t>Dinner with Muhsin(Shavarma &amp; lime x 2)</t>
  </si>
  <si>
    <t>From Ibrahimkutty (Rishi) - iv, wt &amp; mini for s5 computer eavening ssm poly tirur account</t>
  </si>
  <si>
    <t>From Ibrahimkutty (Rishi)</t>
  </si>
  <si>
    <t>To mother for chilav</t>
  </si>
  <si>
    <t>Gas check</t>
  </si>
  <si>
    <t>To mother for enna</t>
  </si>
  <si>
    <t>To b-tech account</t>
  </si>
  <si>
    <t>Mother taken for chillara (take : 10 ,return : 7, balance : 3)</t>
  </si>
  <si>
    <t>Ali</t>
  </si>
  <si>
    <t>Uwais</t>
  </si>
  <si>
    <t>Nasaru</t>
  </si>
  <si>
    <t>110 repair charge - master mobiles</t>
  </si>
  <si>
    <t>airtel recharge</t>
  </si>
  <si>
    <t>Dinner with muhsin - shavarma &amp; lime x 2</t>
  </si>
  <si>
    <t>By Father for chilav &amp; loan</t>
  </si>
  <si>
    <t>To muhsin server - for sajeer panel registration : to avoid panel lock</t>
  </si>
  <si>
    <t>from b-tech account for perse</t>
  </si>
  <si>
    <t>from b-tech account for mother</t>
  </si>
  <si>
    <t>from b-tech account for PNB</t>
  </si>
  <si>
    <t>to hisham for book - in father loan</t>
  </si>
  <si>
    <t>to father for sadaka(bukari's mother) - in father loan</t>
  </si>
  <si>
    <t>to father - in father loan</t>
  </si>
  <si>
    <t>to mother - in father loan</t>
  </si>
  <si>
    <t>to hisham for banian,notebook - in father loan</t>
  </si>
  <si>
    <t>to father for chilav - in father loan</t>
  </si>
  <si>
    <t>mother for kozhi arakkal - in father loan</t>
  </si>
  <si>
    <t>from father - in father loan</t>
  </si>
  <si>
    <t>father recharge - in father loan</t>
  </si>
  <si>
    <t>mother for zakat paisa - in father loan</t>
  </si>
  <si>
    <t>ponnu socks - in father loan</t>
  </si>
  <si>
    <t>to father from mol account for adikkooli - in father loan</t>
  </si>
  <si>
    <t>Father Deposit to PNB</t>
  </si>
  <si>
    <t>To for mother for Nesitata's loan (Direct : Nesitata to mother)</t>
  </si>
  <si>
    <t>To mother for dk's loan</t>
  </si>
  <si>
    <t>Mother from father's deposit to banee(Banee : 4000 &amp; saheer :12000 (resolved by banee))</t>
  </si>
  <si>
    <t>To Mother For Nesitata's loan (Direct : Nesitata to mother)</t>
  </si>
  <si>
    <t>Father deposit(uncle nikah mothiram) to PNB</t>
  </si>
  <si>
    <t>to father for chilav (from nesitata to her loan)</t>
  </si>
  <si>
    <t>for insha OP ticket at Mission Hospital,Poongottukulam - in father loan</t>
  </si>
  <si>
    <t>to father for aduppu pani - in father loan</t>
  </si>
  <si>
    <t>to father for tile pathikkal - in father loan</t>
  </si>
  <si>
    <t>to father from b-tech account for aduppu pani</t>
  </si>
  <si>
    <t>to father from b-tech account for tile pathikkal</t>
  </si>
  <si>
    <t>to hisham for mudi vettal - in father loan</t>
  </si>
  <si>
    <t>to father for sahir kudi irikkal - in father loan</t>
  </si>
  <si>
    <t>to father fromb-tech account for sahir kudi irikkal</t>
  </si>
  <si>
    <t>to father for ptu piriv - in father loan</t>
  </si>
  <si>
    <t>to father from kottakkal vanitha poly account</t>
  </si>
  <si>
    <t>to father pointed for immutty</t>
  </si>
  <si>
    <t>to father pointed for immutty - in father loan</t>
  </si>
  <si>
    <t>mother for banana - in father loan</t>
  </si>
  <si>
    <t>Current bill through PNB</t>
  </si>
  <si>
    <t>To Mother - in father loan</t>
  </si>
  <si>
    <t>To father</t>
  </si>
  <si>
    <t>from naqeeb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</si>
</sst>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&quot;, &quot;mmmm\ dd&quot;, &quot;yyyy;@"/>
    <numFmt numFmtId="165" formatCode="mmmm\ d&quot;, &quot;yyyy;@"/>
    <numFmt numFmtId="166" formatCode="dddd&quot;, &quot;d\ mmmm\ yyyy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5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800000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9CAF7"/>
      </patternFill>
    </fill>
    <fill>
      <patternFill patternType="solid">
        <fgColor rgb="FF5B9BD5"/>
        <bgColor rgb="FF969696"/>
      </patternFill>
    </fill>
    <fill>
      <patternFill patternType="solid">
        <fgColor rgb="FFC9CAF7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808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8CBAD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rgb="FFF8CBAD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8CBAD"/>
      </patternFill>
    </fill>
    <fill>
      <patternFill patternType="solid">
        <fgColor rgb="FFC00000"/>
        <bgColor rgb="FFED7D31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ont="1" applyFill="1" applyAlignment="1">
      <alignment horizontal="left"/>
    </xf>
    <xf numFmtId="0" fontId="0" fillId="3" borderId="0" xfId="0" applyFill="1"/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4" borderId="0" xfId="0" applyNumberFormat="1" applyFill="1" applyAlignment="1">
      <alignment horizontal="center"/>
    </xf>
    <xf numFmtId="0" fontId="0" fillId="4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0" fillId="5" borderId="0" xfId="0" applyFill="1"/>
    <xf numFmtId="0" fontId="0" fillId="6" borderId="0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8" borderId="0" xfId="0" applyFill="1"/>
    <xf numFmtId="0" fontId="3" fillId="5" borderId="0" xfId="0" applyFont="1" applyFill="1" applyAlignment="1"/>
    <xf numFmtId="0" fontId="0" fillId="0" borderId="0" xfId="0" applyAlignment="1">
      <alignment vertic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right"/>
    </xf>
    <xf numFmtId="165" fontId="0" fillId="9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ont="1" applyAlignment="1">
      <alignment horizontal="left" vertical="center"/>
    </xf>
    <xf numFmtId="0" fontId="0" fillId="6" borderId="0" xfId="0" applyFill="1"/>
    <xf numFmtId="164" fontId="0" fillId="10" borderId="0" xfId="0" applyNumberFormat="1" applyFill="1" applyAlignment="1">
      <alignment horizontal="center"/>
    </xf>
    <xf numFmtId="0" fontId="0" fillId="10" borderId="0" xfId="0" applyFont="1" applyFill="1"/>
    <xf numFmtId="164" fontId="0" fillId="11" borderId="0" xfId="0" applyNumberFormat="1" applyFill="1" applyAlignment="1">
      <alignment horizontal="center"/>
    </xf>
    <xf numFmtId="0" fontId="0" fillId="11" borderId="0" xfId="0" applyFont="1" applyFill="1"/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ont="1" applyFill="1"/>
    <xf numFmtId="0" fontId="0" fillId="5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ont="1" applyFill="1"/>
    <xf numFmtId="0" fontId="0" fillId="0" borderId="0" xfId="0" applyFont="1" applyAlignment="1">
      <alignment horizontal="center"/>
    </xf>
    <xf numFmtId="0" fontId="1" fillId="6" borderId="0" xfId="0" applyFont="1" applyFill="1" applyBorder="1" applyAlignment="1">
      <alignment horizontal="center"/>
    </xf>
    <xf numFmtId="165" fontId="4" fillId="0" borderId="0" xfId="0" applyNumberFormat="1" applyFont="1" applyAlignment="1"/>
    <xf numFmtId="164" fontId="4" fillId="0" borderId="0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13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0" borderId="0" xfId="0" applyNumberFormat="1" applyAlignment="1">
      <alignment horizontal="center" wrapText="1"/>
    </xf>
    <xf numFmtId="0" fontId="4" fillId="0" borderId="0" xfId="0" applyFont="1" applyAlignment="1"/>
    <xf numFmtId="1" fontId="0" fillId="0" borderId="0" xfId="0" applyNumberFormat="1" applyAlignment="1">
      <alignment horizontal="center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0" fillId="14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164" fontId="0" fillId="16" borderId="0" xfId="0" applyNumberFormat="1" applyFill="1"/>
    <xf numFmtId="164" fontId="4" fillId="15" borderId="0" xfId="0" applyNumberFormat="1" applyFont="1" applyFill="1" applyAlignment="1">
      <alignment horizontal="left"/>
    </xf>
    <xf numFmtId="0" fontId="0" fillId="16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ill="1" applyAlignment="1">
      <alignment horizontal="center"/>
    </xf>
    <xf numFmtId="166" fontId="0" fillId="17" borderId="0" xfId="0" applyNumberFormat="1" applyFill="1" applyAlignment="1">
      <alignment horizontal="center"/>
    </xf>
    <xf numFmtId="0" fontId="0" fillId="17" borderId="0" xfId="0" applyFill="1"/>
    <xf numFmtId="0" fontId="0" fillId="18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19" borderId="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0" borderId="0" xfId="0" applyFill="1"/>
    <xf numFmtId="0" fontId="0" fillId="21" borderId="0" xfId="0" applyFill="1" applyAlignment="1">
      <alignment horizontal="center"/>
    </xf>
    <xf numFmtId="165" fontId="0" fillId="21" borderId="0" xfId="0" applyNumberFormat="1" applyFill="1" applyAlignment="1">
      <alignment horizontal="center"/>
    </xf>
    <xf numFmtId="0" fontId="0" fillId="21" borderId="0" xfId="0" applyFill="1"/>
    <xf numFmtId="0" fontId="0" fillId="22" borderId="0" xfId="0" applyFill="1"/>
    <xf numFmtId="0" fontId="0" fillId="22" borderId="0" xfId="0" applyFont="1" applyFill="1"/>
    <xf numFmtId="0" fontId="0" fillId="14" borderId="0" xfId="0" applyFont="1" applyFill="1" applyBorder="1" applyAlignment="1">
      <alignment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/>
    <xf numFmtId="0" fontId="0" fillId="24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3" fillId="25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6" borderId="0" xfId="0" applyFont="1" applyFill="1" applyBorder="1" applyAlignment="1">
      <alignment horizontal="center"/>
    </xf>
    <xf numFmtId="0" fontId="6" fillId="27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0" fillId="28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9" borderId="0" xfId="0" applyFill="1"/>
    <xf numFmtId="0" fontId="0" fillId="30" borderId="0" xfId="0" applyFill="1"/>
    <xf numFmtId="0" fontId="0" fillId="27" borderId="0" xfId="0" applyFill="1"/>
    <xf numFmtId="0" fontId="0" fillId="27" borderId="0" xfId="0" applyFill="1" applyAlignment="1">
      <alignment horizontal="center"/>
    </xf>
    <xf numFmtId="165" fontId="0" fillId="31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2" borderId="0" xfId="0" applyNumberFormat="1" applyFill="1" applyAlignment="1">
      <alignment horizontal="center"/>
    </xf>
    <xf numFmtId="0" fontId="0" fillId="32" borderId="0" xfId="0" applyFill="1"/>
    <xf numFmtId="0" fontId="0" fillId="3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C9CA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29"/>
  <sheetViews>
    <sheetView topLeftCell="A2585" zoomScaleNormal="100" workbookViewId="0">
      <selection activeCell="B2597" sqref="B2597"/>
    </sheetView>
  </sheetViews>
  <sheetFormatPr defaultRowHeight="15" x14ac:dyDescent="0.25"/>
  <cols>
    <col min="1" max="1" width="32.7109375"/>
    <col min="2" max="2" width="109.140625" customWidth="1"/>
    <col min="3" max="4" width="8.7109375"/>
    <col min="5" max="5" width="8.7109375" style="90"/>
    <col min="6" max="6" width="24.42578125"/>
    <col min="7" max="7" width="43.85546875"/>
    <col min="8" max="1025" width="8.7109375"/>
  </cols>
  <sheetData>
    <row r="1" spans="1:9" x14ac:dyDescent="0.25">
      <c r="A1" s="144" t="s">
        <v>0</v>
      </c>
      <c r="B1" s="144"/>
      <c r="C1" s="144"/>
      <c r="D1" s="144"/>
      <c r="F1" s="144" t="s">
        <v>1</v>
      </c>
      <c r="G1" s="144" t="s">
        <v>2</v>
      </c>
      <c r="H1" s="144" t="s">
        <v>3</v>
      </c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/>
      <c r="G2" s="144"/>
      <c r="H2" s="2" t="s">
        <v>4</v>
      </c>
      <c r="I2" s="2" t="s">
        <v>5</v>
      </c>
    </row>
    <row r="3" spans="1:9" x14ac:dyDescent="0.25">
      <c r="A3" s="144"/>
      <c r="B3" s="144"/>
      <c r="C3" s="2" t="s">
        <v>4</v>
      </c>
      <c r="D3" s="2" t="s">
        <v>5</v>
      </c>
      <c r="F3" s="3">
        <v>41839</v>
      </c>
      <c r="G3" s="4" t="s">
        <v>6</v>
      </c>
      <c r="H3">
        <v>1186</v>
      </c>
    </row>
    <row r="4" spans="1:9" s="5" customFormat="1" x14ac:dyDescent="0.25">
      <c r="A4" s="3">
        <v>41827</v>
      </c>
      <c r="B4" s="4" t="s">
        <v>6</v>
      </c>
      <c r="C4" s="5">
        <v>517</v>
      </c>
      <c r="E4" s="91"/>
      <c r="F4" s="6"/>
    </row>
    <row r="5" spans="1:9" x14ac:dyDescent="0.25">
      <c r="A5" s="3"/>
      <c r="F5" s="6"/>
      <c r="I5">
        <v>9</v>
      </c>
    </row>
    <row r="6" spans="1:9" x14ac:dyDescent="0.25">
      <c r="A6" s="3">
        <v>41828</v>
      </c>
      <c r="B6" t="s">
        <v>7</v>
      </c>
      <c r="D6">
        <v>13</v>
      </c>
      <c r="F6" s="6"/>
      <c r="I6">
        <v>7</v>
      </c>
    </row>
    <row r="7" spans="1:9" x14ac:dyDescent="0.25">
      <c r="A7" s="3">
        <v>41828</v>
      </c>
      <c r="B7" t="s">
        <v>8</v>
      </c>
      <c r="C7">
        <v>240</v>
      </c>
      <c r="F7" s="6"/>
      <c r="H7">
        <v>300</v>
      </c>
    </row>
    <row r="8" spans="1:9" x14ac:dyDescent="0.25">
      <c r="A8" s="3">
        <v>41828</v>
      </c>
      <c r="B8" t="s">
        <v>9</v>
      </c>
      <c r="C8">
        <v>500</v>
      </c>
      <c r="F8" s="6"/>
      <c r="H8">
        <v>10</v>
      </c>
    </row>
    <row r="9" spans="1:9" x14ac:dyDescent="0.25">
      <c r="A9" s="3">
        <v>41828</v>
      </c>
      <c r="B9" s="4" t="s">
        <v>10</v>
      </c>
      <c r="D9">
        <v>7</v>
      </c>
      <c r="F9" s="6"/>
      <c r="G9" s="4"/>
      <c r="H9">
        <v>500</v>
      </c>
    </row>
    <row r="10" spans="1:9" x14ac:dyDescent="0.25">
      <c r="A10" s="3">
        <v>41828</v>
      </c>
      <c r="B10" s="4" t="s">
        <v>11</v>
      </c>
      <c r="D10">
        <v>10</v>
      </c>
      <c r="F10" s="6"/>
      <c r="G10" s="4"/>
      <c r="I10">
        <v>10</v>
      </c>
    </row>
    <row r="11" spans="1:9" x14ac:dyDescent="0.25">
      <c r="A11" s="3"/>
      <c r="F11" s="6"/>
      <c r="I11">
        <v>10</v>
      </c>
    </row>
    <row r="12" spans="1:9" x14ac:dyDescent="0.25">
      <c r="A12" s="3">
        <v>41829</v>
      </c>
      <c r="B12" s="4" t="s">
        <v>12</v>
      </c>
      <c r="D12">
        <v>9</v>
      </c>
      <c r="F12" s="6"/>
      <c r="G12" s="4"/>
      <c r="I12">
        <v>10</v>
      </c>
    </row>
    <row r="13" spans="1:9" x14ac:dyDescent="0.25">
      <c r="A13" s="3">
        <v>41829</v>
      </c>
      <c r="B13" s="4" t="s">
        <v>13</v>
      </c>
      <c r="D13">
        <v>500</v>
      </c>
      <c r="F13" s="6"/>
      <c r="G13" s="4"/>
      <c r="I13">
        <v>250</v>
      </c>
    </row>
    <row r="14" spans="1:9" x14ac:dyDescent="0.25">
      <c r="A14" s="3">
        <v>41829</v>
      </c>
      <c r="B14" s="4" t="s">
        <v>14</v>
      </c>
      <c r="D14">
        <v>20</v>
      </c>
      <c r="F14" s="6"/>
      <c r="G14" s="4"/>
    </row>
    <row r="15" spans="1:9" x14ac:dyDescent="0.25">
      <c r="A15" s="3">
        <v>41829</v>
      </c>
      <c r="B15" s="4" t="s">
        <v>15</v>
      </c>
      <c r="D15">
        <v>9</v>
      </c>
      <c r="F15" s="6"/>
      <c r="G15" s="4"/>
    </row>
    <row r="16" spans="1:9" x14ac:dyDescent="0.25">
      <c r="A16" s="3">
        <v>41829</v>
      </c>
      <c r="B16" s="4" t="s">
        <v>16</v>
      </c>
      <c r="D16">
        <v>20</v>
      </c>
      <c r="F16" s="6"/>
      <c r="G16" s="4"/>
    </row>
    <row r="17" spans="1:7" x14ac:dyDescent="0.25">
      <c r="A17" s="7"/>
    </row>
    <row r="18" spans="1:7" x14ac:dyDescent="0.25">
      <c r="A18" s="3">
        <v>41830</v>
      </c>
      <c r="B18" s="4" t="s">
        <v>12</v>
      </c>
      <c r="D18">
        <v>9</v>
      </c>
      <c r="F18" s="6"/>
      <c r="G18" s="4"/>
    </row>
    <row r="19" spans="1:7" x14ac:dyDescent="0.25">
      <c r="A19" s="3">
        <v>41830</v>
      </c>
      <c r="B19" s="4" t="s">
        <v>17</v>
      </c>
      <c r="D19">
        <v>7</v>
      </c>
      <c r="F19" s="6"/>
      <c r="G19" s="4"/>
    </row>
    <row r="20" spans="1:7" x14ac:dyDescent="0.25">
      <c r="A20" s="3">
        <v>41830</v>
      </c>
      <c r="B20" s="4" t="s">
        <v>10</v>
      </c>
      <c r="D20">
        <v>7</v>
      </c>
      <c r="F20" s="6"/>
      <c r="G20" s="4"/>
    </row>
    <row r="21" spans="1:7" x14ac:dyDescent="0.25">
      <c r="A21" s="3">
        <v>41830</v>
      </c>
      <c r="B21" s="4" t="s">
        <v>18</v>
      </c>
      <c r="D21">
        <v>21</v>
      </c>
      <c r="F21" s="6"/>
      <c r="G21" s="4"/>
    </row>
    <row r="22" spans="1:7" x14ac:dyDescent="0.25">
      <c r="A22" s="3">
        <v>41830</v>
      </c>
      <c r="B22" s="4" t="s">
        <v>19</v>
      </c>
      <c r="D22">
        <v>4</v>
      </c>
      <c r="F22" s="6"/>
      <c r="G22" s="4"/>
    </row>
    <row r="23" spans="1:7" x14ac:dyDescent="0.25">
      <c r="A23" s="3">
        <v>41830</v>
      </c>
      <c r="B23" s="4" t="s">
        <v>20</v>
      </c>
      <c r="D23">
        <v>21</v>
      </c>
      <c r="F23" s="6"/>
      <c r="G23" s="4"/>
    </row>
    <row r="24" spans="1:7" x14ac:dyDescent="0.25">
      <c r="A24" s="3">
        <v>41830</v>
      </c>
      <c r="B24" s="4" t="s">
        <v>15</v>
      </c>
      <c r="D24">
        <v>9</v>
      </c>
      <c r="F24" s="6"/>
      <c r="G24" s="4"/>
    </row>
    <row r="25" spans="1:7" x14ac:dyDescent="0.25">
      <c r="A25" s="7"/>
    </row>
    <row r="26" spans="1:7" x14ac:dyDescent="0.25">
      <c r="A26" s="3">
        <v>41831</v>
      </c>
      <c r="B26" s="4" t="s">
        <v>12</v>
      </c>
      <c r="D26">
        <v>9</v>
      </c>
      <c r="F26" s="6"/>
      <c r="G26" s="4"/>
    </row>
    <row r="27" spans="1:7" x14ac:dyDescent="0.25">
      <c r="A27" s="3">
        <v>41831</v>
      </c>
      <c r="B27" s="4" t="s">
        <v>17</v>
      </c>
      <c r="D27">
        <v>7</v>
      </c>
      <c r="F27" s="6"/>
      <c r="G27" s="4"/>
    </row>
    <row r="28" spans="1:7" x14ac:dyDescent="0.25">
      <c r="A28" s="3">
        <v>41831</v>
      </c>
      <c r="B28" s="4" t="s">
        <v>21</v>
      </c>
      <c r="D28">
        <v>5</v>
      </c>
      <c r="F28" s="6"/>
      <c r="G28" s="4"/>
    </row>
    <row r="29" spans="1:7" x14ac:dyDescent="0.25">
      <c r="A29" s="3">
        <v>41831</v>
      </c>
      <c r="B29" s="4" t="s">
        <v>17</v>
      </c>
      <c r="D29">
        <v>7</v>
      </c>
      <c r="F29" s="6"/>
      <c r="G29" s="4"/>
    </row>
    <row r="30" spans="1:7" x14ac:dyDescent="0.25">
      <c r="A30" s="3">
        <v>41831</v>
      </c>
      <c r="B30" t="s">
        <v>22</v>
      </c>
      <c r="C30">
        <v>500</v>
      </c>
      <c r="F30" s="6"/>
    </row>
    <row r="31" spans="1:7" x14ac:dyDescent="0.25">
      <c r="A31" s="3">
        <v>41831</v>
      </c>
      <c r="B31" s="4" t="s">
        <v>23</v>
      </c>
      <c r="C31">
        <v>40</v>
      </c>
      <c r="F31" s="6"/>
      <c r="G31" s="4"/>
    </row>
    <row r="32" spans="1:7" x14ac:dyDescent="0.25">
      <c r="A32" s="3">
        <v>41831</v>
      </c>
      <c r="B32" s="4" t="s">
        <v>24</v>
      </c>
      <c r="D32">
        <v>10</v>
      </c>
      <c r="F32" s="6"/>
      <c r="G32" s="4"/>
    </row>
    <row r="33" spans="1:7" x14ac:dyDescent="0.25">
      <c r="A33" s="3">
        <v>41831</v>
      </c>
      <c r="B33" s="4" t="s">
        <v>25</v>
      </c>
      <c r="D33">
        <v>16</v>
      </c>
      <c r="F33" s="6"/>
      <c r="G33" s="4"/>
    </row>
    <row r="34" spans="1:7" x14ac:dyDescent="0.25">
      <c r="A34" s="3">
        <v>41831</v>
      </c>
      <c r="B34" s="4" t="s">
        <v>26</v>
      </c>
      <c r="D34">
        <v>12</v>
      </c>
      <c r="F34" s="6"/>
      <c r="G34" s="4"/>
    </row>
    <row r="35" spans="1:7" x14ac:dyDescent="0.25">
      <c r="A35" s="3">
        <v>41831</v>
      </c>
      <c r="B35" s="4" t="s">
        <v>27</v>
      </c>
      <c r="D35">
        <v>20</v>
      </c>
      <c r="F35" s="6"/>
      <c r="G35" s="4"/>
    </row>
    <row r="36" spans="1:7" x14ac:dyDescent="0.25">
      <c r="A36" s="3">
        <v>41831</v>
      </c>
      <c r="B36" s="4" t="s">
        <v>28</v>
      </c>
      <c r="D36">
        <v>500</v>
      </c>
      <c r="F36" s="6"/>
      <c r="G36" s="4"/>
    </row>
    <row r="37" spans="1:7" x14ac:dyDescent="0.25">
      <c r="A37" s="7"/>
    </row>
    <row r="38" spans="1:7" x14ac:dyDescent="0.25">
      <c r="A38" s="3">
        <v>41832</v>
      </c>
      <c r="B38" s="4" t="s">
        <v>12</v>
      </c>
      <c r="D38">
        <v>9</v>
      </c>
      <c r="F38" s="6"/>
      <c r="G38" s="4"/>
    </row>
    <row r="39" spans="1:7" x14ac:dyDescent="0.25">
      <c r="A39" s="3">
        <v>41832</v>
      </c>
      <c r="B39" s="4" t="s">
        <v>17</v>
      </c>
      <c r="D39">
        <v>7</v>
      </c>
      <c r="F39" s="6"/>
      <c r="G39" s="4"/>
    </row>
    <row r="40" spans="1:7" x14ac:dyDescent="0.25">
      <c r="A40" s="3">
        <v>41832</v>
      </c>
      <c r="B40" t="s">
        <v>29</v>
      </c>
      <c r="C40">
        <v>150</v>
      </c>
      <c r="F40" s="6"/>
    </row>
    <row r="41" spans="1:7" x14ac:dyDescent="0.25">
      <c r="A41" s="3">
        <v>41832</v>
      </c>
      <c r="B41" s="4" t="s">
        <v>30</v>
      </c>
      <c r="D41">
        <v>50</v>
      </c>
      <c r="F41" s="6"/>
      <c r="G41" s="4"/>
    </row>
    <row r="42" spans="1:7" x14ac:dyDescent="0.25">
      <c r="A42" s="3">
        <v>41832</v>
      </c>
      <c r="B42" s="4" t="s">
        <v>24</v>
      </c>
      <c r="D42">
        <v>4</v>
      </c>
      <c r="F42" s="6"/>
      <c r="G42" s="4"/>
    </row>
    <row r="43" spans="1:7" x14ac:dyDescent="0.25">
      <c r="A43" s="3">
        <v>41832</v>
      </c>
      <c r="B43" s="4" t="s">
        <v>25</v>
      </c>
      <c r="D43">
        <v>15</v>
      </c>
      <c r="F43" s="6"/>
      <c r="G43" s="4"/>
    </row>
    <row r="44" spans="1:7" x14ac:dyDescent="0.25">
      <c r="A44" s="7"/>
    </row>
    <row r="45" spans="1:7" x14ac:dyDescent="0.25">
      <c r="A45" s="3">
        <v>41834</v>
      </c>
      <c r="B45" s="4" t="s">
        <v>12</v>
      </c>
      <c r="D45">
        <v>9</v>
      </c>
      <c r="F45" s="6"/>
      <c r="G45" s="4"/>
    </row>
    <row r="46" spans="1:7" x14ac:dyDescent="0.25">
      <c r="A46" s="3">
        <v>41834</v>
      </c>
      <c r="B46" s="4" t="s">
        <v>17</v>
      </c>
      <c r="D46">
        <v>7</v>
      </c>
      <c r="F46" s="6"/>
      <c r="G46" s="4"/>
    </row>
    <row r="47" spans="1:7" x14ac:dyDescent="0.25">
      <c r="A47" s="3">
        <v>41834</v>
      </c>
      <c r="B47" s="4" t="s">
        <v>31</v>
      </c>
      <c r="D47">
        <v>240</v>
      </c>
      <c r="F47" s="6"/>
      <c r="G47" s="4"/>
    </row>
    <row r="48" spans="1:7" x14ac:dyDescent="0.25">
      <c r="A48" s="3">
        <v>41834</v>
      </c>
      <c r="B48" t="s">
        <v>32</v>
      </c>
      <c r="C48">
        <v>500</v>
      </c>
      <c r="F48" s="6"/>
    </row>
    <row r="49" spans="1:7" x14ac:dyDescent="0.25">
      <c r="A49" s="3">
        <v>41834</v>
      </c>
      <c r="B49" s="4" t="s">
        <v>33</v>
      </c>
      <c r="C49">
        <v>30</v>
      </c>
      <c r="F49" s="6"/>
      <c r="G49" s="4"/>
    </row>
    <row r="50" spans="1:7" x14ac:dyDescent="0.25">
      <c r="A50" s="3">
        <v>41834</v>
      </c>
      <c r="B50" s="4" t="s">
        <v>21</v>
      </c>
      <c r="D50">
        <v>8</v>
      </c>
      <c r="F50" s="6"/>
      <c r="G50" s="4"/>
    </row>
    <row r="51" spans="1:7" x14ac:dyDescent="0.25">
      <c r="A51" s="3">
        <v>41834</v>
      </c>
      <c r="B51" s="4" t="s">
        <v>11</v>
      </c>
      <c r="D51">
        <v>10</v>
      </c>
      <c r="F51" s="6"/>
      <c r="G51" s="4"/>
    </row>
    <row r="52" spans="1:7" x14ac:dyDescent="0.25">
      <c r="A52" s="3">
        <v>41834</v>
      </c>
      <c r="B52" s="4" t="s">
        <v>16</v>
      </c>
      <c r="D52">
        <v>20</v>
      </c>
      <c r="F52" s="6"/>
      <c r="G52" s="4"/>
    </row>
    <row r="53" spans="1:7" x14ac:dyDescent="0.25">
      <c r="A53" s="7"/>
    </row>
    <row r="54" spans="1:7" x14ac:dyDescent="0.25">
      <c r="A54" s="3">
        <v>41835</v>
      </c>
      <c r="B54" s="4" t="s">
        <v>12</v>
      </c>
      <c r="D54">
        <v>9</v>
      </c>
      <c r="F54" s="6"/>
      <c r="G54" s="4"/>
    </row>
    <row r="55" spans="1:7" x14ac:dyDescent="0.25">
      <c r="A55" s="3">
        <v>41835</v>
      </c>
      <c r="B55" s="4" t="s">
        <v>17</v>
      </c>
      <c r="D55">
        <v>7</v>
      </c>
      <c r="F55" s="6"/>
      <c r="G55" s="4"/>
    </row>
    <row r="56" spans="1:7" x14ac:dyDescent="0.25">
      <c r="A56" s="3">
        <v>41835</v>
      </c>
      <c r="B56" t="s">
        <v>34</v>
      </c>
      <c r="C56">
        <v>500</v>
      </c>
      <c r="F56" s="6"/>
    </row>
    <row r="57" spans="1:7" x14ac:dyDescent="0.25">
      <c r="A57" s="3">
        <v>41835</v>
      </c>
      <c r="B57" s="4" t="s">
        <v>35</v>
      </c>
      <c r="C57">
        <v>40</v>
      </c>
      <c r="F57" s="6"/>
      <c r="G57" s="4"/>
    </row>
    <row r="58" spans="1:7" x14ac:dyDescent="0.25">
      <c r="A58" s="3">
        <v>41835</v>
      </c>
      <c r="B58" t="s">
        <v>36</v>
      </c>
      <c r="C58">
        <v>500</v>
      </c>
      <c r="F58" s="6"/>
    </row>
    <row r="59" spans="1:7" x14ac:dyDescent="0.25">
      <c r="A59" s="3">
        <v>41835</v>
      </c>
      <c r="B59" s="4" t="s">
        <v>37</v>
      </c>
      <c r="C59">
        <v>500</v>
      </c>
      <c r="F59" s="6"/>
      <c r="G59" s="4"/>
    </row>
    <row r="60" spans="1:7" x14ac:dyDescent="0.25">
      <c r="A60" s="3">
        <v>41835</v>
      </c>
      <c r="B60" t="s">
        <v>38</v>
      </c>
      <c r="C60">
        <v>290</v>
      </c>
      <c r="F60" s="6"/>
    </row>
    <row r="61" spans="1:7" x14ac:dyDescent="0.25">
      <c r="A61" s="3">
        <v>41835</v>
      </c>
      <c r="B61" s="4" t="s">
        <v>39</v>
      </c>
      <c r="D61">
        <v>8</v>
      </c>
      <c r="F61" s="6"/>
      <c r="G61" s="4"/>
    </row>
    <row r="62" spans="1:7" x14ac:dyDescent="0.25">
      <c r="A62" s="3">
        <v>41835</v>
      </c>
      <c r="B62" t="s">
        <v>40</v>
      </c>
      <c r="D62">
        <v>7</v>
      </c>
      <c r="F62" s="6"/>
    </row>
    <row r="63" spans="1:7" x14ac:dyDescent="0.25">
      <c r="A63" s="3">
        <v>41835</v>
      </c>
      <c r="B63" s="4" t="s">
        <v>41</v>
      </c>
      <c r="D63">
        <v>250</v>
      </c>
      <c r="F63" s="6"/>
      <c r="G63" s="4"/>
    </row>
    <row r="64" spans="1:7" x14ac:dyDescent="0.25">
      <c r="A64" s="3">
        <v>41835</v>
      </c>
      <c r="B64" s="4" t="s">
        <v>42</v>
      </c>
      <c r="D64">
        <v>250</v>
      </c>
      <c r="F64" s="6"/>
      <c r="G64" s="4"/>
    </row>
    <row r="65" spans="1:7" x14ac:dyDescent="0.25">
      <c r="A65" s="3">
        <v>41835</v>
      </c>
      <c r="B65" s="4" t="s">
        <v>43</v>
      </c>
      <c r="D65">
        <v>500</v>
      </c>
      <c r="F65" s="6"/>
      <c r="G65" s="4"/>
    </row>
    <row r="66" spans="1:7" x14ac:dyDescent="0.25">
      <c r="A66" s="3">
        <v>41835</v>
      </c>
      <c r="B66" s="4" t="s">
        <v>44</v>
      </c>
      <c r="D66">
        <v>400</v>
      </c>
      <c r="F66" s="6"/>
      <c r="G66" s="4"/>
    </row>
    <row r="67" spans="1:7" x14ac:dyDescent="0.25">
      <c r="A67" s="3">
        <v>41835</v>
      </c>
      <c r="B67" s="4" t="s">
        <v>45</v>
      </c>
      <c r="D67">
        <v>200</v>
      </c>
      <c r="F67" s="6"/>
      <c r="G67" s="4"/>
    </row>
    <row r="68" spans="1:7" x14ac:dyDescent="0.25">
      <c r="A68" s="3">
        <v>41835</v>
      </c>
      <c r="B68" s="4" t="s">
        <v>46</v>
      </c>
      <c r="D68">
        <v>620</v>
      </c>
      <c r="F68" s="6"/>
      <c r="G68" s="4"/>
    </row>
    <row r="69" spans="1:7" x14ac:dyDescent="0.25">
      <c r="A69" s="7"/>
    </row>
    <row r="70" spans="1:7" x14ac:dyDescent="0.25">
      <c r="A70" s="3">
        <v>41837</v>
      </c>
      <c r="B70" s="4" t="s">
        <v>47</v>
      </c>
      <c r="D70">
        <v>10</v>
      </c>
      <c r="F70" s="6"/>
      <c r="G70" s="4"/>
    </row>
    <row r="71" spans="1:7" x14ac:dyDescent="0.25">
      <c r="A71" s="3">
        <v>41837</v>
      </c>
      <c r="B71" s="4" t="s">
        <v>17</v>
      </c>
      <c r="D71">
        <v>7</v>
      </c>
      <c r="F71" s="6"/>
      <c r="G71" s="4"/>
    </row>
    <row r="72" spans="1:7" x14ac:dyDescent="0.25">
      <c r="A72" s="3">
        <v>41837</v>
      </c>
      <c r="B72" s="4" t="s">
        <v>16</v>
      </c>
      <c r="D72">
        <v>30</v>
      </c>
      <c r="F72" s="6"/>
      <c r="G72" s="4"/>
    </row>
    <row r="73" spans="1:7" x14ac:dyDescent="0.25">
      <c r="A73" s="3">
        <v>41837</v>
      </c>
      <c r="B73" t="s">
        <v>48</v>
      </c>
      <c r="C73">
        <v>500</v>
      </c>
      <c r="F73" s="6"/>
    </row>
    <row r="74" spans="1:7" x14ac:dyDescent="0.25">
      <c r="A74" s="7"/>
    </row>
    <row r="75" spans="1:7" x14ac:dyDescent="0.25">
      <c r="A75" s="3">
        <v>41838</v>
      </c>
      <c r="B75" s="4" t="s">
        <v>17</v>
      </c>
      <c r="D75">
        <v>7</v>
      </c>
      <c r="F75" s="6"/>
      <c r="G75" s="4"/>
    </row>
    <row r="76" spans="1:7" x14ac:dyDescent="0.25">
      <c r="A76" s="3">
        <v>41838</v>
      </c>
      <c r="B76" s="4" t="s">
        <v>21</v>
      </c>
      <c r="D76">
        <v>10</v>
      </c>
      <c r="F76" s="6"/>
      <c r="G76" s="4"/>
    </row>
    <row r="77" spans="1:7" x14ac:dyDescent="0.25">
      <c r="A77" s="3">
        <v>41838</v>
      </c>
      <c r="B77" s="4" t="s">
        <v>11</v>
      </c>
      <c r="D77">
        <v>10</v>
      </c>
      <c r="F77" s="6"/>
      <c r="G77" s="4"/>
    </row>
    <row r="78" spans="1:7" x14ac:dyDescent="0.25">
      <c r="A78" s="3">
        <v>41838</v>
      </c>
      <c r="B78" s="4" t="s">
        <v>49</v>
      </c>
      <c r="D78">
        <v>50</v>
      </c>
      <c r="F78" s="6"/>
      <c r="G78" s="4"/>
    </row>
    <row r="79" spans="1:7" x14ac:dyDescent="0.25">
      <c r="A79" s="3">
        <v>41838</v>
      </c>
      <c r="B79" s="4" t="s">
        <v>50</v>
      </c>
      <c r="D79">
        <v>13</v>
      </c>
      <c r="F79" s="6"/>
      <c r="G79" s="4"/>
    </row>
    <row r="80" spans="1:7" x14ac:dyDescent="0.25">
      <c r="A80" s="3">
        <v>41838</v>
      </c>
      <c r="B80" t="s">
        <v>7</v>
      </c>
      <c r="D80">
        <v>13</v>
      </c>
      <c r="F80" s="6"/>
    </row>
    <row r="81" spans="1:7" x14ac:dyDescent="0.25">
      <c r="A81" s="3">
        <v>41838</v>
      </c>
      <c r="B81" s="4" t="s">
        <v>51</v>
      </c>
      <c r="D81">
        <v>5</v>
      </c>
      <c r="F81" s="6"/>
      <c r="G81" s="4"/>
    </row>
    <row r="82" spans="1:7" x14ac:dyDescent="0.25">
      <c r="A82" s="3">
        <v>41838</v>
      </c>
      <c r="B82" s="4" t="s">
        <v>52</v>
      </c>
      <c r="D82">
        <v>250</v>
      </c>
      <c r="F82" s="6"/>
      <c r="G82" s="4"/>
    </row>
    <row r="83" spans="1:7" x14ac:dyDescent="0.25">
      <c r="A83" s="3">
        <v>41838</v>
      </c>
      <c r="B83" s="4" t="s">
        <v>45</v>
      </c>
      <c r="D83">
        <v>50</v>
      </c>
      <c r="F83" s="6"/>
      <c r="G83" s="4"/>
    </row>
    <row r="84" spans="1:7" x14ac:dyDescent="0.25">
      <c r="A84" s="3">
        <v>41838</v>
      </c>
      <c r="B84" s="4" t="s">
        <v>53</v>
      </c>
      <c r="C84">
        <v>120</v>
      </c>
      <c r="F84" s="6"/>
      <c r="G84" s="4"/>
    </row>
    <row r="85" spans="1:7" x14ac:dyDescent="0.25">
      <c r="A85" s="7"/>
    </row>
    <row r="86" spans="1:7" x14ac:dyDescent="0.25">
      <c r="A86" s="3">
        <v>41839</v>
      </c>
      <c r="B86" s="4" t="s">
        <v>12</v>
      </c>
      <c r="D86">
        <v>9</v>
      </c>
      <c r="F86" s="6"/>
      <c r="G86" s="4"/>
    </row>
    <row r="87" spans="1:7" x14ac:dyDescent="0.25">
      <c r="A87" s="3">
        <v>41839</v>
      </c>
      <c r="B87" s="4" t="s">
        <v>54</v>
      </c>
      <c r="D87">
        <v>18</v>
      </c>
      <c r="F87" s="6"/>
      <c r="G87" s="4"/>
    </row>
    <row r="88" spans="1:7" x14ac:dyDescent="0.25">
      <c r="A88" s="3">
        <v>41839</v>
      </c>
      <c r="B88" s="4" t="s">
        <v>16</v>
      </c>
      <c r="D88">
        <v>20</v>
      </c>
      <c r="F88" s="6"/>
      <c r="G88" s="4"/>
    </row>
    <row r="89" spans="1:7" x14ac:dyDescent="0.25">
      <c r="A89" s="3">
        <v>41839</v>
      </c>
      <c r="B89" s="4" t="s">
        <v>55</v>
      </c>
      <c r="D89">
        <v>40</v>
      </c>
      <c r="F89" s="6"/>
      <c r="G89" s="4"/>
    </row>
    <row r="90" spans="1:7" x14ac:dyDescent="0.25">
      <c r="A90" s="3">
        <v>41839</v>
      </c>
      <c r="B90" s="4" t="s">
        <v>56</v>
      </c>
      <c r="D90">
        <v>40</v>
      </c>
      <c r="F90" s="6"/>
      <c r="G90" s="4"/>
    </row>
    <row r="91" spans="1:7" x14ac:dyDescent="0.25">
      <c r="A91" s="3">
        <v>41839</v>
      </c>
      <c r="B91" s="4" t="s">
        <v>57</v>
      </c>
      <c r="D91">
        <v>21</v>
      </c>
      <c r="F91" s="6"/>
      <c r="G91" s="4"/>
    </row>
    <row r="92" spans="1:7" x14ac:dyDescent="0.25">
      <c r="A92" s="3">
        <v>41839</v>
      </c>
      <c r="B92" s="4" t="s">
        <v>58</v>
      </c>
      <c r="D92">
        <v>120</v>
      </c>
      <c r="F92" s="6"/>
      <c r="G92" s="4"/>
    </row>
    <row r="93" spans="1:7" x14ac:dyDescent="0.25">
      <c r="A93" s="3">
        <v>41839</v>
      </c>
      <c r="B93" t="s">
        <v>59</v>
      </c>
      <c r="D93">
        <v>13</v>
      </c>
      <c r="F93" s="6"/>
    </row>
    <row r="94" spans="1:7" x14ac:dyDescent="0.25">
      <c r="A94" s="3">
        <v>41839</v>
      </c>
      <c r="B94" s="4" t="s">
        <v>15</v>
      </c>
      <c r="D94">
        <v>9</v>
      </c>
      <c r="F94" s="6"/>
      <c r="G94" s="4"/>
    </row>
    <row r="95" spans="1:7" x14ac:dyDescent="0.25">
      <c r="A95" s="3">
        <v>41839</v>
      </c>
      <c r="B95" s="4" t="s">
        <v>47</v>
      </c>
      <c r="D95">
        <v>7</v>
      </c>
      <c r="F95" s="6"/>
      <c r="G95" s="4"/>
    </row>
    <row r="96" spans="1:7" x14ac:dyDescent="0.25">
      <c r="A96" s="3">
        <v>41839</v>
      </c>
      <c r="B96" s="4" t="s">
        <v>60</v>
      </c>
      <c r="D96">
        <v>8</v>
      </c>
      <c r="F96" s="6"/>
      <c r="G96" s="4"/>
    </row>
    <row r="97" spans="1:9" x14ac:dyDescent="0.25">
      <c r="A97" s="3">
        <v>41839</v>
      </c>
      <c r="B97" s="4" t="s">
        <v>61</v>
      </c>
      <c r="D97">
        <v>20</v>
      </c>
      <c r="F97" s="6"/>
      <c r="G97" s="4"/>
    </row>
    <row r="98" spans="1:9" x14ac:dyDescent="0.25">
      <c r="A98" s="3">
        <v>41839</v>
      </c>
      <c r="B98" s="4" t="s">
        <v>62</v>
      </c>
      <c r="D98">
        <v>30</v>
      </c>
      <c r="F98" s="6"/>
      <c r="G98" s="4"/>
    </row>
    <row r="99" spans="1:9" x14ac:dyDescent="0.25">
      <c r="A99" s="3">
        <v>41839</v>
      </c>
      <c r="B99" t="s">
        <v>63</v>
      </c>
      <c r="C99">
        <v>500</v>
      </c>
      <c r="F99" s="6"/>
    </row>
    <row r="100" spans="1:9" x14ac:dyDescent="0.25">
      <c r="A100" s="3">
        <v>41839</v>
      </c>
      <c r="B100" s="4" t="s">
        <v>30</v>
      </c>
      <c r="D100">
        <v>20</v>
      </c>
      <c r="F100" s="6"/>
      <c r="G100" s="4"/>
    </row>
    <row r="101" spans="1:9" x14ac:dyDescent="0.25">
      <c r="A101" s="3">
        <v>41839</v>
      </c>
      <c r="B101" s="4" t="s">
        <v>10</v>
      </c>
      <c r="D101">
        <v>7</v>
      </c>
      <c r="F101" s="6"/>
      <c r="G101" s="4"/>
    </row>
    <row r="102" spans="1:9" x14ac:dyDescent="0.25">
      <c r="A102" s="3">
        <v>41839</v>
      </c>
      <c r="B102" s="4" t="s">
        <v>11</v>
      </c>
      <c r="D102">
        <v>10</v>
      </c>
      <c r="F102" s="6"/>
      <c r="G102" s="4"/>
    </row>
    <row r="103" spans="1:9" x14ac:dyDescent="0.25">
      <c r="A103" s="3">
        <v>41839</v>
      </c>
      <c r="B103" s="4" t="s">
        <v>64</v>
      </c>
      <c r="D103">
        <v>10</v>
      </c>
      <c r="F103" s="6"/>
      <c r="G103" s="4"/>
    </row>
    <row r="104" spans="1:9" x14ac:dyDescent="0.25">
      <c r="A104" s="3">
        <v>41839</v>
      </c>
      <c r="B104" s="4" t="s">
        <v>65</v>
      </c>
      <c r="D104">
        <v>2</v>
      </c>
      <c r="F104" s="6"/>
      <c r="G104" s="4"/>
    </row>
    <row r="105" spans="1:9" x14ac:dyDescent="0.25">
      <c r="A105" s="3">
        <v>41839</v>
      </c>
      <c r="B105" s="4" t="s">
        <v>66</v>
      </c>
      <c r="C105">
        <v>500</v>
      </c>
      <c r="F105" s="6"/>
      <c r="G105" s="4"/>
    </row>
    <row r="106" spans="1:9" x14ac:dyDescent="0.25">
      <c r="A106" s="8"/>
      <c r="B106" s="9" t="s">
        <v>67</v>
      </c>
      <c r="C106" s="10">
        <v>1881.5</v>
      </c>
      <c r="D106" s="10"/>
      <c r="F106" s="10"/>
      <c r="G106" s="9" t="s">
        <v>68</v>
      </c>
      <c r="H106" s="10">
        <f>3067.5-1700</f>
        <v>1367.5</v>
      </c>
      <c r="I106" s="10"/>
    </row>
    <row r="107" spans="1:9" x14ac:dyDescent="0.25">
      <c r="A107" s="3"/>
      <c r="B107" s="4"/>
      <c r="C107" s="5"/>
      <c r="D107" s="5"/>
    </row>
    <row r="108" spans="1:9" x14ac:dyDescent="0.25">
      <c r="A108" s="3">
        <v>41981</v>
      </c>
      <c r="B108" s="4" t="s">
        <v>12</v>
      </c>
      <c r="C108" s="5"/>
      <c r="D108" s="5">
        <v>9</v>
      </c>
    </row>
    <row r="109" spans="1:9" x14ac:dyDescent="0.25">
      <c r="A109" s="3">
        <v>41981</v>
      </c>
      <c r="B109" s="4" t="s">
        <v>17</v>
      </c>
      <c r="C109" s="5"/>
      <c r="D109" s="5">
        <v>7</v>
      </c>
    </row>
    <row r="110" spans="1:9" x14ac:dyDescent="0.25">
      <c r="A110" s="3">
        <v>41981</v>
      </c>
      <c r="B110" s="4" t="s">
        <v>30</v>
      </c>
      <c r="C110" s="5"/>
      <c r="D110" s="5">
        <v>35</v>
      </c>
    </row>
    <row r="111" spans="1:9" x14ac:dyDescent="0.25">
      <c r="A111" s="3">
        <v>41981</v>
      </c>
      <c r="B111" s="4" t="s">
        <v>69</v>
      </c>
      <c r="C111" s="5"/>
      <c r="D111" s="5">
        <v>1.5</v>
      </c>
    </row>
    <row r="112" spans="1:9" x14ac:dyDescent="0.25">
      <c r="A112" s="3">
        <v>41981</v>
      </c>
      <c r="B112" s="4" t="s">
        <v>21</v>
      </c>
      <c r="C112" s="5"/>
      <c r="D112" s="5">
        <v>9</v>
      </c>
    </row>
    <row r="113" spans="1:9" x14ac:dyDescent="0.25">
      <c r="A113" s="3">
        <v>41981</v>
      </c>
      <c r="B113" s="4" t="s">
        <v>15</v>
      </c>
      <c r="C113" s="5"/>
      <c r="D113" s="5">
        <v>9</v>
      </c>
    </row>
    <row r="114" spans="1:9" x14ac:dyDescent="0.25">
      <c r="A114" s="3"/>
      <c r="B114" s="4"/>
      <c r="C114" s="5"/>
      <c r="D114" s="5"/>
    </row>
    <row r="115" spans="1:9" x14ac:dyDescent="0.25">
      <c r="A115" s="3">
        <v>41982</v>
      </c>
      <c r="B115" s="4" t="s">
        <v>70</v>
      </c>
      <c r="C115" s="5"/>
      <c r="D115" s="5">
        <v>2900</v>
      </c>
    </row>
    <row r="116" spans="1:9" x14ac:dyDescent="0.25">
      <c r="A116" s="3">
        <v>41982</v>
      </c>
      <c r="B116" s="4" t="s">
        <v>12</v>
      </c>
      <c r="C116" s="5"/>
      <c r="D116" s="5">
        <v>9</v>
      </c>
    </row>
    <row r="117" spans="1:9" x14ac:dyDescent="0.25">
      <c r="A117" s="3">
        <v>41982</v>
      </c>
      <c r="B117" s="4" t="s">
        <v>71</v>
      </c>
      <c r="C117" s="5"/>
      <c r="D117" s="5">
        <v>10</v>
      </c>
    </row>
    <row r="118" spans="1:9" x14ac:dyDescent="0.25">
      <c r="A118" s="3">
        <v>41982</v>
      </c>
      <c r="B118" s="4" t="s">
        <v>72</v>
      </c>
      <c r="C118" s="5"/>
      <c r="D118" s="5">
        <v>6</v>
      </c>
      <c r="F118" s="6"/>
    </row>
    <row r="119" spans="1:9" x14ac:dyDescent="0.25">
      <c r="A119" s="7"/>
      <c r="B119" s="5"/>
      <c r="C119" s="5"/>
      <c r="D119" s="5"/>
      <c r="F119" s="143" t="s">
        <v>73</v>
      </c>
      <c r="G119" s="143"/>
      <c r="H119" s="5">
        <f>SUM(H3:H118)</f>
        <v>3363.5</v>
      </c>
      <c r="I119" s="5"/>
    </row>
    <row r="120" spans="1:9" x14ac:dyDescent="0.25">
      <c r="A120" s="3">
        <v>41983</v>
      </c>
      <c r="B120" s="4" t="s">
        <v>12</v>
      </c>
      <c r="C120" s="5"/>
      <c r="D120" s="5">
        <v>9</v>
      </c>
      <c r="F120" s="143" t="s">
        <v>74</v>
      </c>
      <c r="G120" s="143"/>
      <c r="H120" s="5"/>
      <c r="I120" s="5">
        <f>SUM(I3:I118)</f>
        <v>296</v>
      </c>
    </row>
    <row r="121" spans="1:9" x14ac:dyDescent="0.25">
      <c r="A121" s="3">
        <v>41983</v>
      </c>
      <c r="B121" s="4" t="s">
        <v>17</v>
      </c>
      <c r="C121" s="5"/>
      <c r="D121" s="5">
        <v>7</v>
      </c>
      <c r="F121" s="143" t="s">
        <v>75</v>
      </c>
      <c r="G121" s="143"/>
      <c r="H121" s="5">
        <f>H119-I120</f>
        <v>3067.5</v>
      </c>
      <c r="I121" s="5"/>
    </row>
    <row r="122" spans="1:9" x14ac:dyDescent="0.25">
      <c r="A122" s="3">
        <v>41983</v>
      </c>
      <c r="B122" s="4" t="s">
        <v>76</v>
      </c>
      <c r="C122" s="5">
        <v>500</v>
      </c>
      <c r="D122" s="5"/>
    </row>
    <row r="123" spans="1:9" x14ac:dyDescent="0.25">
      <c r="A123" s="3">
        <v>41983</v>
      </c>
      <c r="B123" s="4" t="s">
        <v>77</v>
      </c>
      <c r="C123" s="5">
        <v>2900</v>
      </c>
    </row>
    <row r="124" spans="1:9" x14ac:dyDescent="0.25">
      <c r="A124" s="3">
        <v>41983</v>
      </c>
      <c r="B124" s="4" t="s">
        <v>78</v>
      </c>
      <c r="C124" s="5"/>
      <c r="D124" s="5">
        <v>3000</v>
      </c>
    </row>
    <row r="125" spans="1:9" x14ac:dyDescent="0.25">
      <c r="A125" s="3"/>
      <c r="B125" s="5"/>
      <c r="C125" s="5"/>
      <c r="D125" s="5"/>
    </row>
    <row r="126" spans="1:9" x14ac:dyDescent="0.25">
      <c r="A126" s="3">
        <v>41984</v>
      </c>
      <c r="B126" s="11" t="s">
        <v>12</v>
      </c>
      <c r="C126" s="5"/>
      <c r="D126" s="5">
        <v>9</v>
      </c>
    </row>
    <row r="127" spans="1:9" x14ac:dyDescent="0.25">
      <c r="A127" s="3">
        <v>41984</v>
      </c>
      <c r="B127" s="11" t="s">
        <v>17</v>
      </c>
      <c r="C127" s="5"/>
      <c r="D127" s="5">
        <v>7</v>
      </c>
    </row>
    <row r="128" spans="1:9" x14ac:dyDescent="0.25">
      <c r="A128" s="3">
        <v>41984</v>
      </c>
      <c r="B128" s="11" t="s">
        <v>79</v>
      </c>
      <c r="C128" s="5"/>
      <c r="D128" s="5">
        <v>40</v>
      </c>
    </row>
    <row r="129" spans="1:4" x14ac:dyDescent="0.25">
      <c r="A129" s="3">
        <v>41984</v>
      </c>
      <c r="B129" s="11" t="s">
        <v>80</v>
      </c>
      <c r="C129" s="5"/>
      <c r="D129" s="5">
        <v>7</v>
      </c>
    </row>
    <row r="130" spans="1:4" x14ac:dyDescent="0.25">
      <c r="A130" s="3">
        <v>41984</v>
      </c>
      <c r="B130" s="11" t="s">
        <v>81</v>
      </c>
      <c r="C130" s="5">
        <v>100</v>
      </c>
      <c r="D130" s="5"/>
    </row>
    <row r="131" spans="1:4" x14ac:dyDescent="0.25">
      <c r="A131" s="3">
        <v>41984</v>
      </c>
      <c r="B131" s="11" t="s">
        <v>82</v>
      </c>
      <c r="C131" s="5"/>
      <c r="D131" s="5">
        <v>7</v>
      </c>
    </row>
    <row r="132" spans="1:4" x14ac:dyDescent="0.25">
      <c r="A132" s="3">
        <v>41984</v>
      </c>
      <c r="B132" s="11" t="s">
        <v>83</v>
      </c>
      <c r="C132" s="5"/>
      <c r="D132" s="5">
        <v>250</v>
      </c>
    </row>
    <row r="133" spans="1:4" x14ac:dyDescent="0.25">
      <c r="A133" s="3">
        <v>41984</v>
      </c>
      <c r="B133" s="4" t="s">
        <v>10</v>
      </c>
      <c r="D133" s="5">
        <v>7</v>
      </c>
    </row>
    <row r="134" spans="1:4" x14ac:dyDescent="0.25">
      <c r="A134" s="3">
        <v>41984</v>
      </c>
      <c r="B134" s="4" t="s">
        <v>84</v>
      </c>
      <c r="C134" s="5"/>
      <c r="D134" s="5">
        <v>13</v>
      </c>
    </row>
    <row r="135" spans="1:4" x14ac:dyDescent="0.25">
      <c r="A135" s="3">
        <v>41984</v>
      </c>
      <c r="B135" s="11" t="s">
        <v>85</v>
      </c>
      <c r="C135" s="5"/>
      <c r="D135" s="5">
        <v>9</v>
      </c>
    </row>
    <row r="136" spans="1:4" x14ac:dyDescent="0.25">
      <c r="A136" s="3">
        <v>41984</v>
      </c>
      <c r="B136" s="11" t="s">
        <v>86</v>
      </c>
      <c r="C136" s="5"/>
      <c r="D136" s="5">
        <v>30</v>
      </c>
    </row>
    <row r="137" spans="1:4" x14ac:dyDescent="0.25">
      <c r="A137" s="3">
        <v>41984</v>
      </c>
      <c r="B137" s="11" t="s">
        <v>30</v>
      </c>
      <c r="C137" s="5"/>
      <c r="D137" s="5">
        <v>20</v>
      </c>
    </row>
    <row r="138" spans="1:4" x14ac:dyDescent="0.25">
      <c r="A138" s="3">
        <v>41984</v>
      </c>
      <c r="B138" s="11" t="s">
        <v>87</v>
      </c>
      <c r="C138" s="5"/>
      <c r="D138" s="5">
        <v>10</v>
      </c>
    </row>
    <row r="139" spans="1:4" x14ac:dyDescent="0.25">
      <c r="A139" s="3">
        <v>41984</v>
      </c>
      <c r="B139" s="11" t="s">
        <v>88</v>
      </c>
      <c r="C139" s="5"/>
      <c r="D139" s="5">
        <v>13</v>
      </c>
    </row>
    <row r="140" spans="1:4" x14ac:dyDescent="0.25">
      <c r="A140" s="3">
        <v>41984</v>
      </c>
      <c r="B140" s="11" t="s">
        <v>51</v>
      </c>
      <c r="C140" s="5"/>
      <c r="D140" s="5">
        <v>5</v>
      </c>
    </row>
    <row r="141" spans="1:4" x14ac:dyDescent="0.25">
      <c r="A141" s="3">
        <v>41984</v>
      </c>
      <c r="B141" s="11" t="s">
        <v>17</v>
      </c>
      <c r="C141" s="5"/>
      <c r="D141" s="5">
        <v>7</v>
      </c>
    </row>
    <row r="142" spans="1:4" x14ac:dyDescent="0.25">
      <c r="A142" s="3">
        <v>41984</v>
      </c>
      <c r="B142" s="11" t="s">
        <v>89</v>
      </c>
      <c r="C142" s="5">
        <v>1</v>
      </c>
      <c r="D142" s="5"/>
    </row>
    <row r="143" spans="1:4" x14ac:dyDescent="0.25">
      <c r="A143" s="3"/>
      <c r="B143" s="5"/>
      <c r="C143" s="5"/>
      <c r="D143" s="5"/>
    </row>
    <row r="144" spans="1:4" x14ac:dyDescent="0.25">
      <c r="A144" s="3">
        <v>41985</v>
      </c>
      <c r="B144" s="4" t="s">
        <v>10</v>
      </c>
      <c r="C144" s="5"/>
      <c r="D144" s="5">
        <v>7</v>
      </c>
    </row>
    <row r="145" spans="1:4" x14ac:dyDescent="0.25">
      <c r="A145" s="3">
        <v>41985</v>
      </c>
      <c r="B145" s="4" t="s">
        <v>15</v>
      </c>
      <c r="C145" s="5"/>
      <c r="D145" s="5">
        <v>9</v>
      </c>
    </row>
    <row r="146" spans="1:4" x14ac:dyDescent="0.25">
      <c r="A146" s="3">
        <v>41985</v>
      </c>
      <c r="B146" s="4" t="s">
        <v>90</v>
      </c>
      <c r="C146" s="5"/>
      <c r="D146" s="5">
        <v>5</v>
      </c>
    </row>
    <row r="147" spans="1:4" x14ac:dyDescent="0.25">
      <c r="A147" s="3">
        <v>41985</v>
      </c>
      <c r="B147" s="4" t="s">
        <v>12</v>
      </c>
      <c r="C147" s="5"/>
      <c r="D147" s="5">
        <v>9</v>
      </c>
    </row>
    <row r="148" spans="1:4" x14ac:dyDescent="0.25">
      <c r="A148" s="3">
        <v>41985</v>
      </c>
      <c r="B148" s="4" t="s">
        <v>17</v>
      </c>
      <c r="C148" s="5"/>
      <c r="D148" s="5">
        <v>7</v>
      </c>
    </row>
    <row r="149" spans="1:4" x14ac:dyDescent="0.25">
      <c r="A149" s="3">
        <v>41985</v>
      </c>
      <c r="B149" s="4" t="s">
        <v>91</v>
      </c>
      <c r="C149" s="5"/>
      <c r="D149" s="5">
        <v>50</v>
      </c>
    </row>
    <row r="150" spans="1:4" x14ac:dyDescent="0.25">
      <c r="A150" s="3">
        <v>41985</v>
      </c>
      <c r="B150" s="4" t="s">
        <v>10</v>
      </c>
      <c r="C150" s="5"/>
      <c r="D150" s="5">
        <v>7</v>
      </c>
    </row>
    <row r="151" spans="1:4" x14ac:dyDescent="0.25">
      <c r="A151" s="3">
        <v>41985</v>
      </c>
      <c r="B151" s="4" t="s">
        <v>92</v>
      </c>
      <c r="C151" s="5"/>
      <c r="D151" s="5">
        <v>10</v>
      </c>
    </row>
    <row r="152" spans="1:4" x14ac:dyDescent="0.25">
      <c r="A152" s="3">
        <v>41985</v>
      </c>
      <c r="B152" s="11" t="s">
        <v>89</v>
      </c>
      <c r="C152" s="5">
        <v>1</v>
      </c>
      <c r="D152" s="5"/>
    </row>
    <row r="153" spans="1:4" x14ac:dyDescent="0.25">
      <c r="A153" s="3"/>
      <c r="B153" s="5"/>
      <c r="C153" s="5"/>
      <c r="D153" s="5"/>
    </row>
    <row r="154" spans="1:4" x14ac:dyDescent="0.25">
      <c r="A154" s="3">
        <v>41986</v>
      </c>
      <c r="B154" s="4" t="s">
        <v>93</v>
      </c>
      <c r="C154" s="5"/>
      <c r="D154" s="5">
        <v>5</v>
      </c>
    </row>
    <row r="155" spans="1:4" x14ac:dyDescent="0.25">
      <c r="A155" s="3">
        <v>41986</v>
      </c>
      <c r="B155" s="4" t="s">
        <v>94</v>
      </c>
      <c r="C155" s="5">
        <v>1000</v>
      </c>
      <c r="D155" s="5"/>
    </row>
    <row r="156" spans="1:4" x14ac:dyDescent="0.25">
      <c r="A156" s="3">
        <v>41986</v>
      </c>
      <c r="B156" s="4" t="s">
        <v>95</v>
      </c>
      <c r="C156" s="5">
        <v>150</v>
      </c>
      <c r="D156" s="5"/>
    </row>
    <row r="157" spans="1:4" x14ac:dyDescent="0.25">
      <c r="A157" s="3">
        <v>41986</v>
      </c>
      <c r="B157" s="4" t="s">
        <v>16</v>
      </c>
      <c r="C157" s="5"/>
      <c r="D157" s="5">
        <v>20</v>
      </c>
    </row>
    <row r="158" spans="1:4" x14ac:dyDescent="0.25">
      <c r="A158" s="3">
        <v>41986</v>
      </c>
      <c r="B158" s="4" t="s">
        <v>96</v>
      </c>
      <c r="C158" s="5"/>
      <c r="D158" s="5">
        <v>7</v>
      </c>
    </row>
    <row r="159" spans="1:4" x14ac:dyDescent="0.25">
      <c r="A159" s="3">
        <v>41986</v>
      </c>
      <c r="B159" s="5" t="s">
        <v>97</v>
      </c>
      <c r="C159" s="5"/>
      <c r="D159" s="5">
        <v>200</v>
      </c>
    </row>
    <row r="160" spans="1:4" x14ac:dyDescent="0.25">
      <c r="A160" s="3"/>
      <c r="B160" s="5"/>
      <c r="C160" s="5"/>
      <c r="D160" s="5"/>
    </row>
    <row r="161" spans="1:4" x14ac:dyDescent="0.25">
      <c r="A161" s="3">
        <v>41987</v>
      </c>
      <c r="B161" s="4" t="s">
        <v>12</v>
      </c>
      <c r="C161" s="5"/>
      <c r="D161" s="5">
        <v>9</v>
      </c>
    </row>
    <row r="162" spans="1:4" x14ac:dyDescent="0.25">
      <c r="A162" s="3">
        <v>41987</v>
      </c>
      <c r="B162" s="4" t="s">
        <v>17</v>
      </c>
      <c r="C162" s="5"/>
      <c r="D162" s="5">
        <v>7</v>
      </c>
    </row>
    <row r="163" spans="1:4" x14ac:dyDescent="0.25">
      <c r="A163" s="3">
        <v>41987</v>
      </c>
      <c r="B163" s="4" t="s">
        <v>10</v>
      </c>
      <c r="C163" s="5"/>
      <c r="D163" s="5">
        <v>7</v>
      </c>
    </row>
    <row r="164" spans="1:4" x14ac:dyDescent="0.25">
      <c r="A164" s="3">
        <v>41987</v>
      </c>
      <c r="B164" s="4" t="s">
        <v>15</v>
      </c>
      <c r="C164" s="5"/>
      <c r="D164" s="5">
        <v>9</v>
      </c>
    </row>
    <row r="165" spans="1:4" x14ac:dyDescent="0.25">
      <c r="A165" s="3">
        <v>41987</v>
      </c>
      <c r="B165" s="4" t="s">
        <v>98</v>
      </c>
      <c r="C165" s="5">
        <v>100</v>
      </c>
      <c r="D165" s="5"/>
    </row>
    <row r="166" spans="1:4" x14ac:dyDescent="0.25">
      <c r="A166" s="3">
        <v>41987</v>
      </c>
      <c r="B166" s="4" t="s">
        <v>99</v>
      </c>
      <c r="C166" s="5">
        <v>30</v>
      </c>
      <c r="D166" s="5"/>
    </row>
    <row r="167" spans="1:4" x14ac:dyDescent="0.25">
      <c r="A167" s="3">
        <v>41987</v>
      </c>
      <c r="B167" s="4" t="s">
        <v>100</v>
      </c>
      <c r="C167" s="5">
        <v>1500</v>
      </c>
      <c r="D167" s="5"/>
    </row>
    <row r="168" spans="1:4" x14ac:dyDescent="0.25">
      <c r="A168" s="3">
        <v>41987</v>
      </c>
      <c r="B168" s="4" t="s">
        <v>12</v>
      </c>
      <c r="C168" s="5"/>
      <c r="D168" s="5">
        <v>7</v>
      </c>
    </row>
    <row r="169" spans="1:4" x14ac:dyDescent="0.25">
      <c r="A169" s="3">
        <v>41987</v>
      </c>
      <c r="B169" s="4" t="s">
        <v>101</v>
      </c>
      <c r="C169" s="5"/>
      <c r="D169" s="5">
        <v>15</v>
      </c>
    </row>
    <row r="170" spans="1:4" x14ac:dyDescent="0.25">
      <c r="A170" s="3">
        <v>41987</v>
      </c>
      <c r="B170" s="4" t="s">
        <v>102</v>
      </c>
      <c r="C170" s="5"/>
      <c r="D170" s="5">
        <v>7</v>
      </c>
    </row>
    <row r="171" spans="1:4" x14ac:dyDescent="0.25">
      <c r="A171" s="3">
        <v>41987</v>
      </c>
      <c r="B171" s="4" t="s">
        <v>103</v>
      </c>
      <c r="C171" s="5"/>
      <c r="D171" s="5">
        <v>1500</v>
      </c>
    </row>
    <row r="172" spans="1:4" x14ac:dyDescent="0.25">
      <c r="A172" s="3">
        <v>41987</v>
      </c>
      <c r="B172" s="4" t="s">
        <v>104</v>
      </c>
      <c r="C172" s="5">
        <v>5000</v>
      </c>
      <c r="D172" s="5"/>
    </row>
    <row r="173" spans="1:4" x14ac:dyDescent="0.25">
      <c r="A173" s="3">
        <v>41987</v>
      </c>
      <c r="B173" s="4" t="s">
        <v>16</v>
      </c>
      <c r="C173" s="5"/>
      <c r="D173" s="5">
        <v>20</v>
      </c>
    </row>
    <row r="174" spans="1:4" x14ac:dyDescent="0.25">
      <c r="A174" s="3"/>
      <c r="B174" s="4"/>
      <c r="C174" s="5"/>
      <c r="D174" s="5"/>
    </row>
    <row r="175" spans="1:4" x14ac:dyDescent="0.25">
      <c r="A175" s="3">
        <v>41988</v>
      </c>
      <c r="B175" s="4" t="s">
        <v>105</v>
      </c>
      <c r="C175" s="5"/>
      <c r="D175" s="5">
        <v>9</v>
      </c>
    </row>
    <row r="176" spans="1:4" x14ac:dyDescent="0.25">
      <c r="A176" s="3">
        <v>41988</v>
      </c>
      <c r="B176" s="4" t="s">
        <v>106</v>
      </c>
      <c r="D176" s="5">
        <v>1500</v>
      </c>
    </row>
    <row r="177" spans="1:4" x14ac:dyDescent="0.25">
      <c r="A177" s="3">
        <v>41988</v>
      </c>
      <c r="B177" s="4" t="s">
        <v>107</v>
      </c>
      <c r="C177" s="5"/>
      <c r="D177" s="5">
        <v>1000</v>
      </c>
    </row>
    <row r="178" spans="1:4" x14ac:dyDescent="0.25">
      <c r="A178" s="3">
        <v>41988</v>
      </c>
      <c r="B178" s="4" t="s">
        <v>12</v>
      </c>
      <c r="C178" s="5"/>
      <c r="D178" s="5">
        <v>9</v>
      </c>
    </row>
    <row r="179" spans="1:4" x14ac:dyDescent="0.25">
      <c r="A179" s="3">
        <v>41988</v>
      </c>
      <c r="B179" s="4" t="s">
        <v>108</v>
      </c>
      <c r="C179" s="5"/>
      <c r="D179" s="5">
        <v>590</v>
      </c>
    </row>
    <row r="180" spans="1:4" x14ac:dyDescent="0.25">
      <c r="A180" s="3">
        <v>41988</v>
      </c>
      <c r="B180" s="4" t="s">
        <v>17</v>
      </c>
      <c r="C180" s="5"/>
      <c r="D180" s="5">
        <v>7</v>
      </c>
    </row>
    <row r="181" spans="1:4" x14ac:dyDescent="0.25">
      <c r="A181" s="3">
        <v>41988</v>
      </c>
      <c r="B181" s="4" t="s">
        <v>109</v>
      </c>
      <c r="C181" s="5"/>
      <c r="D181" s="5">
        <v>12</v>
      </c>
    </row>
    <row r="182" spans="1:4" x14ac:dyDescent="0.25">
      <c r="A182" s="3">
        <v>41988</v>
      </c>
      <c r="B182" s="4" t="s">
        <v>110</v>
      </c>
      <c r="C182" s="5"/>
      <c r="D182" s="5">
        <v>450</v>
      </c>
    </row>
    <row r="183" spans="1:4" x14ac:dyDescent="0.25">
      <c r="A183" s="3">
        <v>41988</v>
      </c>
      <c r="B183" s="4" t="s">
        <v>102</v>
      </c>
      <c r="C183" s="5"/>
      <c r="D183" s="5">
        <v>7</v>
      </c>
    </row>
    <row r="184" spans="1:4" x14ac:dyDescent="0.25">
      <c r="A184" s="3">
        <v>41988</v>
      </c>
      <c r="B184" s="4" t="s">
        <v>111</v>
      </c>
      <c r="C184" s="5"/>
      <c r="D184" s="5">
        <v>3</v>
      </c>
    </row>
    <row r="185" spans="1:4" x14ac:dyDescent="0.25">
      <c r="A185" s="3">
        <v>41988</v>
      </c>
      <c r="B185" s="4" t="s">
        <v>112</v>
      </c>
      <c r="C185" s="5"/>
      <c r="D185" s="5">
        <v>500</v>
      </c>
    </row>
    <row r="186" spans="1:4" x14ac:dyDescent="0.25">
      <c r="A186" s="3">
        <v>41988</v>
      </c>
      <c r="B186" s="4" t="s">
        <v>113</v>
      </c>
      <c r="C186" s="5"/>
      <c r="D186" s="5">
        <v>12</v>
      </c>
    </row>
    <row r="187" spans="1:4" x14ac:dyDescent="0.25">
      <c r="A187" s="3">
        <v>41988</v>
      </c>
      <c r="B187" s="4" t="s">
        <v>114</v>
      </c>
      <c r="C187" s="5"/>
      <c r="D187" s="5">
        <v>10</v>
      </c>
    </row>
    <row r="188" spans="1:4" x14ac:dyDescent="0.25">
      <c r="A188" s="3">
        <v>41988</v>
      </c>
      <c r="B188" s="4" t="s">
        <v>115</v>
      </c>
      <c r="C188" s="5"/>
      <c r="D188" s="5">
        <v>100</v>
      </c>
    </row>
    <row r="189" spans="1:4" x14ac:dyDescent="0.25">
      <c r="A189" s="3">
        <v>41988</v>
      </c>
      <c r="B189" s="4" t="s">
        <v>116</v>
      </c>
      <c r="C189" s="5"/>
      <c r="D189" s="5">
        <v>25</v>
      </c>
    </row>
    <row r="190" spans="1:4" x14ac:dyDescent="0.25">
      <c r="A190" s="3">
        <v>41988</v>
      </c>
      <c r="B190" s="4" t="s">
        <v>117</v>
      </c>
      <c r="C190" s="5"/>
      <c r="D190" s="5">
        <v>100</v>
      </c>
    </row>
    <row r="191" spans="1:4" x14ac:dyDescent="0.25">
      <c r="A191" s="3">
        <v>41988</v>
      </c>
      <c r="B191" s="4" t="s">
        <v>118</v>
      </c>
      <c r="C191" s="5"/>
      <c r="D191" s="5">
        <v>110</v>
      </c>
    </row>
    <row r="192" spans="1:4" x14ac:dyDescent="0.25">
      <c r="A192" s="3">
        <v>41988</v>
      </c>
      <c r="B192" s="4" t="s">
        <v>119</v>
      </c>
      <c r="C192" s="5"/>
      <c r="D192" s="5">
        <v>108</v>
      </c>
    </row>
    <row r="193" spans="1:4" x14ac:dyDescent="0.25">
      <c r="A193" s="3">
        <v>41988</v>
      </c>
      <c r="B193" s="4" t="s">
        <v>120</v>
      </c>
      <c r="C193" s="5">
        <v>50</v>
      </c>
      <c r="D193" s="5"/>
    </row>
    <row r="194" spans="1:4" x14ac:dyDescent="0.25">
      <c r="A194" s="3"/>
      <c r="B194" s="5"/>
      <c r="C194" s="5"/>
      <c r="D194" s="5"/>
    </row>
    <row r="195" spans="1:4" x14ac:dyDescent="0.25">
      <c r="A195" s="3">
        <v>41989</v>
      </c>
      <c r="B195" s="4" t="s">
        <v>121</v>
      </c>
      <c r="C195" s="5"/>
      <c r="D195" s="5">
        <v>5</v>
      </c>
    </row>
    <row r="196" spans="1:4" x14ac:dyDescent="0.25">
      <c r="A196" s="3">
        <v>41989</v>
      </c>
      <c r="B196" s="4" t="s">
        <v>15</v>
      </c>
      <c r="C196" s="5"/>
      <c r="D196" s="5">
        <v>9</v>
      </c>
    </row>
    <row r="197" spans="1:4" x14ac:dyDescent="0.25">
      <c r="A197" s="3">
        <v>41989</v>
      </c>
      <c r="B197" s="4" t="s">
        <v>122</v>
      </c>
      <c r="C197" s="5"/>
      <c r="D197" s="5">
        <v>500</v>
      </c>
    </row>
    <row r="198" spans="1:4" x14ac:dyDescent="0.25">
      <c r="A198" s="3"/>
      <c r="B198" s="5"/>
      <c r="C198" s="5"/>
      <c r="D198" s="5"/>
    </row>
    <row r="199" spans="1:4" x14ac:dyDescent="0.25">
      <c r="A199" s="3">
        <v>41990</v>
      </c>
      <c r="B199" s="4" t="s">
        <v>12</v>
      </c>
      <c r="C199" s="5"/>
      <c r="D199" s="5">
        <v>9</v>
      </c>
    </row>
    <row r="200" spans="1:4" x14ac:dyDescent="0.25">
      <c r="A200" s="3">
        <v>41990</v>
      </c>
      <c r="B200" s="4" t="s">
        <v>123</v>
      </c>
      <c r="C200" s="5"/>
      <c r="D200" s="5">
        <v>9</v>
      </c>
    </row>
    <row r="201" spans="1:4" x14ac:dyDescent="0.25">
      <c r="A201" s="3">
        <v>41990</v>
      </c>
      <c r="B201" s="11" t="s">
        <v>124</v>
      </c>
      <c r="C201" s="5">
        <v>100</v>
      </c>
    </row>
    <row r="202" spans="1:4" x14ac:dyDescent="0.25">
      <c r="A202" s="3">
        <v>41990</v>
      </c>
      <c r="B202" s="4" t="s">
        <v>125</v>
      </c>
      <c r="D202" s="5">
        <v>10</v>
      </c>
    </row>
    <row r="203" spans="1:4" x14ac:dyDescent="0.25">
      <c r="A203" s="3">
        <v>41990</v>
      </c>
      <c r="B203" s="4" t="s">
        <v>126</v>
      </c>
      <c r="D203" s="5">
        <v>130</v>
      </c>
    </row>
    <row r="204" spans="1:4" x14ac:dyDescent="0.25">
      <c r="A204" s="3">
        <v>41990</v>
      </c>
      <c r="B204" s="4" t="s">
        <v>104</v>
      </c>
      <c r="C204" s="5">
        <v>2000</v>
      </c>
      <c r="D204" s="5"/>
    </row>
    <row r="205" spans="1:4" x14ac:dyDescent="0.25">
      <c r="A205" s="3">
        <v>41990</v>
      </c>
      <c r="B205" s="4" t="s">
        <v>127</v>
      </c>
      <c r="C205" s="5">
        <v>350</v>
      </c>
    </row>
    <row r="206" spans="1:4" x14ac:dyDescent="0.25">
      <c r="A206" s="3">
        <v>41990</v>
      </c>
      <c r="B206" s="4" t="s">
        <v>59</v>
      </c>
      <c r="D206" s="5">
        <v>15</v>
      </c>
    </row>
    <row r="207" spans="1:4" x14ac:dyDescent="0.25">
      <c r="A207" s="3">
        <v>41990</v>
      </c>
      <c r="B207" s="4" t="s">
        <v>15</v>
      </c>
      <c r="D207" s="5">
        <v>9</v>
      </c>
    </row>
    <row r="208" spans="1:4" x14ac:dyDescent="0.25">
      <c r="A208" s="3">
        <v>41990</v>
      </c>
      <c r="B208" s="4" t="s">
        <v>65</v>
      </c>
      <c r="D208" s="5">
        <v>10</v>
      </c>
    </row>
    <row r="209" spans="1:4" x14ac:dyDescent="0.25">
      <c r="A209" s="3"/>
      <c r="B209" s="5"/>
      <c r="C209" s="5"/>
      <c r="D209" s="5"/>
    </row>
    <row r="210" spans="1:4" x14ac:dyDescent="0.25">
      <c r="A210" s="3">
        <v>41991</v>
      </c>
      <c r="B210" s="4" t="s">
        <v>128</v>
      </c>
      <c r="D210" s="5">
        <v>4</v>
      </c>
    </row>
    <row r="211" spans="1:4" x14ac:dyDescent="0.25">
      <c r="A211" s="7"/>
      <c r="D211" s="5"/>
    </row>
    <row r="212" spans="1:4" x14ac:dyDescent="0.25">
      <c r="A212" s="3">
        <v>41992</v>
      </c>
      <c r="B212" s="4" t="s">
        <v>129</v>
      </c>
      <c r="D212" s="5">
        <v>1000</v>
      </c>
    </row>
    <row r="213" spans="1:4" x14ac:dyDescent="0.25">
      <c r="A213" s="3">
        <v>41992</v>
      </c>
      <c r="B213" t="s">
        <v>12</v>
      </c>
      <c r="D213" s="5">
        <v>9</v>
      </c>
    </row>
    <row r="214" spans="1:4" x14ac:dyDescent="0.25">
      <c r="A214" s="3">
        <v>41992</v>
      </c>
      <c r="B214" t="s">
        <v>130</v>
      </c>
      <c r="D214" s="5">
        <v>7</v>
      </c>
    </row>
    <row r="215" spans="1:4" x14ac:dyDescent="0.25">
      <c r="A215" s="3">
        <v>41992</v>
      </c>
      <c r="B215" t="s">
        <v>131</v>
      </c>
      <c r="D215" s="5">
        <v>1500</v>
      </c>
    </row>
    <row r="216" spans="1:4" x14ac:dyDescent="0.25">
      <c r="A216" s="3">
        <v>41992</v>
      </c>
      <c r="B216" t="s">
        <v>132</v>
      </c>
      <c r="D216" s="5">
        <v>365</v>
      </c>
    </row>
    <row r="217" spans="1:4" x14ac:dyDescent="0.25">
      <c r="A217" s="3">
        <v>41992</v>
      </c>
      <c r="B217" t="s">
        <v>133</v>
      </c>
      <c r="D217" s="5">
        <v>300</v>
      </c>
    </row>
    <row r="218" spans="1:4" x14ac:dyDescent="0.25">
      <c r="A218" s="3">
        <v>41992</v>
      </c>
      <c r="B218" t="s">
        <v>134</v>
      </c>
      <c r="D218" s="5">
        <v>15</v>
      </c>
    </row>
    <row r="219" spans="1:4" x14ac:dyDescent="0.25">
      <c r="A219" s="3">
        <v>41992</v>
      </c>
      <c r="B219" t="s">
        <v>135</v>
      </c>
      <c r="C219">
        <v>500</v>
      </c>
    </row>
    <row r="220" spans="1:4" x14ac:dyDescent="0.25">
      <c r="A220" s="3">
        <v>41992</v>
      </c>
      <c r="B220" t="s">
        <v>135</v>
      </c>
      <c r="C220">
        <v>500</v>
      </c>
    </row>
    <row r="221" spans="1:4" x14ac:dyDescent="0.25">
      <c r="A221" s="3">
        <v>41992</v>
      </c>
      <c r="B221" t="s">
        <v>16</v>
      </c>
      <c r="D221" s="5">
        <v>20</v>
      </c>
    </row>
    <row r="222" spans="1:4" x14ac:dyDescent="0.25">
      <c r="A222" s="3">
        <v>41992</v>
      </c>
      <c r="B222" t="s">
        <v>136</v>
      </c>
      <c r="D222" s="5">
        <v>350</v>
      </c>
    </row>
    <row r="223" spans="1:4" x14ac:dyDescent="0.25">
      <c r="A223" s="3">
        <v>41992</v>
      </c>
      <c r="B223" t="s">
        <v>137</v>
      </c>
      <c r="D223" s="5">
        <v>76</v>
      </c>
    </row>
    <row r="224" spans="1:4" x14ac:dyDescent="0.25">
      <c r="A224" s="3">
        <v>41992</v>
      </c>
      <c r="B224" t="s">
        <v>138</v>
      </c>
      <c r="D224" s="5">
        <v>20</v>
      </c>
    </row>
    <row r="225" spans="1:4" x14ac:dyDescent="0.25">
      <c r="A225" s="3"/>
      <c r="B225" s="5"/>
      <c r="C225" s="5"/>
      <c r="D225" s="5"/>
    </row>
    <row r="226" spans="1:4" x14ac:dyDescent="0.25">
      <c r="A226" s="3">
        <v>41993</v>
      </c>
      <c r="B226" t="s">
        <v>139</v>
      </c>
      <c r="D226" s="5">
        <v>20</v>
      </c>
    </row>
    <row r="227" spans="1:4" x14ac:dyDescent="0.25">
      <c r="A227" s="3">
        <v>41993</v>
      </c>
      <c r="B227" t="s">
        <v>140</v>
      </c>
      <c r="D227" s="5">
        <v>10</v>
      </c>
    </row>
    <row r="228" spans="1:4" x14ac:dyDescent="0.25">
      <c r="A228" s="3">
        <v>41993</v>
      </c>
      <c r="B228" t="s">
        <v>141</v>
      </c>
      <c r="D228" s="5">
        <v>110</v>
      </c>
    </row>
    <row r="229" spans="1:4" x14ac:dyDescent="0.25">
      <c r="A229" s="3">
        <v>41993</v>
      </c>
      <c r="B229" t="s">
        <v>142</v>
      </c>
      <c r="D229" s="5">
        <v>20</v>
      </c>
    </row>
    <row r="230" spans="1:4" x14ac:dyDescent="0.25">
      <c r="A230" s="3">
        <v>41993</v>
      </c>
      <c r="B230" t="s">
        <v>143</v>
      </c>
      <c r="D230" s="5">
        <v>9</v>
      </c>
    </row>
    <row r="231" spans="1:4" x14ac:dyDescent="0.25">
      <c r="A231" s="3">
        <v>41993</v>
      </c>
      <c r="B231" t="s">
        <v>144</v>
      </c>
      <c r="D231" s="5">
        <v>40</v>
      </c>
    </row>
    <row r="232" spans="1:4" x14ac:dyDescent="0.25">
      <c r="A232" s="3">
        <v>41993</v>
      </c>
      <c r="B232" t="s">
        <v>145</v>
      </c>
      <c r="D232" s="5">
        <v>9</v>
      </c>
    </row>
    <row r="233" spans="1:4" x14ac:dyDescent="0.25">
      <c r="A233" s="3">
        <v>41993</v>
      </c>
      <c r="B233" t="s">
        <v>146</v>
      </c>
      <c r="D233" s="5">
        <v>18</v>
      </c>
    </row>
    <row r="234" spans="1:4" x14ac:dyDescent="0.25">
      <c r="A234" s="3">
        <v>41993</v>
      </c>
      <c r="B234" t="s">
        <v>15</v>
      </c>
      <c r="D234" s="5">
        <v>9</v>
      </c>
    </row>
    <row r="235" spans="1:4" x14ac:dyDescent="0.25">
      <c r="A235" s="3">
        <v>41993</v>
      </c>
      <c r="B235" t="s">
        <v>147</v>
      </c>
      <c r="C235" s="5">
        <v>1450</v>
      </c>
      <c r="D235" s="5"/>
    </row>
    <row r="236" spans="1:4" x14ac:dyDescent="0.25">
      <c r="A236" s="3">
        <v>41993</v>
      </c>
      <c r="B236" t="s">
        <v>148</v>
      </c>
      <c r="C236" s="5">
        <v>1500</v>
      </c>
      <c r="D236" s="5"/>
    </row>
    <row r="237" spans="1:4" x14ac:dyDescent="0.25">
      <c r="A237" s="3">
        <v>41993</v>
      </c>
      <c r="B237" t="s">
        <v>148</v>
      </c>
      <c r="C237" s="5">
        <v>1500</v>
      </c>
      <c r="D237" s="5"/>
    </row>
    <row r="238" spans="1:4" x14ac:dyDescent="0.25">
      <c r="A238" s="3">
        <v>41993</v>
      </c>
      <c r="B238" t="s">
        <v>147</v>
      </c>
      <c r="C238" s="5">
        <v>100</v>
      </c>
      <c r="D238" s="5"/>
    </row>
    <row r="239" spans="1:4" x14ac:dyDescent="0.25">
      <c r="A239" s="3">
        <v>41993</v>
      </c>
      <c r="B239" t="s">
        <v>149</v>
      </c>
      <c r="C239" s="5"/>
      <c r="D239" s="5">
        <v>50</v>
      </c>
    </row>
    <row r="240" spans="1:4" x14ac:dyDescent="0.25">
      <c r="A240" s="3">
        <v>41993</v>
      </c>
      <c r="B240" t="s">
        <v>12</v>
      </c>
      <c r="C240" s="5"/>
      <c r="D240" s="5">
        <v>9</v>
      </c>
    </row>
    <row r="241" spans="1:4" x14ac:dyDescent="0.25">
      <c r="A241" s="3">
        <v>41993</v>
      </c>
      <c r="B241" t="s">
        <v>139</v>
      </c>
      <c r="C241" s="5"/>
      <c r="D241" s="5">
        <v>50</v>
      </c>
    </row>
    <row r="242" spans="1:4" x14ac:dyDescent="0.25">
      <c r="A242" s="3">
        <v>41993</v>
      </c>
      <c r="B242" t="s">
        <v>130</v>
      </c>
      <c r="C242" s="5"/>
      <c r="D242" s="5">
        <v>7</v>
      </c>
    </row>
    <row r="243" spans="1:4" x14ac:dyDescent="0.25">
      <c r="A243" s="3">
        <v>41993</v>
      </c>
      <c r="B243" t="s">
        <v>150</v>
      </c>
      <c r="C243" s="5"/>
      <c r="D243" s="5">
        <v>100</v>
      </c>
    </row>
    <row r="244" spans="1:4" x14ac:dyDescent="0.25">
      <c r="A244" s="3">
        <v>41993</v>
      </c>
      <c r="B244" t="s">
        <v>151</v>
      </c>
      <c r="C244" s="5"/>
      <c r="D244" s="5">
        <v>80</v>
      </c>
    </row>
    <row r="245" spans="1:4" x14ac:dyDescent="0.25">
      <c r="A245" s="3">
        <v>41993</v>
      </c>
      <c r="B245" t="s">
        <v>152</v>
      </c>
      <c r="C245" s="5"/>
      <c r="D245" s="5">
        <v>40</v>
      </c>
    </row>
    <row r="246" spans="1:4" x14ac:dyDescent="0.25">
      <c r="A246" s="3">
        <v>41993</v>
      </c>
      <c r="B246" t="s">
        <v>153</v>
      </c>
      <c r="C246" s="5"/>
      <c r="D246" s="5">
        <v>31</v>
      </c>
    </row>
    <row r="247" spans="1:4" x14ac:dyDescent="0.25">
      <c r="A247" s="3">
        <v>41993</v>
      </c>
      <c r="B247" t="s">
        <v>154</v>
      </c>
      <c r="C247" s="5"/>
      <c r="D247" s="5">
        <v>75</v>
      </c>
    </row>
    <row r="248" spans="1:4" x14ac:dyDescent="0.25">
      <c r="A248" s="3">
        <v>41993</v>
      </c>
      <c r="B248" t="s">
        <v>155</v>
      </c>
      <c r="C248" s="5"/>
      <c r="D248" s="5">
        <v>20</v>
      </c>
    </row>
    <row r="249" spans="1:4" x14ac:dyDescent="0.25">
      <c r="A249" s="3">
        <v>41993</v>
      </c>
      <c r="B249" t="s">
        <v>156</v>
      </c>
      <c r="C249" s="5">
        <v>50</v>
      </c>
      <c r="D249" s="5"/>
    </row>
    <row r="250" spans="1:4" x14ac:dyDescent="0.25">
      <c r="A250" s="3">
        <v>41993</v>
      </c>
      <c r="B250" t="s">
        <v>157</v>
      </c>
      <c r="C250" s="5"/>
      <c r="D250" s="5">
        <v>5</v>
      </c>
    </row>
    <row r="251" spans="1:4" x14ac:dyDescent="0.25">
      <c r="A251" s="3">
        <v>41993</v>
      </c>
      <c r="B251" t="s">
        <v>158</v>
      </c>
      <c r="C251" s="5"/>
      <c r="D251" s="5">
        <v>10</v>
      </c>
    </row>
    <row r="252" spans="1:4" x14ac:dyDescent="0.25">
      <c r="A252" s="3">
        <v>41993</v>
      </c>
      <c r="B252" t="s">
        <v>159</v>
      </c>
      <c r="C252" s="5"/>
      <c r="D252" s="5">
        <v>40</v>
      </c>
    </row>
    <row r="253" spans="1:4" x14ac:dyDescent="0.25">
      <c r="A253" s="3">
        <v>41993</v>
      </c>
      <c r="B253" t="s">
        <v>160</v>
      </c>
      <c r="C253" s="5"/>
      <c r="D253" s="5">
        <v>150</v>
      </c>
    </row>
    <row r="254" spans="1:4" x14ac:dyDescent="0.25">
      <c r="A254" s="3">
        <v>41993</v>
      </c>
      <c r="B254" t="s">
        <v>161</v>
      </c>
      <c r="C254" s="5"/>
      <c r="D254" s="5">
        <v>1500</v>
      </c>
    </row>
    <row r="255" spans="1:4" x14ac:dyDescent="0.25">
      <c r="A255" s="3"/>
      <c r="C255" s="5"/>
      <c r="D255" s="5"/>
    </row>
    <row r="256" spans="1:4" x14ac:dyDescent="0.25">
      <c r="A256" s="3">
        <v>41994</v>
      </c>
      <c r="B256" t="s">
        <v>162</v>
      </c>
      <c r="C256" s="5"/>
      <c r="D256" s="5">
        <v>50</v>
      </c>
    </row>
    <row r="257" spans="1:4" x14ac:dyDescent="0.25">
      <c r="A257" s="3">
        <v>41994</v>
      </c>
      <c r="B257" t="s">
        <v>163</v>
      </c>
      <c r="C257" s="5">
        <v>500</v>
      </c>
      <c r="D257" s="5"/>
    </row>
    <row r="258" spans="1:4" x14ac:dyDescent="0.25">
      <c r="A258" s="3">
        <v>41994</v>
      </c>
      <c r="B258" t="s">
        <v>164</v>
      </c>
      <c r="C258" s="5">
        <v>500</v>
      </c>
      <c r="D258" s="5"/>
    </row>
    <row r="259" spans="1:4" x14ac:dyDescent="0.25">
      <c r="A259" s="3">
        <v>41994</v>
      </c>
      <c r="B259" t="s">
        <v>165</v>
      </c>
      <c r="C259" s="5"/>
      <c r="D259" s="5">
        <v>40</v>
      </c>
    </row>
    <row r="260" spans="1:4" x14ac:dyDescent="0.25">
      <c r="A260" s="3">
        <v>41994</v>
      </c>
      <c r="B260" t="s">
        <v>10</v>
      </c>
      <c r="C260" s="5"/>
      <c r="D260" s="5">
        <v>8</v>
      </c>
    </row>
    <row r="261" spans="1:4" x14ac:dyDescent="0.25">
      <c r="A261" s="3">
        <v>41994</v>
      </c>
      <c r="B261" t="s">
        <v>15</v>
      </c>
      <c r="C261" s="5"/>
      <c r="D261" s="5">
        <v>9</v>
      </c>
    </row>
    <row r="262" spans="1:4" x14ac:dyDescent="0.25">
      <c r="A262" s="3">
        <v>41994</v>
      </c>
      <c r="B262" s="11" t="s">
        <v>89</v>
      </c>
      <c r="C262" s="5">
        <v>2</v>
      </c>
      <c r="D262" s="5"/>
    </row>
    <row r="263" spans="1:4" x14ac:dyDescent="0.25">
      <c r="A263" s="3">
        <v>41994</v>
      </c>
      <c r="B263" t="s">
        <v>166</v>
      </c>
      <c r="C263" s="5"/>
      <c r="D263" s="5">
        <v>3000</v>
      </c>
    </row>
    <row r="264" spans="1:4" x14ac:dyDescent="0.25">
      <c r="A264" s="3">
        <v>41994</v>
      </c>
      <c r="B264" t="s">
        <v>167</v>
      </c>
      <c r="C264" s="5"/>
      <c r="D264" s="5">
        <v>500</v>
      </c>
    </row>
    <row r="265" spans="1:4" x14ac:dyDescent="0.25">
      <c r="A265" s="3"/>
      <c r="B265" s="5"/>
      <c r="C265" s="5"/>
      <c r="D265" s="5"/>
    </row>
    <row r="266" spans="1:4" x14ac:dyDescent="0.25">
      <c r="A266" s="3">
        <v>41995</v>
      </c>
      <c r="B266" t="s">
        <v>168</v>
      </c>
      <c r="C266" s="5"/>
      <c r="D266" s="5">
        <v>10</v>
      </c>
    </row>
    <row r="267" spans="1:4" x14ac:dyDescent="0.25">
      <c r="A267" s="7"/>
      <c r="C267" s="5"/>
      <c r="D267" s="5"/>
    </row>
    <row r="268" spans="1:4" x14ac:dyDescent="0.25">
      <c r="A268" s="3">
        <v>41996</v>
      </c>
      <c r="B268" t="s">
        <v>169</v>
      </c>
      <c r="C268" s="5"/>
      <c r="D268" s="5">
        <v>1</v>
      </c>
    </row>
    <row r="269" spans="1:4" x14ac:dyDescent="0.25">
      <c r="A269" s="3">
        <v>41996</v>
      </c>
      <c r="B269" t="s">
        <v>170</v>
      </c>
      <c r="C269" s="5">
        <v>100</v>
      </c>
      <c r="D269" s="5"/>
    </row>
    <row r="270" spans="1:4" x14ac:dyDescent="0.25">
      <c r="A270" s="3">
        <v>41996</v>
      </c>
      <c r="B270" t="s">
        <v>12</v>
      </c>
      <c r="C270" s="5"/>
      <c r="D270" s="5">
        <v>9</v>
      </c>
    </row>
    <row r="271" spans="1:4" x14ac:dyDescent="0.25">
      <c r="A271" s="3">
        <v>41996</v>
      </c>
      <c r="B271" t="s">
        <v>171</v>
      </c>
      <c r="C271" s="5"/>
      <c r="D271" s="5">
        <v>60</v>
      </c>
    </row>
    <row r="272" spans="1:4" x14ac:dyDescent="0.25">
      <c r="A272" s="3">
        <v>41996</v>
      </c>
      <c r="B272" t="s">
        <v>172</v>
      </c>
      <c r="C272" s="5">
        <v>3000</v>
      </c>
      <c r="D272" s="5"/>
    </row>
    <row r="273" spans="1:4" x14ac:dyDescent="0.25">
      <c r="A273" s="3">
        <v>41996</v>
      </c>
      <c r="B273" t="s">
        <v>51</v>
      </c>
      <c r="C273" s="5"/>
      <c r="D273" s="5">
        <v>5</v>
      </c>
    </row>
    <row r="274" spans="1:4" x14ac:dyDescent="0.25">
      <c r="A274" s="3">
        <v>41996</v>
      </c>
      <c r="B274" t="s">
        <v>134</v>
      </c>
      <c r="C274" s="5"/>
      <c r="D274" s="5">
        <v>15</v>
      </c>
    </row>
    <row r="275" spans="1:4" x14ac:dyDescent="0.25">
      <c r="A275" s="3">
        <v>41996</v>
      </c>
      <c r="B275" t="s">
        <v>173</v>
      </c>
      <c r="C275" s="5"/>
      <c r="D275" s="5">
        <v>20</v>
      </c>
    </row>
    <row r="276" spans="1:4" x14ac:dyDescent="0.25">
      <c r="A276" s="3">
        <v>41996</v>
      </c>
      <c r="B276" t="s">
        <v>174</v>
      </c>
      <c r="C276" s="5"/>
      <c r="D276" s="5">
        <v>8</v>
      </c>
    </row>
    <row r="277" spans="1:4" x14ac:dyDescent="0.25">
      <c r="A277" s="3"/>
      <c r="C277" s="5"/>
      <c r="D277" s="5"/>
    </row>
    <row r="278" spans="1:4" x14ac:dyDescent="0.25">
      <c r="A278" s="3">
        <v>41997</v>
      </c>
      <c r="B278" t="s">
        <v>175</v>
      </c>
      <c r="C278" s="5"/>
      <c r="D278" s="5">
        <v>15</v>
      </c>
    </row>
    <row r="279" spans="1:4" x14ac:dyDescent="0.25">
      <c r="A279" s="3">
        <v>41997</v>
      </c>
      <c r="B279" t="s">
        <v>176</v>
      </c>
      <c r="C279" s="5"/>
      <c r="D279" s="5">
        <v>1000</v>
      </c>
    </row>
    <row r="280" spans="1:4" x14ac:dyDescent="0.25">
      <c r="A280" s="3">
        <v>41997</v>
      </c>
      <c r="B280" t="s">
        <v>15</v>
      </c>
      <c r="C280" s="5"/>
      <c r="D280" s="5">
        <v>9</v>
      </c>
    </row>
    <row r="281" spans="1:4" x14ac:dyDescent="0.25">
      <c r="A281" s="3">
        <v>41997</v>
      </c>
      <c r="B281" t="s">
        <v>167</v>
      </c>
      <c r="C281" s="5"/>
      <c r="D281" s="5">
        <v>1050</v>
      </c>
    </row>
    <row r="282" spans="1:4" x14ac:dyDescent="0.25">
      <c r="A282" s="3">
        <v>41997</v>
      </c>
      <c r="B282" t="s">
        <v>177</v>
      </c>
      <c r="C282" s="5"/>
      <c r="D282" s="5">
        <v>100</v>
      </c>
    </row>
    <row r="283" spans="1:4" x14ac:dyDescent="0.25">
      <c r="A283" s="3">
        <v>41997</v>
      </c>
      <c r="B283" t="s">
        <v>178</v>
      </c>
      <c r="C283" s="5"/>
      <c r="D283" s="5">
        <v>30</v>
      </c>
    </row>
    <row r="284" spans="1:4" x14ac:dyDescent="0.25">
      <c r="A284" s="3">
        <v>41997</v>
      </c>
      <c r="B284" t="s">
        <v>12</v>
      </c>
      <c r="C284" s="5"/>
      <c r="D284" s="5">
        <v>9</v>
      </c>
    </row>
    <row r="285" spans="1:4" x14ac:dyDescent="0.25">
      <c r="A285" s="3">
        <v>41997</v>
      </c>
      <c r="B285" t="s">
        <v>130</v>
      </c>
      <c r="C285" s="5"/>
      <c r="D285" s="5">
        <v>7</v>
      </c>
    </row>
    <row r="286" spans="1:4" x14ac:dyDescent="0.25">
      <c r="A286" s="7"/>
      <c r="C286" s="5"/>
      <c r="D286" s="5"/>
    </row>
    <row r="287" spans="1:4" x14ac:dyDescent="0.25">
      <c r="A287" s="3">
        <v>41998</v>
      </c>
      <c r="B287" t="s">
        <v>179</v>
      </c>
      <c r="C287" s="5">
        <v>1000</v>
      </c>
      <c r="D287" s="5"/>
    </row>
    <row r="288" spans="1:4" x14ac:dyDescent="0.25">
      <c r="A288" s="3">
        <v>41998</v>
      </c>
      <c r="B288" t="s">
        <v>10</v>
      </c>
      <c r="C288" s="5"/>
      <c r="D288" s="5">
        <v>7</v>
      </c>
    </row>
    <row r="289" spans="1:4" x14ac:dyDescent="0.25">
      <c r="A289" s="3">
        <v>41998</v>
      </c>
      <c r="B289" t="s">
        <v>15</v>
      </c>
      <c r="C289" s="5"/>
      <c r="D289" s="5">
        <v>9</v>
      </c>
    </row>
    <row r="290" spans="1:4" x14ac:dyDescent="0.25">
      <c r="A290" s="3">
        <v>41998</v>
      </c>
      <c r="B290" t="s">
        <v>180</v>
      </c>
      <c r="C290" s="5">
        <v>1000</v>
      </c>
      <c r="D290" s="5"/>
    </row>
    <row r="291" spans="1:4" x14ac:dyDescent="0.25">
      <c r="A291" s="3">
        <v>41998</v>
      </c>
      <c r="B291" t="s">
        <v>181</v>
      </c>
      <c r="C291" s="5"/>
      <c r="D291" s="5">
        <v>20</v>
      </c>
    </row>
    <row r="292" spans="1:4" x14ac:dyDescent="0.25">
      <c r="A292" s="3">
        <v>41998</v>
      </c>
      <c r="B292" t="s">
        <v>182</v>
      </c>
      <c r="C292" s="5">
        <v>365</v>
      </c>
      <c r="D292" s="5"/>
    </row>
    <row r="293" spans="1:4" x14ac:dyDescent="0.25">
      <c r="A293" s="3">
        <v>41998</v>
      </c>
      <c r="B293" t="s">
        <v>65</v>
      </c>
      <c r="C293" s="5"/>
      <c r="D293" s="5">
        <v>10</v>
      </c>
    </row>
    <row r="294" spans="1:4" x14ac:dyDescent="0.25">
      <c r="A294" s="7"/>
    </row>
    <row r="295" spans="1:4" x14ac:dyDescent="0.25">
      <c r="A295" s="3">
        <v>41999</v>
      </c>
      <c r="B295" t="s">
        <v>12</v>
      </c>
      <c r="D295" s="5">
        <v>9</v>
      </c>
    </row>
    <row r="296" spans="1:4" x14ac:dyDescent="0.25">
      <c r="A296" s="3">
        <v>41999</v>
      </c>
      <c r="B296" t="s">
        <v>183</v>
      </c>
      <c r="D296" s="5">
        <v>3000</v>
      </c>
    </row>
    <row r="297" spans="1:4" x14ac:dyDescent="0.25">
      <c r="A297" s="3">
        <v>41999</v>
      </c>
      <c r="B297" t="s">
        <v>71</v>
      </c>
      <c r="D297" s="5">
        <v>10</v>
      </c>
    </row>
    <row r="298" spans="1:4" x14ac:dyDescent="0.25">
      <c r="A298" s="3">
        <v>41999</v>
      </c>
      <c r="B298" t="s">
        <v>184</v>
      </c>
      <c r="D298" s="5">
        <v>10</v>
      </c>
    </row>
    <row r="299" spans="1:4" x14ac:dyDescent="0.25">
      <c r="A299" s="3">
        <v>41999</v>
      </c>
      <c r="B299" t="s">
        <v>15</v>
      </c>
      <c r="D299" s="5">
        <v>9</v>
      </c>
    </row>
    <row r="300" spans="1:4" x14ac:dyDescent="0.25">
      <c r="A300" s="7"/>
    </row>
    <row r="301" spans="1:4" x14ac:dyDescent="0.25">
      <c r="A301" s="3">
        <v>42002</v>
      </c>
      <c r="B301" t="s">
        <v>185</v>
      </c>
      <c r="D301" s="5">
        <v>15</v>
      </c>
    </row>
    <row r="302" spans="1:4" x14ac:dyDescent="0.25">
      <c r="A302" s="3">
        <v>42002</v>
      </c>
      <c r="B302" t="s">
        <v>65</v>
      </c>
      <c r="D302" s="5">
        <v>12</v>
      </c>
    </row>
    <row r="303" spans="1:4" x14ac:dyDescent="0.25">
      <c r="A303" s="3"/>
      <c r="B303" s="5"/>
      <c r="C303" s="5"/>
      <c r="D303" s="5"/>
    </row>
    <row r="304" spans="1:4" x14ac:dyDescent="0.25">
      <c r="A304" s="3">
        <v>42003</v>
      </c>
      <c r="B304" t="s">
        <v>12</v>
      </c>
      <c r="C304" s="5"/>
      <c r="D304" s="5">
        <v>9</v>
      </c>
    </row>
    <row r="305" spans="1:4" x14ac:dyDescent="0.25">
      <c r="A305" s="3">
        <v>42003</v>
      </c>
      <c r="B305" t="s">
        <v>130</v>
      </c>
      <c r="D305" s="5">
        <v>7</v>
      </c>
    </row>
    <row r="306" spans="1:4" x14ac:dyDescent="0.25">
      <c r="A306" s="3">
        <v>42003</v>
      </c>
      <c r="B306" t="s">
        <v>10</v>
      </c>
      <c r="D306" s="5">
        <v>7</v>
      </c>
    </row>
    <row r="307" spans="1:4" x14ac:dyDescent="0.25">
      <c r="A307" s="3">
        <v>42003</v>
      </c>
      <c r="B307" t="s">
        <v>15</v>
      </c>
      <c r="D307" s="5">
        <v>9</v>
      </c>
    </row>
    <row r="308" spans="1:4" x14ac:dyDescent="0.25">
      <c r="A308" s="3">
        <v>42003</v>
      </c>
      <c r="B308" t="s">
        <v>186</v>
      </c>
      <c r="D308" s="5">
        <v>50</v>
      </c>
    </row>
    <row r="309" spans="1:4" x14ac:dyDescent="0.25">
      <c r="A309" s="3">
        <v>42003</v>
      </c>
      <c r="B309" t="s">
        <v>159</v>
      </c>
      <c r="D309" s="5">
        <v>20</v>
      </c>
    </row>
    <row r="310" spans="1:4" x14ac:dyDescent="0.25">
      <c r="A310" s="3">
        <v>42003</v>
      </c>
      <c r="B310" t="s">
        <v>40</v>
      </c>
      <c r="D310" s="5">
        <v>10</v>
      </c>
    </row>
    <row r="311" spans="1:4" x14ac:dyDescent="0.25">
      <c r="A311" s="7"/>
    </row>
    <row r="312" spans="1:4" x14ac:dyDescent="0.25">
      <c r="A312" s="3">
        <v>42006</v>
      </c>
      <c r="B312" s="4" t="s">
        <v>62</v>
      </c>
      <c r="C312" s="5"/>
      <c r="D312" s="5">
        <v>30</v>
      </c>
    </row>
    <row r="313" spans="1:4" x14ac:dyDescent="0.25">
      <c r="A313" s="3"/>
      <c r="B313" s="4"/>
      <c r="C313" s="5"/>
      <c r="D313" s="5"/>
    </row>
    <row r="314" spans="1:4" x14ac:dyDescent="0.25">
      <c r="A314" s="3">
        <v>42007</v>
      </c>
      <c r="B314" t="s">
        <v>180</v>
      </c>
      <c r="C314" s="5">
        <v>1000</v>
      </c>
    </row>
    <row r="315" spans="1:4" x14ac:dyDescent="0.25">
      <c r="A315" s="7"/>
      <c r="C315" s="2"/>
      <c r="D315" s="2"/>
    </row>
    <row r="316" spans="1:4" x14ac:dyDescent="0.25">
      <c r="A316" s="3">
        <v>42008</v>
      </c>
      <c r="B316" t="s">
        <v>187</v>
      </c>
      <c r="C316" s="2">
        <v>500</v>
      </c>
      <c r="D316" s="2"/>
    </row>
    <row r="317" spans="1:4" x14ac:dyDescent="0.25">
      <c r="A317" s="7"/>
      <c r="C317" s="2"/>
      <c r="D317" s="2"/>
    </row>
    <row r="318" spans="1:4" x14ac:dyDescent="0.25">
      <c r="A318" s="3">
        <v>42012</v>
      </c>
      <c r="B318" t="s">
        <v>187</v>
      </c>
      <c r="C318" s="2">
        <v>500</v>
      </c>
      <c r="D318" s="2"/>
    </row>
    <row r="319" spans="1:4" x14ac:dyDescent="0.25">
      <c r="A319" s="3">
        <v>42012</v>
      </c>
      <c r="B319" t="s">
        <v>188</v>
      </c>
      <c r="C319" s="2"/>
      <c r="D319" s="2">
        <v>900</v>
      </c>
    </row>
    <row r="320" spans="1:4" x14ac:dyDescent="0.25">
      <c r="A320" s="3">
        <v>42012</v>
      </c>
      <c r="B320" t="s">
        <v>12</v>
      </c>
      <c r="C320" s="2"/>
      <c r="D320" s="2">
        <v>9</v>
      </c>
    </row>
    <row r="321" spans="1:4" x14ac:dyDescent="0.25">
      <c r="A321" s="3">
        <v>42012</v>
      </c>
      <c r="B321" t="s">
        <v>130</v>
      </c>
      <c r="C321" s="2"/>
      <c r="D321" s="2">
        <v>7</v>
      </c>
    </row>
    <row r="322" spans="1:4" x14ac:dyDescent="0.25">
      <c r="A322" s="3">
        <v>42012</v>
      </c>
      <c r="B322" t="s">
        <v>10</v>
      </c>
      <c r="C322" s="2"/>
      <c r="D322" s="2">
        <v>7</v>
      </c>
    </row>
    <row r="323" spans="1:4" x14ac:dyDescent="0.25">
      <c r="A323" s="3">
        <v>42012</v>
      </c>
      <c r="B323" t="s">
        <v>189</v>
      </c>
      <c r="C323" s="2"/>
      <c r="D323" s="2">
        <v>400</v>
      </c>
    </row>
    <row r="324" spans="1:4" x14ac:dyDescent="0.25">
      <c r="A324" s="3">
        <v>42012</v>
      </c>
      <c r="B324" t="s">
        <v>190</v>
      </c>
      <c r="C324" s="2"/>
      <c r="D324" s="2">
        <v>10</v>
      </c>
    </row>
    <row r="325" spans="1:4" x14ac:dyDescent="0.25">
      <c r="A325" s="3">
        <v>42012</v>
      </c>
      <c r="B325" t="s">
        <v>191</v>
      </c>
      <c r="C325" s="2"/>
      <c r="D325" s="2">
        <v>12</v>
      </c>
    </row>
    <row r="326" spans="1:4" x14ac:dyDescent="0.25">
      <c r="A326" s="3">
        <v>42012</v>
      </c>
      <c r="B326" t="s">
        <v>192</v>
      </c>
      <c r="C326" s="2"/>
      <c r="D326" s="2">
        <v>9</v>
      </c>
    </row>
    <row r="327" spans="1:4" x14ac:dyDescent="0.25">
      <c r="A327" s="3">
        <v>42012</v>
      </c>
      <c r="B327" t="s">
        <v>65</v>
      </c>
      <c r="C327" s="2"/>
      <c r="D327" s="2">
        <v>7</v>
      </c>
    </row>
    <row r="328" spans="1:4" x14ac:dyDescent="0.25">
      <c r="A328" s="3">
        <v>42012</v>
      </c>
      <c r="B328" t="s">
        <v>193</v>
      </c>
      <c r="C328" s="2"/>
      <c r="D328" s="2">
        <v>20</v>
      </c>
    </row>
    <row r="329" spans="1:4" x14ac:dyDescent="0.25">
      <c r="A329" s="3">
        <v>42012</v>
      </c>
      <c r="B329" t="s">
        <v>40</v>
      </c>
      <c r="C329" s="2"/>
      <c r="D329" s="2">
        <v>10</v>
      </c>
    </row>
    <row r="330" spans="1:4" x14ac:dyDescent="0.25">
      <c r="A330" s="7"/>
      <c r="C330" s="2"/>
      <c r="D330" s="2"/>
    </row>
    <row r="331" spans="1:4" x14ac:dyDescent="0.25">
      <c r="A331" s="3">
        <v>42013</v>
      </c>
      <c r="B331" t="s">
        <v>194</v>
      </c>
      <c r="C331" s="2"/>
      <c r="D331" s="2">
        <v>50</v>
      </c>
    </row>
    <row r="332" spans="1:4" x14ac:dyDescent="0.25">
      <c r="A332" s="3">
        <v>42013</v>
      </c>
      <c r="B332" t="s">
        <v>12</v>
      </c>
      <c r="C332" s="2"/>
      <c r="D332" s="2">
        <v>9</v>
      </c>
    </row>
    <row r="333" spans="1:4" x14ac:dyDescent="0.25">
      <c r="A333" s="3">
        <v>42013</v>
      </c>
      <c r="B333" t="s">
        <v>130</v>
      </c>
      <c r="C333" s="2"/>
      <c r="D333" s="2">
        <v>7</v>
      </c>
    </row>
    <row r="334" spans="1:4" x14ac:dyDescent="0.25">
      <c r="A334" s="3">
        <v>42013</v>
      </c>
      <c r="B334" t="s">
        <v>195</v>
      </c>
      <c r="C334" s="2">
        <v>1000</v>
      </c>
      <c r="D334" s="2"/>
    </row>
    <row r="335" spans="1:4" x14ac:dyDescent="0.25">
      <c r="A335" s="3">
        <v>42013</v>
      </c>
      <c r="B335" t="s">
        <v>30</v>
      </c>
      <c r="C335" s="2"/>
      <c r="D335" s="2">
        <v>30</v>
      </c>
    </row>
    <row r="336" spans="1:4" x14ac:dyDescent="0.25">
      <c r="A336" s="3">
        <v>42013</v>
      </c>
      <c r="B336" t="s">
        <v>10</v>
      </c>
      <c r="C336" s="2"/>
      <c r="D336" s="2">
        <v>7</v>
      </c>
    </row>
    <row r="337" spans="1:4" x14ac:dyDescent="0.25">
      <c r="A337" s="3">
        <v>42013</v>
      </c>
      <c r="B337" t="s">
        <v>176</v>
      </c>
      <c r="C337" s="2"/>
      <c r="D337" s="2">
        <v>1500</v>
      </c>
    </row>
    <row r="338" spans="1:4" x14ac:dyDescent="0.25">
      <c r="A338" s="3">
        <v>42013</v>
      </c>
      <c r="B338" t="s">
        <v>192</v>
      </c>
      <c r="C338" s="2"/>
      <c r="D338" s="2">
        <v>9</v>
      </c>
    </row>
    <row r="339" spans="1:4" x14ac:dyDescent="0.25">
      <c r="A339" s="7"/>
      <c r="C339" s="2"/>
      <c r="D339" s="2"/>
    </row>
    <row r="340" spans="1:4" x14ac:dyDescent="0.25">
      <c r="A340" s="3">
        <v>42014</v>
      </c>
      <c r="B340" t="s">
        <v>196</v>
      </c>
      <c r="C340" s="2">
        <v>100</v>
      </c>
      <c r="D340" s="2"/>
    </row>
    <row r="341" spans="1:4" x14ac:dyDescent="0.25">
      <c r="A341" s="3">
        <v>42014</v>
      </c>
      <c r="B341" t="s">
        <v>12</v>
      </c>
      <c r="C341" s="2"/>
      <c r="D341" s="2">
        <v>9</v>
      </c>
    </row>
    <row r="342" spans="1:4" x14ac:dyDescent="0.25">
      <c r="A342" s="3">
        <v>42014</v>
      </c>
      <c r="B342" t="s">
        <v>130</v>
      </c>
      <c r="C342" s="2"/>
      <c r="D342" s="2">
        <v>7</v>
      </c>
    </row>
    <row r="343" spans="1:4" x14ac:dyDescent="0.25">
      <c r="A343" s="3">
        <v>42014</v>
      </c>
      <c r="B343" t="s">
        <v>197</v>
      </c>
      <c r="C343" s="2"/>
      <c r="D343" s="2">
        <v>30</v>
      </c>
    </row>
    <row r="344" spans="1:4" x14ac:dyDescent="0.25">
      <c r="A344" s="3">
        <v>42014</v>
      </c>
      <c r="B344" t="s">
        <v>10</v>
      </c>
      <c r="C344" s="2"/>
      <c r="D344" s="2">
        <v>7</v>
      </c>
    </row>
    <row r="345" spans="1:4" x14ac:dyDescent="0.25">
      <c r="A345" s="3">
        <v>42014</v>
      </c>
      <c r="B345" t="s">
        <v>198</v>
      </c>
      <c r="C345" s="2">
        <v>13</v>
      </c>
      <c r="D345" s="2"/>
    </row>
    <row r="346" spans="1:4" x14ac:dyDescent="0.25">
      <c r="A346" s="3">
        <v>42014</v>
      </c>
      <c r="B346" t="s">
        <v>30</v>
      </c>
      <c r="C346" s="2"/>
      <c r="D346" s="2">
        <v>20</v>
      </c>
    </row>
    <row r="347" spans="1:4" x14ac:dyDescent="0.25">
      <c r="A347" s="3">
        <v>42014</v>
      </c>
      <c r="B347" t="s">
        <v>163</v>
      </c>
      <c r="C347" s="2">
        <v>500</v>
      </c>
      <c r="D347" s="2"/>
    </row>
    <row r="348" spans="1:4" x14ac:dyDescent="0.25">
      <c r="A348" s="3">
        <v>42014</v>
      </c>
      <c r="B348" t="s">
        <v>199</v>
      </c>
      <c r="C348" s="2"/>
      <c r="D348" s="2">
        <v>10</v>
      </c>
    </row>
    <row r="349" spans="1:4" x14ac:dyDescent="0.25">
      <c r="A349" s="3">
        <v>42014</v>
      </c>
      <c r="B349" t="s">
        <v>200</v>
      </c>
      <c r="C349" s="2">
        <v>10</v>
      </c>
      <c r="D349" s="2"/>
    </row>
    <row r="350" spans="1:4" x14ac:dyDescent="0.25">
      <c r="A350" s="3">
        <v>42014</v>
      </c>
      <c r="B350" t="s">
        <v>201</v>
      </c>
      <c r="C350" s="2">
        <v>7</v>
      </c>
      <c r="D350" s="2"/>
    </row>
    <row r="351" spans="1:4" x14ac:dyDescent="0.25">
      <c r="A351" s="7"/>
      <c r="C351" s="2"/>
      <c r="D351" s="2"/>
    </row>
    <row r="352" spans="1:4" x14ac:dyDescent="0.25">
      <c r="A352" s="3">
        <v>42015</v>
      </c>
      <c r="B352" t="s">
        <v>202</v>
      </c>
      <c r="C352" s="2"/>
      <c r="D352" s="2">
        <v>7</v>
      </c>
    </row>
    <row r="353" spans="1:4" x14ac:dyDescent="0.25">
      <c r="A353" s="3">
        <v>42015</v>
      </c>
      <c r="B353" t="s">
        <v>130</v>
      </c>
      <c r="C353" s="2"/>
      <c r="D353" s="2">
        <v>7</v>
      </c>
    </row>
    <row r="354" spans="1:4" x14ac:dyDescent="0.25">
      <c r="A354" s="3">
        <v>42015</v>
      </c>
      <c r="B354" t="s">
        <v>203</v>
      </c>
      <c r="C354" s="2">
        <v>200</v>
      </c>
      <c r="D354" s="2"/>
    </row>
    <row r="355" spans="1:4" x14ac:dyDescent="0.25">
      <c r="A355" s="3">
        <v>42015</v>
      </c>
      <c r="B355" t="s">
        <v>204</v>
      </c>
      <c r="C355" s="2"/>
      <c r="D355" s="2">
        <v>20</v>
      </c>
    </row>
    <row r="356" spans="1:4" x14ac:dyDescent="0.25">
      <c r="A356" s="3">
        <v>42015</v>
      </c>
      <c r="B356" t="s">
        <v>192</v>
      </c>
      <c r="C356" s="2"/>
      <c r="D356" s="2">
        <v>9</v>
      </c>
    </row>
    <row r="357" spans="1:4" x14ac:dyDescent="0.25">
      <c r="A357" s="3">
        <v>42015</v>
      </c>
      <c r="B357" t="s">
        <v>205</v>
      </c>
      <c r="D357" s="2">
        <v>100</v>
      </c>
    </row>
    <row r="358" spans="1:4" x14ac:dyDescent="0.25">
      <c r="A358" s="3">
        <v>42015</v>
      </c>
      <c r="B358" t="s">
        <v>206</v>
      </c>
      <c r="D358" s="2">
        <v>100</v>
      </c>
    </row>
    <row r="359" spans="1:4" x14ac:dyDescent="0.25">
      <c r="A359" s="7"/>
      <c r="C359" s="2"/>
      <c r="D359" s="2"/>
    </row>
    <row r="360" spans="1:4" x14ac:dyDescent="0.25">
      <c r="A360" s="3">
        <v>42016</v>
      </c>
      <c r="B360" t="s">
        <v>207</v>
      </c>
      <c r="C360" s="2">
        <v>10</v>
      </c>
      <c r="D360" s="2"/>
    </row>
    <row r="361" spans="1:4" x14ac:dyDescent="0.25">
      <c r="A361" s="3">
        <v>42016</v>
      </c>
      <c r="B361" t="s">
        <v>12</v>
      </c>
      <c r="C361" s="2"/>
      <c r="D361" s="2">
        <v>9</v>
      </c>
    </row>
    <row r="362" spans="1:4" x14ac:dyDescent="0.25">
      <c r="A362" s="3">
        <v>42016</v>
      </c>
      <c r="B362" t="s">
        <v>130</v>
      </c>
      <c r="C362" s="2"/>
      <c r="D362" s="2">
        <v>7</v>
      </c>
    </row>
    <row r="363" spans="1:4" x14ac:dyDescent="0.25">
      <c r="A363" s="3">
        <v>42016</v>
      </c>
      <c r="B363" t="s">
        <v>164</v>
      </c>
      <c r="C363" s="2">
        <v>100</v>
      </c>
      <c r="D363" s="2"/>
    </row>
    <row r="364" spans="1:4" x14ac:dyDescent="0.25">
      <c r="A364" s="3">
        <v>42016</v>
      </c>
      <c r="B364" t="s">
        <v>208</v>
      </c>
      <c r="C364" s="2"/>
      <c r="D364" s="2">
        <v>10</v>
      </c>
    </row>
    <row r="365" spans="1:4" x14ac:dyDescent="0.25">
      <c r="A365" s="3">
        <v>42016</v>
      </c>
      <c r="B365" t="s">
        <v>209</v>
      </c>
      <c r="C365" s="2"/>
      <c r="D365" s="2">
        <v>30</v>
      </c>
    </row>
    <row r="366" spans="1:4" x14ac:dyDescent="0.25">
      <c r="A366" s="3">
        <v>42016</v>
      </c>
      <c r="B366" t="s">
        <v>210</v>
      </c>
      <c r="C366" s="2"/>
      <c r="D366" s="2">
        <v>20</v>
      </c>
    </row>
    <row r="367" spans="1:4" x14ac:dyDescent="0.25">
      <c r="A367" s="3">
        <v>42016</v>
      </c>
      <c r="B367" t="s">
        <v>211</v>
      </c>
      <c r="C367" s="2"/>
      <c r="D367" s="2">
        <v>83</v>
      </c>
    </row>
    <row r="368" spans="1:4" x14ac:dyDescent="0.25">
      <c r="A368" s="3">
        <v>42016</v>
      </c>
      <c r="B368" t="s">
        <v>65</v>
      </c>
      <c r="C368" s="2"/>
      <c r="D368" s="2">
        <v>1</v>
      </c>
    </row>
    <row r="369" spans="1:4" x14ac:dyDescent="0.25">
      <c r="A369" s="3">
        <v>42016</v>
      </c>
      <c r="B369" t="s">
        <v>212</v>
      </c>
      <c r="C369" s="2">
        <v>14.5</v>
      </c>
      <c r="D369" s="2"/>
    </row>
    <row r="370" spans="1:4" x14ac:dyDescent="0.25">
      <c r="A370" s="3">
        <v>42016</v>
      </c>
      <c r="B370" t="s">
        <v>213</v>
      </c>
      <c r="C370" s="2"/>
      <c r="D370" s="2">
        <v>14.5</v>
      </c>
    </row>
    <row r="371" spans="1:4" x14ac:dyDescent="0.25">
      <c r="A371" s="7"/>
      <c r="C371" s="2"/>
      <c r="D371" s="2"/>
    </row>
    <row r="372" spans="1:4" x14ac:dyDescent="0.25">
      <c r="A372" s="3">
        <v>42017</v>
      </c>
      <c r="B372" t="s">
        <v>214</v>
      </c>
      <c r="C372" s="2"/>
      <c r="D372" s="2">
        <v>10</v>
      </c>
    </row>
    <row r="373" spans="1:4" x14ac:dyDescent="0.25">
      <c r="A373" s="3">
        <v>42017</v>
      </c>
      <c r="B373" t="s">
        <v>213</v>
      </c>
      <c r="C373" s="2"/>
      <c r="D373" s="2">
        <v>1</v>
      </c>
    </row>
    <row r="374" spans="1:4" x14ac:dyDescent="0.25">
      <c r="A374" s="3">
        <v>42017</v>
      </c>
      <c r="B374" t="s">
        <v>215</v>
      </c>
      <c r="C374" s="2"/>
      <c r="D374" s="2">
        <v>8</v>
      </c>
    </row>
    <row r="375" spans="1:4" x14ac:dyDescent="0.25">
      <c r="A375" s="3">
        <v>42017</v>
      </c>
      <c r="B375" t="s">
        <v>216</v>
      </c>
      <c r="C375" s="2"/>
      <c r="D375" s="2">
        <v>20</v>
      </c>
    </row>
    <row r="376" spans="1:4" x14ac:dyDescent="0.25">
      <c r="A376" s="3">
        <v>42017</v>
      </c>
      <c r="B376" t="s">
        <v>217</v>
      </c>
      <c r="C376" s="2"/>
      <c r="D376" s="2">
        <v>7</v>
      </c>
    </row>
    <row r="377" spans="1:4" x14ac:dyDescent="0.25">
      <c r="A377" s="3">
        <v>42017</v>
      </c>
      <c r="B377" t="s">
        <v>159</v>
      </c>
      <c r="C377" s="2"/>
      <c r="D377" s="2">
        <v>10</v>
      </c>
    </row>
    <row r="378" spans="1:4" x14ac:dyDescent="0.25">
      <c r="A378" s="3">
        <v>42017</v>
      </c>
      <c r="B378" t="s">
        <v>218</v>
      </c>
      <c r="C378" s="2"/>
      <c r="D378" s="2">
        <v>10</v>
      </c>
    </row>
    <row r="379" spans="1:4" x14ac:dyDescent="0.25">
      <c r="A379" s="7"/>
      <c r="C379" s="2"/>
      <c r="D379" s="2"/>
    </row>
    <row r="380" spans="1:4" x14ac:dyDescent="0.25">
      <c r="A380" s="3">
        <v>42018</v>
      </c>
      <c r="B380" t="s">
        <v>219</v>
      </c>
      <c r="C380" s="2"/>
      <c r="D380" s="2">
        <v>5</v>
      </c>
    </row>
    <row r="381" spans="1:4" x14ac:dyDescent="0.25">
      <c r="A381" s="3">
        <v>42018</v>
      </c>
      <c r="B381" t="s">
        <v>220</v>
      </c>
      <c r="C381" s="2"/>
      <c r="D381" s="2">
        <v>12</v>
      </c>
    </row>
    <row r="382" spans="1:4" x14ac:dyDescent="0.25">
      <c r="A382" s="3">
        <v>42018</v>
      </c>
      <c r="B382" t="s">
        <v>163</v>
      </c>
      <c r="C382" s="2">
        <v>1500</v>
      </c>
      <c r="D382" s="2"/>
    </row>
    <row r="383" spans="1:4" x14ac:dyDescent="0.25">
      <c r="A383" s="3">
        <v>42018</v>
      </c>
      <c r="B383" t="s">
        <v>15</v>
      </c>
      <c r="C383" s="2"/>
      <c r="D383" s="2">
        <v>9</v>
      </c>
    </row>
    <row r="384" spans="1:4" x14ac:dyDescent="0.25">
      <c r="A384" s="3">
        <v>42018</v>
      </c>
      <c r="B384" t="s">
        <v>221</v>
      </c>
      <c r="C384" s="2"/>
      <c r="D384" s="2">
        <v>1500</v>
      </c>
    </row>
    <row r="385" spans="1:4" x14ac:dyDescent="0.25">
      <c r="A385" s="3">
        <v>42018</v>
      </c>
      <c r="B385" t="s">
        <v>222</v>
      </c>
      <c r="C385" s="2"/>
      <c r="D385" s="2">
        <v>300</v>
      </c>
    </row>
    <row r="386" spans="1:4" x14ac:dyDescent="0.25">
      <c r="A386" s="3">
        <v>42018</v>
      </c>
      <c r="B386" t="s">
        <v>213</v>
      </c>
      <c r="C386" s="2"/>
      <c r="D386" s="2">
        <v>4</v>
      </c>
    </row>
    <row r="387" spans="1:4" x14ac:dyDescent="0.25">
      <c r="A387" s="3">
        <v>42018</v>
      </c>
      <c r="B387" t="s">
        <v>223</v>
      </c>
      <c r="C387" s="2"/>
      <c r="D387" s="2">
        <v>15</v>
      </c>
    </row>
    <row r="388" spans="1:4" x14ac:dyDescent="0.25">
      <c r="A388" s="3">
        <v>42018</v>
      </c>
      <c r="B388" t="s">
        <v>224</v>
      </c>
      <c r="C388" s="2">
        <v>80</v>
      </c>
      <c r="D388" s="2"/>
    </row>
    <row r="389" spans="1:4" x14ac:dyDescent="0.25">
      <c r="A389" s="7"/>
      <c r="C389" s="2"/>
      <c r="D389" s="2"/>
    </row>
    <row r="390" spans="1:4" x14ac:dyDescent="0.25">
      <c r="A390" s="3">
        <v>42019</v>
      </c>
      <c r="B390" t="s">
        <v>225</v>
      </c>
      <c r="C390" s="2"/>
      <c r="D390" s="2">
        <v>30</v>
      </c>
    </row>
    <row r="391" spans="1:4" x14ac:dyDescent="0.25">
      <c r="A391" s="3">
        <v>42019</v>
      </c>
      <c r="B391" t="s">
        <v>226</v>
      </c>
      <c r="C391" s="2">
        <v>2500</v>
      </c>
      <c r="D391" s="2"/>
    </row>
    <row r="392" spans="1:4" x14ac:dyDescent="0.25">
      <c r="A392" s="3">
        <v>42019</v>
      </c>
      <c r="B392" t="s">
        <v>176</v>
      </c>
      <c r="C392" s="2"/>
      <c r="D392" s="2">
        <v>2500</v>
      </c>
    </row>
    <row r="393" spans="1:4" x14ac:dyDescent="0.25">
      <c r="A393" s="3">
        <v>42019</v>
      </c>
      <c r="B393" t="s">
        <v>12</v>
      </c>
      <c r="C393" s="2"/>
      <c r="D393" s="2">
        <v>9</v>
      </c>
    </row>
    <row r="394" spans="1:4" x14ac:dyDescent="0.25">
      <c r="A394" s="3">
        <v>42019</v>
      </c>
      <c r="B394" t="s">
        <v>227</v>
      </c>
      <c r="C394" s="2"/>
      <c r="D394" s="2">
        <v>7</v>
      </c>
    </row>
    <row r="395" spans="1:4" x14ac:dyDescent="0.25">
      <c r="A395" s="3">
        <v>42019</v>
      </c>
      <c r="B395" t="s">
        <v>15</v>
      </c>
      <c r="C395" s="2"/>
      <c r="D395" s="2">
        <v>9</v>
      </c>
    </row>
    <row r="396" spans="1:4" x14ac:dyDescent="0.25">
      <c r="A396" s="3">
        <v>42019</v>
      </c>
      <c r="B396" t="s">
        <v>213</v>
      </c>
      <c r="C396" s="2"/>
      <c r="D396" s="2">
        <v>5</v>
      </c>
    </row>
    <row r="397" spans="1:4" x14ac:dyDescent="0.25">
      <c r="A397" s="7"/>
      <c r="C397" s="2"/>
      <c r="D397" s="2"/>
    </row>
    <row r="398" spans="1:4" x14ac:dyDescent="0.25">
      <c r="A398" s="3">
        <v>42021</v>
      </c>
      <c r="B398" t="s">
        <v>228</v>
      </c>
      <c r="C398" s="2"/>
      <c r="D398" s="2">
        <v>50</v>
      </c>
    </row>
    <row r="399" spans="1:4" x14ac:dyDescent="0.25">
      <c r="A399" s="3">
        <v>42021</v>
      </c>
      <c r="B399" t="s">
        <v>229</v>
      </c>
      <c r="C399" s="2"/>
      <c r="D399" s="2">
        <v>20</v>
      </c>
    </row>
    <row r="400" spans="1:4" x14ac:dyDescent="0.25">
      <c r="A400" s="3">
        <v>42021</v>
      </c>
      <c r="B400" t="s">
        <v>163</v>
      </c>
      <c r="C400" s="2">
        <v>1000</v>
      </c>
      <c r="D400" s="2"/>
    </row>
    <row r="401" spans="1:5" x14ac:dyDescent="0.25">
      <c r="A401" s="3">
        <v>42021</v>
      </c>
      <c r="B401" t="s">
        <v>230</v>
      </c>
      <c r="C401" s="2">
        <v>4000</v>
      </c>
      <c r="D401" s="2"/>
    </row>
    <row r="402" spans="1:5" x14ac:dyDescent="0.25">
      <c r="A402" s="3">
        <v>42021</v>
      </c>
      <c r="B402" t="s">
        <v>230</v>
      </c>
      <c r="C402" s="2">
        <v>500</v>
      </c>
      <c r="D402" s="2"/>
    </row>
    <row r="403" spans="1:5" x14ac:dyDescent="0.25">
      <c r="A403" s="3">
        <v>42021</v>
      </c>
      <c r="B403" t="s">
        <v>231</v>
      </c>
      <c r="C403" s="2"/>
      <c r="D403" s="2">
        <v>5500</v>
      </c>
    </row>
    <row r="404" spans="1:5" x14ac:dyDescent="0.25">
      <c r="A404" s="7"/>
      <c r="C404" s="2"/>
      <c r="D404" s="2"/>
    </row>
    <row r="405" spans="1:5" x14ac:dyDescent="0.25">
      <c r="A405" s="3">
        <v>42023</v>
      </c>
      <c r="B405" t="s">
        <v>232</v>
      </c>
      <c r="C405" s="2">
        <v>100</v>
      </c>
    </row>
    <row r="406" spans="1:5" x14ac:dyDescent="0.25">
      <c r="A406" s="3">
        <v>42023</v>
      </c>
      <c r="B406" t="s">
        <v>12</v>
      </c>
      <c r="D406">
        <v>10</v>
      </c>
    </row>
    <row r="407" spans="1:5" x14ac:dyDescent="0.25">
      <c r="A407" s="3">
        <v>42023</v>
      </c>
      <c r="B407" t="s">
        <v>130</v>
      </c>
      <c r="D407">
        <v>7</v>
      </c>
    </row>
    <row r="408" spans="1:5" x14ac:dyDescent="0.25">
      <c r="A408" s="3">
        <v>42023</v>
      </c>
      <c r="B408" t="s">
        <v>233</v>
      </c>
      <c r="C408">
        <v>500</v>
      </c>
    </row>
    <row r="409" spans="1:5" x14ac:dyDescent="0.25">
      <c r="A409" s="3">
        <v>42023</v>
      </c>
      <c r="B409" t="s">
        <v>234</v>
      </c>
      <c r="C409">
        <v>500</v>
      </c>
    </row>
    <row r="410" spans="1:5" x14ac:dyDescent="0.25">
      <c r="A410" s="3">
        <v>42023</v>
      </c>
      <c r="B410" t="s">
        <v>235</v>
      </c>
      <c r="D410">
        <v>14</v>
      </c>
    </row>
    <row r="411" spans="1:5" x14ac:dyDescent="0.25">
      <c r="A411" s="3">
        <v>42023</v>
      </c>
      <c r="B411" t="s">
        <v>236</v>
      </c>
      <c r="C411">
        <v>8000</v>
      </c>
    </row>
    <row r="412" spans="1:5" x14ac:dyDescent="0.25">
      <c r="A412" s="3">
        <v>42023</v>
      </c>
      <c r="B412" t="s">
        <v>237</v>
      </c>
      <c r="D412">
        <v>10</v>
      </c>
    </row>
    <row r="413" spans="1:5" x14ac:dyDescent="0.25">
      <c r="A413" s="3">
        <v>42023</v>
      </c>
      <c r="B413" t="s">
        <v>15</v>
      </c>
      <c r="D413">
        <v>9</v>
      </c>
    </row>
    <row r="414" spans="1:5" x14ac:dyDescent="0.25">
      <c r="A414" s="3">
        <v>42023</v>
      </c>
      <c r="B414" t="s">
        <v>238</v>
      </c>
      <c r="D414">
        <v>50</v>
      </c>
    </row>
    <row r="415" spans="1:5" x14ac:dyDescent="0.25">
      <c r="A415" s="3">
        <v>42023</v>
      </c>
      <c r="B415" t="s">
        <v>239</v>
      </c>
      <c r="C415">
        <v>100</v>
      </c>
    </row>
    <row r="416" spans="1:5" s="5" customFormat="1" x14ac:dyDescent="0.25">
      <c r="A416" s="3">
        <v>42023</v>
      </c>
      <c r="B416" s="89" t="s">
        <v>213</v>
      </c>
      <c r="D416" s="5">
        <v>10</v>
      </c>
      <c r="E416" s="91"/>
    </row>
    <row r="417" spans="1:9" s="5" customFormat="1" x14ac:dyDescent="0.25">
      <c r="A417" s="3">
        <v>42023</v>
      </c>
      <c r="B417" s="89" t="s">
        <v>240</v>
      </c>
      <c r="D417" s="5">
        <v>100</v>
      </c>
      <c r="E417" s="91"/>
    </row>
    <row r="418" spans="1:9" s="5" customFormat="1" x14ac:dyDescent="0.25">
      <c r="A418" s="3">
        <v>42023</v>
      </c>
      <c r="B418" s="89" t="s">
        <v>241</v>
      </c>
      <c r="D418" s="5">
        <v>4000</v>
      </c>
      <c r="E418" s="91"/>
    </row>
    <row r="419" spans="1:9" x14ac:dyDescent="0.25">
      <c r="A419" s="7"/>
      <c r="E419" s="91"/>
    </row>
    <row r="420" spans="1:9" x14ac:dyDescent="0.25">
      <c r="A420" s="3">
        <v>42024</v>
      </c>
      <c r="B420" t="s">
        <v>12</v>
      </c>
      <c r="D420">
        <v>9</v>
      </c>
      <c r="E420" s="91"/>
    </row>
    <row r="421" spans="1:9" x14ac:dyDescent="0.25">
      <c r="A421" s="3">
        <v>42024</v>
      </c>
      <c r="B421" t="s">
        <v>17</v>
      </c>
      <c r="D421">
        <v>7</v>
      </c>
      <c r="E421" s="91"/>
    </row>
    <row r="422" spans="1:9" x14ac:dyDescent="0.25">
      <c r="A422" s="3">
        <v>42024</v>
      </c>
      <c r="B422" t="s">
        <v>242</v>
      </c>
      <c r="C422">
        <v>500</v>
      </c>
      <c r="E422" s="91"/>
    </row>
    <row r="423" spans="1:9" x14ac:dyDescent="0.25">
      <c r="A423" s="3">
        <v>42024</v>
      </c>
      <c r="B423" t="s">
        <v>243</v>
      </c>
      <c r="C423">
        <v>500</v>
      </c>
      <c r="E423" s="91"/>
    </row>
    <row r="424" spans="1:9" x14ac:dyDescent="0.25">
      <c r="A424" s="3">
        <v>42024</v>
      </c>
      <c r="B424" t="s">
        <v>30</v>
      </c>
      <c r="D424">
        <v>38</v>
      </c>
      <c r="E424" s="91"/>
    </row>
    <row r="425" spans="1:9" x14ac:dyDescent="0.25">
      <c r="A425" s="3">
        <v>42024</v>
      </c>
      <c r="B425" t="s">
        <v>244</v>
      </c>
      <c r="C425">
        <v>70</v>
      </c>
      <c r="E425" s="91"/>
    </row>
    <row r="426" spans="1:9" x14ac:dyDescent="0.25">
      <c r="A426" s="3">
        <v>42024</v>
      </c>
      <c r="B426" t="s">
        <v>245</v>
      </c>
      <c r="C426">
        <v>30</v>
      </c>
      <c r="E426" s="91"/>
    </row>
    <row r="427" spans="1:9" x14ac:dyDescent="0.25">
      <c r="A427" s="3">
        <v>42024</v>
      </c>
      <c r="B427" t="s">
        <v>246</v>
      </c>
      <c r="D427">
        <v>10</v>
      </c>
      <c r="E427" s="91"/>
    </row>
    <row r="428" spans="1:9" x14ac:dyDescent="0.25">
      <c r="A428" s="3">
        <v>42024</v>
      </c>
      <c r="B428" t="s">
        <v>11</v>
      </c>
      <c r="D428">
        <v>10</v>
      </c>
      <c r="E428" s="91"/>
    </row>
    <row r="429" spans="1:9" x14ac:dyDescent="0.25">
      <c r="A429" s="3">
        <v>42024</v>
      </c>
      <c r="B429" t="s">
        <v>178</v>
      </c>
      <c r="D429">
        <v>30</v>
      </c>
      <c r="E429" s="91"/>
    </row>
    <row r="430" spans="1:9" x14ac:dyDescent="0.25">
      <c r="A430" s="3">
        <v>42024</v>
      </c>
      <c r="B430" t="s">
        <v>247</v>
      </c>
      <c r="C430">
        <v>200</v>
      </c>
      <c r="F430" s="5"/>
      <c r="G430" s="5"/>
      <c r="H430" s="5"/>
      <c r="I430" s="5"/>
    </row>
    <row r="431" spans="1:9" s="5" customFormat="1" x14ac:dyDescent="0.25">
      <c r="A431" s="3">
        <v>42024</v>
      </c>
      <c r="B431" s="89" t="s">
        <v>248</v>
      </c>
      <c r="D431" s="5">
        <v>100</v>
      </c>
      <c r="E431" s="91"/>
    </row>
    <row r="432" spans="1:9" x14ac:dyDescent="0.25">
      <c r="A432" s="3">
        <v>42024</v>
      </c>
      <c r="B432" s="89" t="s">
        <v>65</v>
      </c>
      <c r="C432" s="5">
        <v>90</v>
      </c>
      <c r="E432" s="91"/>
    </row>
    <row r="433" spans="1:9" x14ac:dyDescent="0.25">
      <c r="A433" s="3">
        <v>42024</v>
      </c>
      <c r="B433" s="89" t="s">
        <v>213</v>
      </c>
      <c r="D433" s="5">
        <v>6</v>
      </c>
      <c r="E433" s="91"/>
    </row>
    <row r="434" spans="1:9" x14ac:dyDescent="0.25">
      <c r="A434" s="7"/>
      <c r="B434" s="89"/>
      <c r="E434" s="91"/>
    </row>
    <row r="435" spans="1:9" x14ac:dyDescent="0.25">
      <c r="A435" s="3">
        <v>42025</v>
      </c>
      <c r="B435" t="s">
        <v>12</v>
      </c>
      <c r="D435">
        <v>9</v>
      </c>
      <c r="E435" s="91"/>
    </row>
    <row r="436" spans="1:9" x14ac:dyDescent="0.25">
      <c r="A436" s="3">
        <v>42025</v>
      </c>
      <c r="B436" t="s">
        <v>17</v>
      </c>
      <c r="D436">
        <v>7</v>
      </c>
      <c r="E436" s="91"/>
    </row>
    <row r="437" spans="1:9" x14ac:dyDescent="0.25">
      <c r="A437" s="3">
        <v>42025</v>
      </c>
      <c r="B437" t="s">
        <v>30</v>
      </c>
      <c r="D437">
        <v>20</v>
      </c>
      <c r="E437" s="91"/>
    </row>
    <row r="438" spans="1:9" x14ac:dyDescent="0.25">
      <c r="A438" s="3">
        <v>42025</v>
      </c>
      <c r="B438" t="s">
        <v>249</v>
      </c>
      <c r="C438">
        <v>340</v>
      </c>
      <c r="E438" s="91"/>
    </row>
    <row r="439" spans="1:9" x14ac:dyDescent="0.25">
      <c r="A439" s="3">
        <v>42025</v>
      </c>
      <c r="B439" t="s">
        <v>250</v>
      </c>
      <c r="C439">
        <v>70</v>
      </c>
      <c r="E439" s="91"/>
    </row>
    <row r="440" spans="1:9" x14ac:dyDescent="0.25">
      <c r="A440" s="3">
        <v>42025</v>
      </c>
      <c r="B440" t="s">
        <v>251</v>
      </c>
      <c r="D440">
        <v>5800</v>
      </c>
      <c r="E440" s="91"/>
    </row>
    <row r="441" spans="1:9" x14ac:dyDescent="0.25">
      <c r="A441" s="3">
        <v>42025</v>
      </c>
      <c r="B441" t="s">
        <v>252</v>
      </c>
      <c r="D441">
        <v>30</v>
      </c>
      <c r="E441" s="91"/>
    </row>
    <row r="442" spans="1:9" x14ac:dyDescent="0.25">
      <c r="A442" s="3">
        <v>42025</v>
      </c>
      <c r="B442" t="s">
        <v>253</v>
      </c>
      <c r="D442">
        <v>30</v>
      </c>
      <c r="F442" s="5"/>
      <c r="G442" s="5"/>
      <c r="H442" s="5"/>
      <c r="I442" s="5"/>
    </row>
    <row r="443" spans="1:9" x14ac:dyDescent="0.25">
      <c r="A443" s="3">
        <v>42025</v>
      </c>
      <c r="B443" t="s">
        <v>254</v>
      </c>
      <c r="C443">
        <v>1000</v>
      </c>
    </row>
    <row r="444" spans="1:9" s="5" customFormat="1" x14ac:dyDescent="0.25">
      <c r="A444" s="3">
        <v>42025</v>
      </c>
      <c r="B444" s="89" t="s">
        <v>192</v>
      </c>
      <c r="D444" s="5">
        <v>10</v>
      </c>
      <c r="E444" s="91"/>
    </row>
    <row r="445" spans="1:9" s="5" customFormat="1" x14ac:dyDescent="0.25">
      <c r="A445" s="3">
        <v>42025</v>
      </c>
      <c r="B445" s="89" t="s">
        <v>65</v>
      </c>
      <c r="D445" s="5">
        <v>180</v>
      </c>
      <c r="E445" s="91"/>
    </row>
    <row r="446" spans="1:9" x14ac:dyDescent="0.25">
      <c r="A446" s="3">
        <v>42025</v>
      </c>
      <c r="B446" s="89" t="s">
        <v>213</v>
      </c>
      <c r="C446" s="2"/>
      <c r="D446" s="2">
        <v>4</v>
      </c>
      <c r="E446" s="91"/>
    </row>
    <row r="447" spans="1:9" x14ac:dyDescent="0.25">
      <c r="A447" s="3">
        <v>42025</v>
      </c>
      <c r="B447" s="4" t="s">
        <v>255</v>
      </c>
      <c r="C447" s="2"/>
      <c r="D447" s="2">
        <v>250</v>
      </c>
      <c r="E447" s="91"/>
    </row>
    <row r="448" spans="1:9" x14ac:dyDescent="0.25">
      <c r="A448" s="3"/>
      <c r="E448" s="91"/>
    </row>
    <row r="449" spans="1:9" x14ac:dyDescent="0.25">
      <c r="A449" s="3">
        <v>42026</v>
      </c>
      <c r="B449" t="s">
        <v>12</v>
      </c>
      <c r="D449">
        <v>9</v>
      </c>
      <c r="E449" s="91"/>
    </row>
    <row r="450" spans="1:9" x14ac:dyDescent="0.25">
      <c r="A450" s="3">
        <v>42026</v>
      </c>
      <c r="B450" t="s">
        <v>17</v>
      </c>
      <c r="D450">
        <v>7</v>
      </c>
      <c r="E450" s="91"/>
    </row>
    <row r="451" spans="1:9" x14ac:dyDescent="0.25">
      <c r="A451" s="3">
        <v>42026</v>
      </c>
      <c r="B451" t="s">
        <v>256</v>
      </c>
      <c r="D451">
        <v>40</v>
      </c>
      <c r="E451" s="91"/>
    </row>
    <row r="452" spans="1:9" x14ac:dyDescent="0.25">
      <c r="A452" s="3">
        <v>42026</v>
      </c>
      <c r="B452" t="s">
        <v>30</v>
      </c>
      <c r="D452">
        <v>30</v>
      </c>
      <c r="E452" s="91"/>
    </row>
    <row r="453" spans="1:9" x14ac:dyDescent="0.25">
      <c r="A453" s="3">
        <v>42026</v>
      </c>
      <c r="B453" t="s">
        <v>257</v>
      </c>
      <c r="C453">
        <v>500</v>
      </c>
      <c r="E453" s="91"/>
    </row>
    <row r="454" spans="1:9" x14ac:dyDescent="0.25">
      <c r="A454" s="3">
        <v>42026</v>
      </c>
      <c r="B454" t="s">
        <v>258</v>
      </c>
      <c r="D454">
        <v>10</v>
      </c>
      <c r="E454" s="91"/>
    </row>
    <row r="455" spans="1:9" x14ac:dyDescent="0.25">
      <c r="A455" s="3">
        <v>42026</v>
      </c>
      <c r="B455" t="s">
        <v>259</v>
      </c>
      <c r="D455">
        <v>14</v>
      </c>
      <c r="E455" s="91"/>
    </row>
    <row r="456" spans="1:9" x14ac:dyDescent="0.25">
      <c r="A456" s="3">
        <v>42026</v>
      </c>
      <c r="B456" t="s">
        <v>176</v>
      </c>
      <c r="D456">
        <v>1500</v>
      </c>
      <c r="E456" s="91"/>
    </row>
    <row r="457" spans="1:9" x14ac:dyDescent="0.25">
      <c r="A457" s="3">
        <v>42026</v>
      </c>
      <c r="B457" t="s">
        <v>260</v>
      </c>
      <c r="D457">
        <v>90</v>
      </c>
      <c r="E457" s="91"/>
    </row>
    <row r="458" spans="1:9" x14ac:dyDescent="0.25">
      <c r="A458" s="3">
        <v>42026</v>
      </c>
      <c r="B458" t="s">
        <v>261</v>
      </c>
      <c r="C458">
        <v>4</v>
      </c>
      <c r="E458" s="91"/>
    </row>
    <row r="459" spans="1:9" x14ac:dyDescent="0.25">
      <c r="A459" s="3">
        <v>42026</v>
      </c>
      <c r="B459" t="s">
        <v>247</v>
      </c>
      <c r="C459">
        <v>100</v>
      </c>
      <c r="F459" s="5"/>
      <c r="G459" s="5"/>
      <c r="H459" s="5"/>
      <c r="I459" s="5"/>
    </row>
    <row r="460" spans="1:9" x14ac:dyDescent="0.25">
      <c r="A460" s="3">
        <v>42026</v>
      </c>
      <c r="B460" t="s">
        <v>213</v>
      </c>
      <c r="D460">
        <v>14</v>
      </c>
    </row>
    <row r="461" spans="1:9" x14ac:dyDescent="0.25">
      <c r="A461" s="7"/>
    </row>
    <row r="462" spans="1:9" x14ac:dyDescent="0.25">
      <c r="A462" s="3">
        <v>42027</v>
      </c>
      <c r="B462" t="s">
        <v>12</v>
      </c>
      <c r="D462">
        <v>9</v>
      </c>
    </row>
    <row r="463" spans="1:9" s="5" customFormat="1" x14ac:dyDescent="0.25">
      <c r="A463" s="3">
        <v>42027</v>
      </c>
      <c r="B463" s="89" t="s">
        <v>17</v>
      </c>
      <c r="D463" s="5">
        <v>7</v>
      </c>
      <c r="E463" s="91"/>
    </row>
    <row r="464" spans="1:9" s="5" customFormat="1" x14ac:dyDescent="0.25">
      <c r="A464" s="3">
        <v>42027</v>
      </c>
      <c r="B464" s="89" t="s">
        <v>30</v>
      </c>
      <c r="D464" s="5">
        <v>52</v>
      </c>
      <c r="E464" s="91"/>
    </row>
    <row r="465" spans="1:1024" x14ac:dyDescent="0.25">
      <c r="A465" s="3">
        <v>42027</v>
      </c>
      <c r="B465" s="89" t="s">
        <v>245</v>
      </c>
      <c r="C465" s="5">
        <v>20</v>
      </c>
      <c r="E465" s="91"/>
    </row>
    <row r="466" spans="1:1024" x14ac:dyDescent="0.25">
      <c r="A466" s="3">
        <v>42027</v>
      </c>
      <c r="B466" s="89" t="s">
        <v>50</v>
      </c>
      <c r="D466" s="5">
        <v>15</v>
      </c>
      <c r="E466" s="91"/>
    </row>
    <row r="467" spans="1:1024" x14ac:dyDescent="0.25">
      <c r="A467" s="3">
        <v>42027</v>
      </c>
      <c r="B467" s="89" t="s">
        <v>262</v>
      </c>
      <c r="D467" s="5">
        <v>5</v>
      </c>
      <c r="E467" s="91"/>
    </row>
    <row r="468" spans="1:1024" x14ac:dyDescent="0.25">
      <c r="A468" s="3">
        <v>42027</v>
      </c>
      <c r="B468" s="89" t="s">
        <v>163</v>
      </c>
      <c r="C468" s="5">
        <v>500</v>
      </c>
      <c r="E468" s="91"/>
    </row>
    <row r="469" spans="1:1024" x14ac:dyDescent="0.25">
      <c r="A469" s="3">
        <v>42027</v>
      </c>
      <c r="B469" s="89" t="s">
        <v>201</v>
      </c>
      <c r="C469" s="5">
        <v>2</v>
      </c>
      <c r="E469" s="91"/>
    </row>
    <row r="470" spans="1:1024" x14ac:dyDescent="0.25">
      <c r="A470" s="3">
        <v>42027</v>
      </c>
      <c r="B470" s="89" t="s">
        <v>263</v>
      </c>
      <c r="C470" s="5">
        <v>60</v>
      </c>
      <c r="E470" s="91"/>
    </row>
    <row r="471" spans="1:1024" x14ac:dyDescent="0.25">
      <c r="A471" s="7"/>
      <c r="B471" s="89"/>
      <c r="C471" s="5"/>
      <c r="D471" s="5"/>
      <c r="E471" s="92"/>
      <c r="F471" s="5"/>
      <c r="G471" s="5"/>
      <c r="H471" s="5"/>
      <c r="I471" s="5"/>
      <c r="J471" s="5"/>
      <c r="K471" s="5"/>
      <c r="L471" s="6"/>
      <c r="M471" s="4"/>
      <c r="P471" s="6"/>
      <c r="Q471" s="4"/>
      <c r="T471" s="6"/>
      <c r="U471" s="4"/>
      <c r="X471" s="6"/>
      <c r="Y471" s="4"/>
      <c r="AB471" s="6"/>
      <c r="AC471" s="4"/>
      <c r="AF471" s="6"/>
      <c r="AG471" s="4"/>
      <c r="AJ471" s="6"/>
      <c r="AK471" s="4"/>
      <c r="AN471" s="6"/>
      <c r="AO471" s="4"/>
      <c r="AR471" s="6"/>
      <c r="AS471" s="4"/>
      <c r="AV471" s="6"/>
      <c r="AW471" s="4"/>
      <c r="AZ471" s="6"/>
      <c r="BA471" s="4"/>
      <c r="BD471" s="6"/>
      <c r="BE471" s="4"/>
      <c r="BH471" s="6"/>
      <c r="BI471" s="4"/>
      <c r="BL471" s="6"/>
      <c r="BM471" s="4"/>
      <c r="BP471" s="6"/>
      <c r="BQ471" s="4"/>
      <c r="BT471" s="6"/>
      <c r="BU471" s="4"/>
      <c r="BX471" s="6"/>
      <c r="BY471" s="4"/>
      <c r="CB471" s="6"/>
      <c r="CC471" s="4"/>
      <c r="CF471" s="6"/>
      <c r="CG471" s="4"/>
      <c r="CJ471" s="6"/>
      <c r="CK471" s="4"/>
      <c r="CN471" s="6"/>
      <c r="CO471" s="4"/>
      <c r="CR471" s="6"/>
      <c r="CS471" s="4"/>
      <c r="CV471" s="6"/>
      <c r="CW471" s="4"/>
      <c r="CZ471" s="6"/>
      <c r="DA471" s="4"/>
      <c r="DD471" s="6"/>
      <c r="DE471" s="4"/>
      <c r="DH471" s="6"/>
      <c r="DI471" s="4"/>
      <c r="DL471" s="6"/>
      <c r="DM471" s="4"/>
      <c r="DP471" s="6"/>
      <c r="DQ471" s="4"/>
      <c r="DT471" s="6"/>
      <c r="DU471" s="4"/>
      <c r="DX471" s="6"/>
      <c r="DY471" s="4"/>
      <c r="EB471" s="6"/>
      <c r="EC471" s="4"/>
      <c r="EF471" s="6"/>
      <c r="EG471" s="4"/>
      <c r="EJ471" s="6"/>
      <c r="EK471" s="4"/>
      <c r="EN471" s="6"/>
      <c r="EO471" s="4"/>
      <c r="ER471" s="6"/>
      <c r="ES471" s="4"/>
      <c r="EV471" s="6"/>
      <c r="EW471" s="4"/>
      <c r="EZ471" s="6"/>
      <c r="FA471" s="4"/>
      <c r="FD471" s="6"/>
      <c r="FE471" s="4"/>
      <c r="FH471" s="6"/>
      <c r="FI471" s="4"/>
      <c r="FL471" s="6"/>
      <c r="FM471" s="4"/>
      <c r="FP471" s="6"/>
      <c r="FQ471" s="4"/>
      <c r="FT471" s="6"/>
      <c r="FU471" s="4"/>
      <c r="FX471" s="6"/>
      <c r="FY471" s="4"/>
      <c r="GB471" s="6"/>
      <c r="GC471" s="4"/>
      <c r="GF471" s="6"/>
      <c r="GG471" s="4"/>
      <c r="GJ471" s="6"/>
      <c r="GK471" s="4"/>
      <c r="GN471" s="6"/>
      <c r="GO471" s="4"/>
      <c r="GR471" s="6"/>
      <c r="GS471" s="4"/>
      <c r="GV471" s="6"/>
      <c r="GW471" s="4"/>
      <c r="GZ471" s="6"/>
      <c r="HA471" s="4"/>
      <c r="HD471" s="6"/>
      <c r="HE471" s="4"/>
      <c r="HH471" s="6"/>
      <c r="HI471" s="4"/>
      <c r="HL471" s="6"/>
      <c r="HM471" s="4"/>
      <c r="HP471" s="6"/>
      <c r="HQ471" s="4"/>
      <c r="HT471" s="6"/>
      <c r="HU471" s="4"/>
      <c r="HX471" s="6"/>
      <c r="HY471" s="4"/>
      <c r="IB471" s="6"/>
      <c r="IC471" s="4"/>
      <c r="IF471" s="6"/>
      <c r="IG471" s="4"/>
      <c r="IJ471" s="6"/>
      <c r="IK471" s="4"/>
      <c r="IN471" s="6"/>
      <c r="IO471" s="4"/>
      <c r="IR471" s="6"/>
      <c r="IS471" s="4"/>
      <c r="IV471" s="6"/>
      <c r="IW471" s="4"/>
      <c r="IZ471" s="6"/>
      <c r="JA471" s="4"/>
      <c r="JD471" s="6"/>
      <c r="JE471" s="4"/>
      <c r="JH471" s="6"/>
      <c r="JI471" s="4"/>
      <c r="JL471" s="6"/>
      <c r="JM471" s="4"/>
      <c r="JP471" s="6"/>
      <c r="JQ471" s="4"/>
      <c r="JT471" s="6"/>
      <c r="JU471" s="4"/>
      <c r="JX471" s="6"/>
      <c r="JY471" s="4"/>
      <c r="KB471" s="6"/>
      <c r="KC471" s="4"/>
      <c r="KF471" s="6"/>
      <c r="KG471" s="4"/>
      <c r="KJ471" s="6"/>
      <c r="KK471" s="4"/>
      <c r="KN471" s="6"/>
      <c r="KO471" s="4"/>
      <c r="KR471" s="6"/>
      <c r="KS471" s="4"/>
      <c r="KV471" s="6"/>
      <c r="KW471" s="4"/>
      <c r="KZ471" s="6"/>
      <c r="LA471" s="4"/>
      <c r="LD471" s="6"/>
      <c r="LE471" s="4"/>
      <c r="LH471" s="6"/>
      <c r="LI471" s="4"/>
      <c r="LL471" s="6"/>
      <c r="LM471" s="4"/>
      <c r="LP471" s="6"/>
      <c r="LQ471" s="4"/>
      <c r="LT471" s="6"/>
      <c r="LU471" s="4"/>
      <c r="LX471" s="6"/>
      <c r="LY471" s="4"/>
      <c r="MB471" s="6"/>
      <c r="MC471" s="4"/>
      <c r="MF471" s="6"/>
      <c r="MG471" s="4"/>
      <c r="MJ471" s="6"/>
      <c r="MK471" s="4"/>
      <c r="MN471" s="6"/>
      <c r="MO471" s="4"/>
      <c r="MR471" s="6"/>
      <c r="MS471" s="4"/>
      <c r="MV471" s="6"/>
      <c r="MW471" s="4"/>
      <c r="MZ471" s="6"/>
      <c r="NA471" s="4"/>
      <c r="ND471" s="6"/>
      <c r="NE471" s="4"/>
      <c r="NH471" s="6"/>
      <c r="NI471" s="4"/>
      <c r="NL471" s="6"/>
      <c r="NM471" s="4"/>
      <c r="NP471" s="6"/>
      <c r="NQ471" s="4"/>
      <c r="NT471" s="6"/>
      <c r="NU471" s="4"/>
      <c r="NX471" s="6"/>
      <c r="NY471" s="4"/>
      <c r="OB471" s="6"/>
      <c r="OC471" s="4"/>
      <c r="OF471" s="6"/>
      <c r="OG471" s="4"/>
      <c r="OJ471" s="6"/>
      <c r="OK471" s="4"/>
      <c r="ON471" s="6"/>
      <c r="OO471" s="4"/>
      <c r="OR471" s="6"/>
      <c r="OS471" s="4"/>
      <c r="OV471" s="6"/>
      <c r="OW471" s="4"/>
      <c r="OZ471" s="6"/>
      <c r="PA471" s="4"/>
      <c r="PD471" s="6"/>
      <c r="PE471" s="4"/>
      <c r="PH471" s="6"/>
      <c r="PI471" s="4"/>
      <c r="PL471" s="6"/>
      <c r="PM471" s="4"/>
      <c r="PP471" s="6"/>
      <c r="PQ471" s="4"/>
      <c r="PT471" s="6"/>
      <c r="PU471" s="4"/>
      <c r="PX471" s="6"/>
      <c r="PY471" s="4"/>
      <c r="QB471" s="6"/>
      <c r="QC471" s="4"/>
      <c r="QF471" s="6"/>
      <c r="QG471" s="4"/>
      <c r="QJ471" s="6"/>
      <c r="QK471" s="4"/>
      <c r="QN471" s="6"/>
      <c r="QO471" s="4"/>
      <c r="QR471" s="6"/>
      <c r="QS471" s="4"/>
      <c r="QV471" s="6"/>
      <c r="QW471" s="4"/>
      <c r="QZ471" s="6"/>
      <c r="RA471" s="4"/>
      <c r="RD471" s="6"/>
      <c r="RE471" s="4"/>
      <c r="RH471" s="6"/>
      <c r="RI471" s="4"/>
      <c r="RL471" s="6"/>
      <c r="RM471" s="4"/>
      <c r="RP471" s="6"/>
      <c r="RQ471" s="4"/>
      <c r="RT471" s="6"/>
      <c r="RU471" s="4"/>
      <c r="RX471" s="6"/>
      <c r="RY471" s="4"/>
      <c r="SB471" s="6"/>
      <c r="SC471" s="4"/>
      <c r="SF471" s="6"/>
      <c r="SG471" s="4"/>
      <c r="SJ471" s="6"/>
      <c r="SK471" s="4"/>
      <c r="SN471" s="6"/>
      <c r="SO471" s="4"/>
      <c r="SR471" s="6"/>
      <c r="SS471" s="4"/>
      <c r="SV471" s="6"/>
      <c r="SW471" s="4"/>
      <c r="SZ471" s="6"/>
      <c r="TA471" s="4"/>
      <c r="TD471" s="6"/>
      <c r="TE471" s="4"/>
      <c r="TH471" s="6"/>
      <c r="TI471" s="4"/>
      <c r="TL471" s="6"/>
      <c r="TM471" s="4"/>
      <c r="TP471" s="6"/>
      <c r="TQ471" s="4"/>
      <c r="TT471" s="6"/>
      <c r="TU471" s="4"/>
      <c r="TX471" s="6"/>
      <c r="TY471" s="4"/>
      <c r="UB471" s="6"/>
      <c r="UC471" s="4"/>
      <c r="UF471" s="6"/>
      <c r="UG471" s="4"/>
      <c r="UJ471" s="6"/>
      <c r="UK471" s="4"/>
      <c r="UN471" s="6"/>
      <c r="UO471" s="4"/>
      <c r="UR471" s="6"/>
      <c r="US471" s="4"/>
      <c r="UV471" s="6"/>
      <c r="UW471" s="4"/>
      <c r="UZ471" s="6"/>
      <c r="VA471" s="4"/>
      <c r="VD471" s="6"/>
      <c r="VE471" s="4"/>
      <c r="VH471" s="6"/>
      <c r="VI471" s="4"/>
      <c r="VL471" s="6"/>
      <c r="VM471" s="4"/>
      <c r="VP471" s="6"/>
      <c r="VQ471" s="4"/>
      <c r="VT471" s="6"/>
      <c r="VU471" s="4"/>
      <c r="VX471" s="6"/>
      <c r="VY471" s="4"/>
      <c r="WB471" s="6"/>
      <c r="WC471" s="4"/>
      <c r="WF471" s="6"/>
      <c r="WG471" s="4"/>
      <c r="WJ471" s="6"/>
      <c r="WK471" s="4"/>
      <c r="WN471" s="6"/>
      <c r="WO471" s="4"/>
      <c r="WR471" s="6"/>
      <c r="WS471" s="4"/>
      <c r="WV471" s="6"/>
      <c r="WW471" s="4"/>
      <c r="WZ471" s="6"/>
      <c r="XA471" s="4"/>
      <c r="XD471" s="6"/>
      <c r="XE471" s="4"/>
      <c r="XH471" s="6"/>
      <c r="XI471" s="4"/>
      <c r="XL471" s="6"/>
      <c r="XM471" s="4"/>
      <c r="XP471" s="6"/>
      <c r="XQ471" s="4"/>
      <c r="XT471" s="6"/>
      <c r="XU471" s="4"/>
      <c r="XX471" s="6"/>
      <c r="XY471" s="4"/>
      <c r="YB471" s="6"/>
      <c r="YC471" s="4"/>
      <c r="YF471" s="6"/>
      <c r="YG471" s="4"/>
      <c r="YJ471" s="6"/>
      <c r="YK471" s="4"/>
      <c r="YN471" s="6"/>
      <c r="YO471" s="4"/>
      <c r="YR471" s="6"/>
      <c r="YS471" s="4"/>
      <c r="YV471" s="6"/>
      <c r="YW471" s="4"/>
      <c r="YZ471" s="6"/>
      <c r="ZA471" s="4"/>
      <c r="ZD471" s="6"/>
      <c r="ZE471" s="4"/>
      <c r="ZH471" s="6"/>
      <c r="ZI471" s="4"/>
      <c r="ZL471" s="6"/>
      <c r="ZM471" s="4"/>
      <c r="ZP471" s="6"/>
      <c r="ZQ471" s="4"/>
      <c r="ZT471" s="6"/>
      <c r="ZU471" s="4"/>
      <c r="ZX471" s="6"/>
      <c r="ZY471" s="4"/>
      <c r="AAB471" s="6"/>
      <c r="AAC471" s="4"/>
      <c r="AAF471" s="6"/>
      <c r="AAG471" s="4"/>
      <c r="AAJ471" s="6"/>
      <c r="AAK471" s="4"/>
      <c r="AAN471" s="6"/>
      <c r="AAO471" s="4"/>
      <c r="AAR471" s="6"/>
      <c r="AAS471" s="4"/>
      <c r="AAV471" s="6"/>
      <c r="AAW471" s="4"/>
      <c r="AAZ471" s="6"/>
      <c r="ABA471" s="4"/>
      <c r="ABD471" s="6"/>
      <c r="ABE471" s="4"/>
      <c r="ABH471" s="6"/>
      <c r="ABI471" s="4"/>
      <c r="ABL471" s="6"/>
      <c r="ABM471" s="4"/>
      <c r="ABP471" s="6"/>
      <c r="ABQ471" s="4"/>
      <c r="ABT471" s="6"/>
      <c r="ABU471" s="4"/>
      <c r="ABX471" s="6"/>
      <c r="ABY471" s="4"/>
      <c r="ACB471" s="6"/>
      <c r="ACC471" s="4"/>
      <c r="ACF471" s="6"/>
      <c r="ACG471" s="4"/>
      <c r="ACJ471" s="6"/>
      <c r="ACK471" s="4"/>
      <c r="ACN471" s="6"/>
      <c r="ACO471" s="4"/>
      <c r="ACR471" s="6"/>
      <c r="ACS471" s="4"/>
      <c r="ACV471" s="6"/>
      <c r="ACW471" s="4"/>
      <c r="ACZ471" s="6"/>
      <c r="ADA471" s="4"/>
      <c r="ADD471" s="6"/>
      <c r="ADE471" s="4"/>
      <c r="ADH471" s="6"/>
      <c r="ADI471" s="4"/>
      <c r="ADL471" s="6"/>
      <c r="ADM471" s="4"/>
      <c r="ADP471" s="6"/>
      <c r="ADQ471" s="4"/>
      <c r="ADT471" s="6"/>
      <c r="ADU471" s="4"/>
      <c r="ADX471" s="6"/>
      <c r="ADY471" s="4"/>
      <c r="AEB471" s="6"/>
      <c r="AEC471" s="4"/>
      <c r="AEF471" s="6"/>
      <c r="AEG471" s="4"/>
      <c r="AEJ471" s="6"/>
      <c r="AEK471" s="4"/>
      <c r="AEN471" s="6"/>
      <c r="AEO471" s="4"/>
      <c r="AER471" s="6"/>
      <c r="AES471" s="4"/>
      <c r="AEV471" s="6"/>
      <c r="AEW471" s="4"/>
      <c r="AEZ471" s="6"/>
      <c r="AFA471" s="4"/>
      <c r="AFD471" s="6"/>
      <c r="AFE471" s="4"/>
      <c r="AFH471" s="6"/>
      <c r="AFI471" s="4"/>
      <c r="AFL471" s="6"/>
      <c r="AFM471" s="4"/>
      <c r="AFP471" s="6"/>
      <c r="AFQ471" s="4"/>
      <c r="AFT471" s="6"/>
      <c r="AFU471" s="4"/>
      <c r="AFX471" s="6"/>
      <c r="AFY471" s="4"/>
      <c r="AGB471" s="6"/>
      <c r="AGC471" s="4"/>
      <c r="AGF471" s="6"/>
      <c r="AGG471" s="4"/>
      <c r="AGJ471" s="6"/>
      <c r="AGK471" s="4"/>
      <c r="AGN471" s="6"/>
      <c r="AGO471" s="4"/>
      <c r="AGR471" s="6"/>
      <c r="AGS471" s="4"/>
      <c r="AGV471" s="6"/>
      <c r="AGW471" s="4"/>
      <c r="AGZ471" s="6"/>
      <c r="AHA471" s="4"/>
      <c r="AHD471" s="6"/>
      <c r="AHE471" s="4"/>
      <c r="AHH471" s="6"/>
      <c r="AHI471" s="4"/>
      <c r="AHL471" s="6"/>
      <c r="AHM471" s="4"/>
      <c r="AHP471" s="6"/>
      <c r="AHQ471" s="4"/>
      <c r="AHT471" s="6"/>
      <c r="AHU471" s="4"/>
      <c r="AHX471" s="6"/>
      <c r="AHY471" s="4"/>
      <c r="AIB471" s="6"/>
      <c r="AIC471" s="4"/>
      <c r="AIF471" s="6"/>
      <c r="AIG471" s="4"/>
      <c r="AIJ471" s="6"/>
      <c r="AIK471" s="4"/>
      <c r="AIN471" s="6"/>
      <c r="AIO471" s="4"/>
      <c r="AIR471" s="6"/>
      <c r="AIS471" s="4"/>
      <c r="AIV471" s="6"/>
      <c r="AIW471" s="4"/>
      <c r="AIZ471" s="6"/>
      <c r="AJA471" s="4"/>
      <c r="AJD471" s="6"/>
      <c r="AJE471" s="4"/>
      <c r="AJH471" s="6"/>
      <c r="AJI471" s="4"/>
      <c r="AJL471" s="6"/>
      <c r="AJM471" s="4"/>
      <c r="AJP471" s="6"/>
      <c r="AJQ471" s="4"/>
      <c r="AJT471" s="6"/>
      <c r="AJU471" s="4"/>
      <c r="AJX471" s="6"/>
      <c r="AJY471" s="4"/>
      <c r="AKB471" s="6"/>
      <c r="AKC471" s="4"/>
      <c r="AKF471" s="6"/>
      <c r="AKG471" s="4"/>
      <c r="AKJ471" s="6"/>
      <c r="AKK471" s="4"/>
      <c r="AKN471" s="6"/>
      <c r="AKO471" s="4"/>
      <c r="AKR471" s="6"/>
      <c r="AKS471" s="4"/>
      <c r="AKV471" s="6"/>
      <c r="AKW471" s="4"/>
      <c r="AKZ471" s="6"/>
      <c r="ALA471" s="4"/>
      <c r="ALD471" s="6"/>
      <c r="ALE471" s="4"/>
      <c r="ALH471" s="6"/>
      <c r="ALI471" s="4"/>
      <c r="ALL471" s="6"/>
      <c r="ALM471" s="4"/>
      <c r="ALP471" s="6"/>
      <c r="ALQ471" s="4"/>
      <c r="ALT471" s="6"/>
      <c r="ALU471" s="4"/>
      <c r="ALX471" s="6"/>
      <c r="ALY471" s="4"/>
      <c r="AMB471" s="6"/>
      <c r="AMC471" s="4"/>
      <c r="AMF471" s="6"/>
      <c r="AMG471" s="4"/>
      <c r="AMJ471" s="6"/>
    </row>
    <row r="472" spans="1:1024" x14ac:dyDescent="0.25">
      <c r="A472" s="3">
        <v>42028</v>
      </c>
      <c r="B472" s="89" t="s">
        <v>209</v>
      </c>
      <c r="C472" s="5"/>
      <c r="D472" s="5">
        <v>5</v>
      </c>
      <c r="E472" s="92"/>
      <c r="F472" s="5"/>
      <c r="G472" s="5"/>
      <c r="H472" s="6"/>
      <c r="I472" s="4"/>
      <c r="L472" s="6"/>
      <c r="M472" s="4"/>
      <c r="P472" s="6"/>
      <c r="Q472" s="4"/>
      <c r="T472" s="6"/>
      <c r="U472" s="4"/>
      <c r="X472" s="6"/>
      <c r="Y472" s="4"/>
      <c r="AB472" s="6"/>
      <c r="AC472" s="4"/>
      <c r="AF472" s="6"/>
      <c r="AG472" s="4"/>
      <c r="AJ472" s="6"/>
      <c r="AK472" s="4"/>
      <c r="AN472" s="6"/>
      <c r="AO472" s="4"/>
      <c r="AR472" s="6"/>
      <c r="AS472" s="4"/>
      <c r="AV472" s="6"/>
      <c r="AW472" s="4"/>
      <c r="AZ472" s="6"/>
      <c r="BA472" s="4"/>
      <c r="BD472" s="6"/>
      <c r="BE472" s="4"/>
      <c r="BH472" s="6"/>
      <c r="BI472" s="4"/>
      <c r="BL472" s="6"/>
      <c r="BM472" s="4"/>
      <c r="BP472" s="6"/>
      <c r="BQ472" s="4"/>
      <c r="BT472" s="6"/>
      <c r="BU472" s="4"/>
      <c r="BX472" s="6"/>
      <c r="BY472" s="4"/>
      <c r="CB472" s="6"/>
      <c r="CC472" s="4"/>
      <c r="CF472" s="6"/>
      <c r="CG472" s="4"/>
      <c r="CJ472" s="6"/>
      <c r="CK472" s="4"/>
      <c r="CN472" s="6"/>
      <c r="CO472" s="4"/>
      <c r="CR472" s="6"/>
      <c r="CS472" s="4"/>
      <c r="CV472" s="6"/>
      <c r="CW472" s="4"/>
      <c r="CZ472" s="6"/>
      <c r="DA472" s="4"/>
      <c r="DD472" s="6"/>
      <c r="DE472" s="4"/>
      <c r="DH472" s="6"/>
      <c r="DI472" s="4"/>
      <c r="DL472" s="6"/>
      <c r="DM472" s="4"/>
      <c r="DP472" s="6"/>
      <c r="DQ472" s="4"/>
      <c r="DT472" s="6"/>
      <c r="DU472" s="4"/>
      <c r="DX472" s="6"/>
      <c r="DY472" s="4"/>
      <c r="EB472" s="6"/>
      <c r="EC472" s="4"/>
      <c r="EF472" s="6"/>
      <c r="EG472" s="4"/>
      <c r="EJ472" s="6"/>
      <c r="EK472" s="4"/>
      <c r="EN472" s="6"/>
      <c r="EO472" s="4"/>
      <c r="ER472" s="6"/>
      <c r="ES472" s="4"/>
      <c r="EV472" s="6"/>
      <c r="EW472" s="4"/>
      <c r="EZ472" s="6"/>
      <c r="FA472" s="4"/>
      <c r="FD472" s="6"/>
      <c r="FE472" s="4"/>
      <c r="FH472" s="6"/>
      <c r="FI472" s="4"/>
      <c r="FL472" s="6"/>
      <c r="FM472" s="4"/>
      <c r="FP472" s="6"/>
      <c r="FQ472" s="4"/>
      <c r="FT472" s="6"/>
      <c r="FU472" s="4"/>
      <c r="FX472" s="6"/>
      <c r="FY472" s="4"/>
      <c r="GB472" s="6"/>
      <c r="GC472" s="4"/>
      <c r="GF472" s="6"/>
      <c r="GG472" s="4"/>
      <c r="GJ472" s="6"/>
      <c r="GK472" s="4"/>
      <c r="GN472" s="6"/>
      <c r="GO472" s="4"/>
      <c r="GR472" s="6"/>
      <c r="GS472" s="4"/>
      <c r="GV472" s="6"/>
      <c r="GW472" s="4"/>
      <c r="GZ472" s="6"/>
      <c r="HA472" s="4"/>
      <c r="HD472" s="6"/>
      <c r="HE472" s="4"/>
      <c r="HH472" s="6"/>
      <c r="HI472" s="4"/>
      <c r="HL472" s="6"/>
      <c r="HM472" s="4"/>
      <c r="HP472" s="6"/>
      <c r="HQ472" s="4"/>
      <c r="HT472" s="6"/>
      <c r="HU472" s="4"/>
      <c r="HX472" s="6"/>
      <c r="HY472" s="4"/>
      <c r="IB472" s="6"/>
      <c r="IC472" s="4"/>
      <c r="IF472" s="6"/>
      <c r="IG472" s="4"/>
      <c r="IJ472" s="6"/>
      <c r="IK472" s="4"/>
      <c r="IN472" s="6"/>
      <c r="IO472" s="4"/>
      <c r="IR472" s="6"/>
      <c r="IS472" s="4"/>
      <c r="IV472" s="6"/>
      <c r="IW472" s="4"/>
      <c r="IZ472" s="6"/>
      <c r="JA472" s="4"/>
      <c r="JD472" s="6"/>
      <c r="JE472" s="4"/>
      <c r="JH472" s="6"/>
      <c r="JI472" s="4"/>
      <c r="JL472" s="6"/>
      <c r="JM472" s="4"/>
      <c r="JP472" s="6"/>
      <c r="JQ472" s="4"/>
      <c r="JT472" s="6"/>
      <c r="JU472" s="4"/>
      <c r="JX472" s="6"/>
      <c r="JY472" s="4"/>
      <c r="KB472" s="6"/>
      <c r="KC472" s="4"/>
      <c r="KF472" s="6"/>
      <c r="KG472" s="4"/>
      <c r="KJ472" s="6"/>
      <c r="KK472" s="4"/>
      <c r="KN472" s="6"/>
      <c r="KO472" s="4"/>
      <c r="KR472" s="6"/>
      <c r="KS472" s="4"/>
      <c r="KV472" s="6"/>
      <c r="KW472" s="4"/>
      <c r="KZ472" s="6"/>
      <c r="LA472" s="4"/>
      <c r="LD472" s="6"/>
      <c r="LE472" s="4"/>
      <c r="LH472" s="6"/>
      <c r="LI472" s="4"/>
      <c r="LL472" s="6"/>
      <c r="LM472" s="4"/>
      <c r="LP472" s="6"/>
      <c r="LQ472" s="4"/>
      <c r="LT472" s="6"/>
      <c r="LU472" s="4"/>
      <c r="LX472" s="6"/>
      <c r="LY472" s="4"/>
      <c r="MB472" s="6"/>
      <c r="MC472" s="4"/>
      <c r="MF472" s="6"/>
      <c r="MG472" s="4"/>
      <c r="MJ472" s="6"/>
      <c r="MK472" s="4"/>
      <c r="MN472" s="6"/>
      <c r="MO472" s="4"/>
      <c r="MR472" s="6"/>
      <c r="MS472" s="4"/>
      <c r="MV472" s="6"/>
      <c r="MW472" s="4"/>
      <c r="MZ472" s="6"/>
      <c r="NA472" s="4"/>
      <c r="ND472" s="6"/>
      <c r="NE472" s="4"/>
      <c r="NH472" s="6"/>
      <c r="NI472" s="4"/>
      <c r="NL472" s="6"/>
      <c r="NM472" s="4"/>
      <c r="NP472" s="6"/>
      <c r="NQ472" s="4"/>
      <c r="NT472" s="6"/>
      <c r="NU472" s="4"/>
      <c r="NX472" s="6"/>
      <c r="NY472" s="4"/>
      <c r="OB472" s="6"/>
      <c r="OC472" s="4"/>
      <c r="OF472" s="6"/>
      <c r="OG472" s="4"/>
      <c r="OJ472" s="6"/>
      <c r="OK472" s="4"/>
      <c r="ON472" s="6"/>
      <c r="OO472" s="4"/>
      <c r="OR472" s="6"/>
      <c r="OS472" s="4"/>
      <c r="OV472" s="6"/>
      <c r="OW472" s="4"/>
      <c r="OZ472" s="6"/>
      <c r="PA472" s="4"/>
      <c r="PD472" s="6"/>
      <c r="PE472" s="4"/>
      <c r="PH472" s="6"/>
      <c r="PI472" s="4"/>
      <c r="PL472" s="6"/>
      <c r="PM472" s="4"/>
      <c r="PP472" s="6"/>
      <c r="PQ472" s="4"/>
      <c r="PT472" s="6"/>
      <c r="PU472" s="4"/>
      <c r="PX472" s="6"/>
      <c r="PY472" s="4"/>
      <c r="QB472" s="6"/>
      <c r="QC472" s="4"/>
      <c r="QF472" s="6"/>
      <c r="QG472" s="4"/>
      <c r="QJ472" s="6"/>
      <c r="QK472" s="4"/>
      <c r="QN472" s="6"/>
      <c r="QO472" s="4"/>
      <c r="QR472" s="6"/>
      <c r="QS472" s="4"/>
      <c r="QV472" s="6"/>
      <c r="QW472" s="4"/>
      <c r="QZ472" s="6"/>
      <c r="RA472" s="4"/>
      <c r="RD472" s="6"/>
      <c r="RE472" s="4"/>
      <c r="RH472" s="6"/>
      <c r="RI472" s="4"/>
      <c r="RL472" s="6"/>
      <c r="RM472" s="4"/>
      <c r="RP472" s="6"/>
      <c r="RQ472" s="4"/>
      <c r="RT472" s="6"/>
      <c r="RU472" s="4"/>
      <c r="RX472" s="6"/>
      <c r="RY472" s="4"/>
      <c r="SB472" s="6"/>
      <c r="SC472" s="4"/>
      <c r="SF472" s="6"/>
      <c r="SG472" s="4"/>
      <c r="SJ472" s="6"/>
      <c r="SK472" s="4"/>
      <c r="SN472" s="6"/>
      <c r="SO472" s="4"/>
      <c r="SR472" s="6"/>
      <c r="SS472" s="4"/>
      <c r="SV472" s="6"/>
      <c r="SW472" s="4"/>
      <c r="SZ472" s="6"/>
      <c r="TA472" s="4"/>
      <c r="TD472" s="6"/>
      <c r="TE472" s="4"/>
      <c r="TH472" s="6"/>
      <c r="TI472" s="4"/>
      <c r="TL472" s="6"/>
      <c r="TM472" s="4"/>
      <c r="TP472" s="6"/>
      <c r="TQ472" s="4"/>
      <c r="TT472" s="6"/>
      <c r="TU472" s="4"/>
      <c r="TX472" s="6"/>
      <c r="TY472" s="4"/>
      <c r="UB472" s="6"/>
      <c r="UC472" s="4"/>
      <c r="UF472" s="6"/>
      <c r="UG472" s="4"/>
      <c r="UJ472" s="6"/>
      <c r="UK472" s="4"/>
      <c r="UN472" s="6"/>
      <c r="UO472" s="4"/>
      <c r="UR472" s="6"/>
      <c r="US472" s="4"/>
      <c r="UV472" s="6"/>
      <c r="UW472" s="4"/>
      <c r="UZ472" s="6"/>
      <c r="VA472" s="4"/>
      <c r="VD472" s="6"/>
      <c r="VE472" s="4"/>
      <c r="VH472" s="6"/>
      <c r="VI472" s="4"/>
      <c r="VL472" s="6"/>
      <c r="VM472" s="4"/>
      <c r="VP472" s="6"/>
      <c r="VQ472" s="4"/>
      <c r="VT472" s="6"/>
      <c r="VU472" s="4"/>
      <c r="VX472" s="6"/>
      <c r="VY472" s="4"/>
      <c r="WB472" s="6"/>
      <c r="WC472" s="4"/>
      <c r="WF472" s="6"/>
      <c r="WG472" s="4"/>
      <c r="WJ472" s="6"/>
      <c r="WK472" s="4"/>
      <c r="WN472" s="6"/>
      <c r="WO472" s="4"/>
      <c r="WR472" s="6"/>
      <c r="WS472" s="4"/>
      <c r="WV472" s="6"/>
      <c r="WW472" s="4"/>
      <c r="WZ472" s="6"/>
      <c r="XA472" s="4"/>
      <c r="XD472" s="6"/>
      <c r="XE472" s="4"/>
      <c r="XH472" s="6"/>
      <c r="XI472" s="4"/>
      <c r="XL472" s="6"/>
      <c r="XM472" s="4"/>
      <c r="XP472" s="6"/>
      <c r="XQ472" s="4"/>
      <c r="XT472" s="6"/>
      <c r="XU472" s="4"/>
      <c r="XX472" s="6"/>
      <c r="XY472" s="4"/>
      <c r="YB472" s="6"/>
      <c r="YC472" s="4"/>
      <c r="YF472" s="6"/>
      <c r="YG472" s="4"/>
      <c r="YJ472" s="6"/>
      <c r="YK472" s="4"/>
      <c r="YN472" s="6"/>
      <c r="YO472" s="4"/>
      <c r="YR472" s="6"/>
      <c r="YS472" s="4"/>
      <c r="YV472" s="6"/>
      <c r="YW472" s="4"/>
      <c r="YZ472" s="6"/>
      <c r="ZA472" s="4"/>
      <c r="ZD472" s="6"/>
      <c r="ZE472" s="4"/>
      <c r="ZH472" s="6"/>
      <c r="ZI472" s="4"/>
      <c r="ZL472" s="6"/>
      <c r="ZM472" s="4"/>
      <c r="ZP472" s="6"/>
      <c r="ZQ472" s="4"/>
      <c r="ZT472" s="6"/>
      <c r="ZU472" s="4"/>
      <c r="ZX472" s="6"/>
      <c r="ZY472" s="4"/>
      <c r="AAB472" s="6"/>
      <c r="AAC472" s="4"/>
      <c r="AAF472" s="6"/>
      <c r="AAG472" s="4"/>
      <c r="AAJ472" s="6"/>
      <c r="AAK472" s="4"/>
      <c r="AAN472" s="6"/>
      <c r="AAO472" s="4"/>
      <c r="AAR472" s="6"/>
      <c r="AAS472" s="4"/>
      <c r="AAV472" s="6"/>
      <c r="AAW472" s="4"/>
      <c r="AAZ472" s="6"/>
      <c r="ABA472" s="4"/>
      <c r="ABD472" s="6"/>
      <c r="ABE472" s="4"/>
      <c r="ABH472" s="6"/>
      <c r="ABI472" s="4"/>
      <c r="ABL472" s="6"/>
      <c r="ABM472" s="4"/>
      <c r="ABP472" s="6"/>
      <c r="ABQ472" s="4"/>
      <c r="ABT472" s="6"/>
      <c r="ABU472" s="4"/>
      <c r="ABX472" s="6"/>
      <c r="ABY472" s="4"/>
      <c r="ACB472" s="6"/>
      <c r="ACC472" s="4"/>
      <c r="ACF472" s="6"/>
      <c r="ACG472" s="4"/>
      <c r="ACJ472" s="6"/>
      <c r="ACK472" s="4"/>
      <c r="ACN472" s="6"/>
      <c r="ACO472" s="4"/>
      <c r="ACR472" s="6"/>
      <c r="ACS472" s="4"/>
      <c r="ACV472" s="6"/>
      <c r="ACW472" s="4"/>
      <c r="ACZ472" s="6"/>
      <c r="ADA472" s="4"/>
      <c r="ADD472" s="6"/>
      <c r="ADE472" s="4"/>
      <c r="ADH472" s="6"/>
      <c r="ADI472" s="4"/>
      <c r="ADL472" s="6"/>
      <c r="ADM472" s="4"/>
      <c r="ADP472" s="6"/>
      <c r="ADQ472" s="4"/>
      <c r="ADT472" s="6"/>
      <c r="ADU472" s="4"/>
      <c r="ADX472" s="6"/>
      <c r="ADY472" s="4"/>
      <c r="AEB472" s="6"/>
      <c r="AEC472" s="4"/>
      <c r="AEF472" s="6"/>
      <c r="AEG472" s="4"/>
      <c r="AEJ472" s="6"/>
      <c r="AEK472" s="4"/>
      <c r="AEN472" s="6"/>
      <c r="AEO472" s="4"/>
      <c r="AER472" s="6"/>
      <c r="AES472" s="4"/>
      <c r="AEV472" s="6"/>
      <c r="AEW472" s="4"/>
      <c r="AEZ472" s="6"/>
      <c r="AFA472" s="4"/>
      <c r="AFD472" s="6"/>
      <c r="AFE472" s="4"/>
      <c r="AFH472" s="6"/>
      <c r="AFI472" s="4"/>
      <c r="AFL472" s="6"/>
      <c r="AFM472" s="4"/>
      <c r="AFP472" s="6"/>
      <c r="AFQ472" s="4"/>
      <c r="AFT472" s="6"/>
      <c r="AFU472" s="4"/>
      <c r="AFX472" s="6"/>
      <c r="AFY472" s="4"/>
      <c r="AGB472" s="6"/>
      <c r="AGC472" s="4"/>
      <c r="AGF472" s="6"/>
      <c r="AGG472" s="4"/>
      <c r="AGJ472" s="6"/>
      <c r="AGK472" s="4"/>
      <c r="AGN472" s="6"/>
      <c r="AGO472" s="4"/>
      <c r="AGR472" s="6"/>
      <c r="AGS472" s="4"/>
      <c r="AGV472" s="6"/>
      <c r="AGW472" s="4"/>
      <c r="AGZ472" s="6"/>
      <c r="AHA472" s="4"/>
      <c r="AHD472" s="6"/>
      <c r="AHE472" s="4"/>
      <c r="AHH472" s="6"/>
      <c r="AHI472" s="4"/>
      <c r="AHL472" s="6"/>
      <c r="AHM472" s="4"/>
      <c r="AHP472" s="6"/>
      <c r="AHQ472" s="4"/>
      <c r="AHT472" s="6"/>
      <c r="AHU472" s="4"/>
      <c r="AHX472" s="6"/>
      <c r="AHY472" s="4"/>
      <c r="AIB472" s="6"/>
      <c r="AIC472" s="4"/>
      <c r="AIF472" s="6"/>
      <c r="AIG472" s="4"/>
      <c r="AIJ472" s="6"/>
      <c r="AIK472" s="4"/>
      <c r="AIN472" s="6"/>
      <c r="AIO472" s="4"/>
      <c r="AIR472" s="6"/>
      <c r="AIS472" s="4"/>
      <c r="AIV472" s="6"/>
      <c r="AIW472" s="4"/>
      <c r="AIZ472" s="6"/>
      <c r="AJA472" s="4"/>
      <c r="AJD472" s="6"/>
      <c r="AJE472" s="4"/>
      <c r="AJH472" s="6"/>
      <c r="AJI472" s="4"/>
      <c r="AJL472" s="6"/>
      <c r="AJM472" s="4"/>
      <c r="AJP472" s="6"/>
      <c r="AJQ472" s="4"/>
      <c r="AJT472" s="6"/>
      <c r="AJU472" s="4"/>
      <c r="AJX472" s="6"/>
      <c r="AJY472" s="4"/>
      <c r="AKB472" s="6"/>
      <c r="AKC472" s="4"/>
      <c r="AKF472" s="6"/>
      <c r="AKG472" s="4"/>
      <c r="AKJ472" s="6"/>
      <c r="AKK472" s="4"/>
      <c r="AKN472" s="6"/>
      <c r="AKO472" s="4"/>
      <c r="AKR472" s="6"/>
      <c r="AKS472" s="4"/>
      <c r="AKV472" s="6"/>
      <c r="AKW472" s="4"/>
      <c r="AKZ472" s="6"/>
      <c r="ALA472" s="4"/>
      <c r="ALD472" s="6"/>
      <c r="ALE472" s="4"/>
      <c r="ALH472" s="6"/>
      <c r="ALI472" s="4"/>
      <c r="ALL472" s="6"/>
      <c r="ALM472" s="4"/>
      <c r="ALP472" s="6"/>
      <c r="ALQ472" s="4"/>
      <c r="ALT472" s="6"/>
      <c r="ALU472" s="4"/>
      <c r="ALX472" s="6"/>
      <c r="ALY472" s="4"/>
      <c r="AMB472" s="6"/>
      <c r="AMC472" s="4"/>
      <c r="AMF472" s="6"/>
      <c r="AMG472" s="4"/>
      <c r="AMJ472" s="6"/>
    </row>
    <row r="473" spans="1:1024" x14ac:dyDescent="0.25">
      <c r="A473" s="3">
        <v>42028</v>
      </c>
      <c r="B473" s="89" t="s">
        <v>192</v>
      </c>
      <c r="C473" s="5"/>
      <c r="D473" s="5">
        <v>9</v>
      </c>
      <c r="F473" s="5"/>
      <c r="G473" s="5"/>
      <c r="H473" s="6"/>
      <c r="I473" s="4"/>
      <c r="L473" s="6"/>
      <c r="M473" s="4"/>
      <c r="P473" s="6"/>
      <c r="Q473" s="4"/>
      <c r="T473" s="6"/>
      <c r="U473" s="4"/>
      <c r="X473" s="6"/>
      <c r="Y473" s="4"/>
      <c r="AB473" s="6"/>
      <c r="AC473" s="4"/>
      <c r="AF473" s="6"/>
      <c r="AG473" s="4"/>
      <c r="AJ473" s="6"/>
      <c r="AK473" s="4"/>
      <c r="AN473" s="6"/>
      <c r="AO473" s="4"/>
      <c r="AR473" s="6"/>
      <c r="AS473" s="4"/>
      <c r="AV473" s="6"/>
      <c r="AW473" s="4"/>
      <c r="AZ473" s="6"/>
      <c r="BA473" s="4"/>
      <c r="BD473" s="6"/>
      <c r="BE473" s="4"/>
      <c r="BH473" s="6"/>
      <c r="BI473" s="4"/>
      <c r="BL473" s="6"/>
      <c r="BM473" s="4"/>
      <c r="BP473" s="6"/>
      <c r="BQ473" s="4"/>
      <c r="BT473" s="6"/>
      <c r="BU473" s="4"/>
      <c r="BX473" s="6"/>
      <c r="BY473" s="4"/>
      <c r="CB473" s="6"/>
      <c r="CC473" s="4"/>
      <c r="CF473" s="6"/>
      <c r="CG473" s="4"/>
      <c r="CJ473" s="6"/>
      <c r="CK473" s="4"/>
      <c r="CN473" s="6"/>
      <c r="CO473" s="4"/>
      <c r="CR473" s="6"/>
      <c r="CS473" s="4"/>
      <c r="CV473" s="6"/>
      <c r="CW473" s="4"/>
      <c r="CZ473" s="6"/>
      <c r="DA473" s="4"/>
      <c r="DD473" s="6"/>
      <c r="DE473" s="4"/>
      <c r="DH473" s="6"/>
      <c r="DI473" s="4"/>
      <c r="DL473" s="6"/>
      <c r="DM473" s="4"/>
      <c r="DP473" s="6"/>
      <c r="DQ473" s="4"/>
      <c r="DT473" s="6"/>
      <c r="DU473" s="4"/>
      <c r="DX473" s="6"/>
      <c r="DY473" s="4"/>
      <c r="EB473" s="6"/>
      <c r="EC473" s="4"/>
      <c r="EF473" s="6"/>
      <c r="EG473" s="4"/>
      <c r="EJ473" s="6"/>
      <c r="EK473" s="4"/>
      <c r="EN473" s="6"/>
      <c r="EO473" s="4"/>
      <c r="ER473" s="6"/>
      <c r="ES473" s="4"/>
      <c r="EV473" s="6"/>
      <c r="EW473" s="4"/>
      <c r="EZ473" s="6"/>
      <c r="FA473" s="4"/>
      <c r="FD473" s="6"/>
      <c r="FE473" s="4"/>
      <c r="FH473" s="6"/>
      <c r="FI473" s="4"/>
      <c r="FL473" s="6"/>
      <c r="FM473" s="4"/>
      <c r="FP473" s="6"/>
      <c r="FQ473" s="4"/>
      <c r="FT473" s="6"/>
      <c r="FU473" s="4"/>
      <c r="FX473" s="6"/>
      <c r="FY473" s="4"/>
      <c r="GB473" s="6"/>
      <c r="GC473" s="4"/>
      <c r="GF473" s="6"/>
      <c r="GG473" s="4"/>
      <c r="GJ473" s="6"/>
      <c r="GK473" s="4"/>
      <c r="GN473" s="6"/>
      <c r="GO473" s="4"/>
      <c r="GR473" s="6"/>
      <c r="GS473" s="4"/>
      <c r="GV473" s="6"/>
      <c r="GW473" s="4"/>
      <c r="GZ473" s="6"/>
      <c r="HA473" s="4"/>
      <c r="HD473" s="6"/>
      <c r="HE473" s="4"/>
      <c r="HH473" s="6"/>
      <c r="HI473" s="4"/>
      <c r="HL473" s="6"/>
      <c r="HM473" s="4"/>
      <c r="HP473" s="6"/>
      <c r="HQ473" s="4"/>
      <c r="HT473" s="6"/>
      <c r="HU473" s="4"/>
      <c r="HX473" s="6"/>
      <c r="HY473" s="4"/>
      <c r="IB473" s="6"/>
      <c r="IC473" s="4"/>
      <c r="IF473" s="6"/>
      <c r="IG473" s="4"/>
      <c r="IJ473" s="6"/>
      <c r="IK473" s="4"/>
      <c r="IN473" s="6"/>
      <c r="IO473" s="4"/>
      <c r="IR473" s="6"/>
      <c r="IS473" s="4"/>
      <c r="IV473" s="6"/>
      <c r="IW473" s="4"/>
      <c r="IZ473" s="6"/>
      <c r="JA473" s="4"/>
      <c r="JD473" s="6"/>
      <c r="JE473" s="4"/>
      <c r="JH473" s="6"/>
      <c r="JI473" s="4"/>
      <c r="JL473" s="6"/>
      <c r="JM473" s="4"/>
      <c r="JP473" s="6"/>
      <c r="JQ473" s="4"/>
      <c r="JT473" s="6"/>
      <c r="JU473" s="4"/>
      <c r="JX473" s="6"/>
      <c r="JY473" s="4"/>
      <c r="KB473" s="6"/>
      <c r="KC473" s="4"/>
      <c r="KF473" s="6"/>
      <c r="KG473" s="4"/>
      <c r="KJ473" s="6"/>
      <c r="KK473" s="4"/>
      <c r="KN473" s="6"/>
      <c r="KO473" s="4"/>
      <c r="KR473" s="6"/>
      <c r="KS473" s="4"/>
      <c r="KV473" s="6"/>
      <c r="KW473" s="4"/>
      <c r="KZ473" s="6"/>
      <c r="LA473" s="4"/>
      <c r="LD473" s="6"/>
      <c r="LE473" s="4"/>
      <c r="LH473" s="6"/>
      <c r="LI473" s="4"/>
      <c r="LL473" s="6"/>
      <c r="LM473" s="4"/>
      <c r="LP473" s="6"/>
      <c r="LQ473" s="4"/>
      <c r="LT473" s="6"/>
      <c r="LU473" s="4"/>
      <c r="LX473" s="6"/>
      <c r="LY473" s="4"/>
      <c r="MB473" s="6"/>
      <c r="MC473" s="4"/>
      <c r="MF473" s="6"/>
      <c r="MG473" s="4"/>
      <c r="MJ473" s="6"/>
      <c r="MK473" s="4"/>
      <c r="MN473" s="6"/>
      <c r="MO473" s="4"/>
      <c r="MR473" s="6"/>
      <c r="MS473" s="4"/>
      <c r="MV473" s="6"/>
      <c r="MW473" s="4"/>
      <c r="MZ473" s="6"/>
      <c r="NA473" s="4"/>
      <c r="ND473" s="6"/>
      <c r="NE473" s="4"/>
      <c r="NH473" s="6"/>
      <c r="NI473" s="4"/>
      <c r="NL473" s="6"/>
      <c r="NM473" s="4"/>
      <c r="NP473" s="6"/>
      <c r="NQ473" s="4"/>
      <c r="NT473" s="6"/>
      <c r="NU473" s="4"/>
      <c r="NX473" s="6"/>
      <c r="NY473" s="4"/>
      <c r="OB473" s="6"/>
      <c r="OC473" s="4"/>
      <c r="OF473" s="6"/>
      <c r="OG473" s="4"/>
      <c r="OJ473" s="6"/>
      <c r="OK473" s="4"/>
      <c r="ON473" s="6"/>
      <c r="OO473" s="4"/>
      <c r="OR473" s="6"/>
      <c r="OS473" s="4"/>
      <c r="OV473" s="6"/>
      <c r="OW473" s="4"/>
      <c r="OZ473" s="6"/>
      <c r="PA473" s="4"/>
      <c r="PD473" s="6"/>
      <c r="PE473" s="4"/>
      <c r="PH473" s="6"/>
      <c r="PI473" s="4"/>
      <c r="PL473" s="6"/>
      <c r="PM473" s="4"/>
      <c r="PP473" s="6"/>
      <c r="PQ473" s="4"/>
      <c r="PT473" s="6"/>
      <c r="PU473" s="4"/>
      <c r="PX473" s="6"/>
      <c r="PY473" s="4"/>
      <c r="QB473" s="6"/>
      <c r="QC473" s="4"/>
      <c r="QF473" s="6"/>
      <c r="QG473" s="4"/>
      <c r="QJ473" s="6"/>
      <c r="QK473" s="4"/>
      <c r="QN473" s="6"/>
      <c r="QO473" s="4"/>
      <c r="QR473" s="6"/>
      <c r="QS473" s="4"/>
      <c r="QV473" s="6"/>
      <c r="QW473" s="4"/>
      <c r="QZ473" s="6"/>
      <c r="RA473" s="4"/>
      <c r="RD473" s="6"/>
      <c r="RE473" s="4"/>
      <c r="RH473" s="6"/>
      <c r="RI473" s="4"/>
      <c r="RL473" s="6"/>
      <c r="RM473" s="4"/>
      <c r="RP473" s="6"/>
      <c r="RQ473" s="4"/>
      <c r="RT473" s="6"/>
      <c r="RU473" s="4"/>
      <c r="RX473" s="6"/>
      <c r="RY473" s="4"/>
      <c r="SB473" s="6"/>
      <c r="SC473" s="4"/>
      <c r="SF473" s="6"/>
      <c r="SG473" s="4"/>
      <c r="SJ473" s="6"/>
      <c r="SK473" s="4"/>
      <c r="SN473" s="6"/>
      <c r="SO473" s="4"/>
      <c r="SR473" s="6"/>
      <c r="SS473" s="4"/>
      <c r="SV473" s="6"/>
      <c r="SW473" s="4"/>
      <c r="SZ473" s="6"/>
      <c r="TA473" s="4"/>
      <c r="TD473" s="6"/>
      <c r="TE473" s="4"/>
      <c r="TH473" s="6"/>
      <c r="TI473" s="4"/>
      <c r="TL473" s="6"/>
      <c r="TM473" s="4"/>
      <c r="TP473" s="6"/>
      <c r="TQ473" s="4"/>
      <c r="TT473" s="6"/>
      <c r="TU473" s="4"/>
      <c r="TX473" s="6"/>
      <c r="TY473" s="4"/>
      <c r="UB473" s="6"/>
      <c r="UC473" s="4"/>
      <c r="UF473" s="6"/>
      <c r="UG473" s="4"/>
      <c r="UJ473" s="6"/>
      <c r="UK473" s="4"/>
      <c r="UN473" s="6"/>
      <c r="UO473" s="4"/>
      <c r="UR473" s="6"/>
      <c r="US473" s="4"/>
      <c r="UV473" s="6"/>
      <c r="UW473" s="4"/>
      <c r="UZ473" s="6"/>
      <c r="VA473" s="4"/>
      <c r="VD473" s="6"/>
      <c r="VE473" s="4"/>
      <c r="VH473" s="6"/>
      <c r="VI473" s="4"/>
      <c r="VL473" s="6"/>
      <c r="VM473" s="4"/>
      <c r="VP473" s="6"/>
      <c r="VQ473" s="4"/>
      <c r="VT473" s="6"/>
      <c r="VU473" s="4"/>
      <c r="VX473" s="6"/>
      <c r="VY473" s="4"/>
      <c r="WB473" s="6"/>
      <c r="WC473" s="4"/>
      <c r="WF473" s="6"/>
      <c r="WG473" s="4"/>
      <c r="WJ473" s="6"/>
      <c r="WK473" s="4"/>
      <c r="WN473" s="6"/>
      <c r="WO473" s="4"/>
      <c r="WR473" s="6"/>
      <c r="WS473" s="4"/>
      <c r="WV473" s="6"/>
      <c r="WW473" s="4"/>
      <c r="WZ473" s="6"/>
      <c r="XA473" s="4"/>
      <c r="XD473" s="6"/>
      <c r="XE473" s="4"/>
      <c r="XH473" s="6"/>
      <c r="XI473" s="4"/>
      <c r="XL473" s="6"/>
      <c r="XM473" s="4"/>
      <c r="XP473" s="6"/>
      <c r="XQ473" s="4"/>
      <c r="XT473" s="6"/>
      <c r="XU473" s="4"/>
      <c r="XX473" s="6"/>
      <c r="XY473" s="4"/>
      <c r="YB473" s="6"/>
      <c r="YC473" s="4"/>
      <c r="YF473" s="6"/>
      <c r="YG473" s="4"/>
      <c r="YJ473" s="6"/>
      <c r="YK473" s="4"/>
      <c r="YN473" s="6"/>
      <c r="YO473" s="4"/>
      <c r="YR473" s="6"/>
      <c r="YS473" s="4"/>
      <c r="YV473" s="6"/>
      <c r="YW473" s="4"/>
      <c r="YZ473" s="6"/>
      <c r="ZA473" s="4"/>
      <c r="ZD473" s="6"/>
      <c r="ZE473" s="4"/>
      <c r="ZH473" s="6"/>
      <c r="ZI473" s="4"/>
      <c r="ZL473" s="6"/>
      <c r="ZM473" s="4"/>
      <c r="ZP473" s="6"/>
      <c r="ZQ473" s="4"/>
      <c r="ZT473" s="6"/>
      <c r="ZU473" s="4"/>
      <c r="ZX473" s="6"/>
      <c r="ZY473" s="4"/>
      <c r="AAB473" s="6"/>
      <c r="AAC473" s="4"/>
      <c r="AAF473" s="6"/>
      <c r="AAG473" s="4"/>
      <c r="AAJ473" s="6"/>
      <c r="AAK473" s="4"/>
      <c r="AAN473" s="6"/>
      <c r="AAO473" s="4"/>
      <c r="AAR473" s="6"/>
      <c r="AAS473" s="4"/>
      <c r="AAV473" s="6"/>
      <c r="AAW473" s="4"/>
      <c r="AAZ473" s="6"/>
      <c r="ABA473" s="4"/>
      <c r="ABD473" s="6"/>
      <c r="ABE473" s="4"/>
      <c r="ABH473" s="6"/>
      <c r="ABI473" s="4"/>
      <c r="ABL473" s="6"/>
      <c r="ABM473" s="4"/>
      <c r="ABP473" s="6"/>
      <c r="ABQ473" s="4"/>
      <c r="ABT473" s="6"/>
      <c r="ABU473" s="4"/>
      <c r="ABX473" s="6"/>
      <c r="ABY473" s="4"/>
      <c r="ACB473" s="6"/>
      <c r="ACC473" s="4"/>
      <c r="ACF473" s="6"/>
      <c r="ACG473" s="4"/>
      <c r="ACJ473" s="6"/>
      <c r="ACK473" s="4"/>
      <c r="ACN473" s="6"/>
      <c r="ACO473" s="4"/>
      <c r="ACR473" s="6"/>
      <c r="ACS473" s="4"/>
      <c r="ACV473" s="6"/>
      <c r="ACW473" s="4"/>
      <c r="ACZ473" s="6"/>
      <c r="ADA473" s="4"/>
      <c r="ADD473" s="6"/>
      <c r="ADE473" s="4"/>
      <c r="ADH473" s="6"/>
      <c r="ADI473" s="4"/>
      <c r="ADL473" s="6"/>
      <c r="ADM473" s="4"/>
      <c r="ADP473" s="6"/>
      <c r="ADQ473" s="4"/>
      <c r="ADT473" s="6"/>
      <c r="ADU473" s="4"/>
      <c r="ADX473" s="6"/>
      <c r="ADY473" s="4"/>
      <c r="AEB473" s="6"/>
      <c r="AEC473" s="4"/>
      <c r="AEF473" s="6"/>
      <c r="AEG473" s="4"/>
      <c r="AEJ473" s="6"/>
      <c r="AEK473" s="4"/>
      <c r="AEN473" s="6"/>
      <c r="AEO473" s="4"/>
      <c r="AER473" s="6"/>
      <c r="AES473" s="4"/>
      <c r="AEV473" s="6"/>
      <c r="AEW473" s="4"/>
      <c r="AEZ473" s="6"/>
      <c r="AFA473" s="4"/>
      <c r="AFD473" s="6"/>
      <c r="AFE473" s="4"/>
      <c r="AFH473" s="6"/>
      <c r="AFI473" s="4"/>
      <c r="AFL473" s="6"/>
      <c r="AFM473" s="4"/>
      <c r="AFP473" s="6"/>
      <c r="AFQ473" s="4"/>
      <c r="AFT473" s="6"/>
      <c r="AFU473" s="4"/>
      <c r="AFX473" s="6"/>
      <c r="AFY473" s="4"/>
      <c r="AGB473" s="6"/>
      <c r="AGC473" s="4"/>
      <c r="AGF473" s="6"/>
      <c r="AGG473" s="4"/>
      <c r="AGJ473" s="6"/>
      <c r="AGK473" s="4"/>
      <c r="AGN473" s="6"/>
      <c r="AGO473" s="4"/>
      <c r="AGR473" s="6"/>
      <c r="AGS473" s="4"/>
      <c r="AGV473" s="6"/>
      <c r="AGW473" s="4"/>
      <c r="AGZ473" s="6"/>
      <c r="AHA473" s="4"/>
      <c r="AHD473" s="6"/>
      <c r="AHE473" s="4"/>
      <c r="AHH473" s="6"/>
      <c r="AHI473" s="4"/>
      <c r="AHL473" s="6"/>
      <c r="AHM473" s="4"/>
      <c r="AHP473" s="6"/>
      <c r="AHQ473" s="4"/>
      <c r="AHT473" s="6"/>
      <c r="AHU473" s="4"/>
      <c r="AHX473" s="6"/>
      <c r="AHY473" s="4"/>
      <c r="AIB473" s="6"/>
      <c r="AIC473" s="4"/>
      <c r="AIF473" s="6"/>
      <c r="AIG473" s="4"/>
      <c r="AIJ473" s="6"/>
      <c r="AIK473" s="4"/>
      <c r="AIN473" s="6"/>
      <c r="AIO473" s="4"/>
      <c r="AIR473" s="6"/>
      <c r="AIS473" s="4"/>
      <c r="AIV473" s="6"/>
      <c r="AIW473" s="4"/>
      <c r="AIZ473" s="6"/>
      <c r="AJA473" s="4"/>
      <c r="AJD473" s="6"/>
      <c r="AJE473" s="4"/>
      <c r="AJH473" s="6"/>
      <c r="AJI473" s="4"/>
      <c r="AJL473" s="6"/>
      <c r="AJM473" s="4"/>
      <c r="AJP473" s="6"/>
      <c r="AJQ473" s="4"/>
      <c r="AJT473" s="6"/>
      <c r="AJU473" s="4"/>
      <c r="AJX473" s="6"/>
      <c r="AJY473" s="4"/>
      <c r="AKB473" s="6"/>
      <c r="AKC473" s="4"/>
      <c r="AKF473" s="6"/>
      <c r="AKG473" s="4"/>
      <c r="AKJ473" s="6"/>
      <c r="AKK473" s="4"/>
      <c r="AKN473" s="6"/>
      <c r="AKO473" s="4"/>
      <c r="AKR473" s="6"/>
      <c r="AKS473" s="4"/>
      <c r="AKV473" s="6"/>
      <c r="AKW473" s="4"/>
      <c r="AKZ473" s="6"/>
      <c r="ALA473" s="4"/>
      <c r="ALD473" s="6"/>
      <c r="ALE473" s="4"/>
      <c r="ALH473" s="6"/>
      <c r="ALI473" s="4"/>
      <c r="ALL473" s="6"/>
      <c r="ALM473" s="4"/>
      <c r="ALP473" s="6"/>
      <c r="ALQ473" s="4"/>
      <c r="ALT473" s="6"/>
      <c r="ALU473" s="4"/>
      <c r="ALX473" s="6"/>
      <c r="ALY473" s="4"/>
      <c r="AMB473" s="6"/>
      <c r="AMC473" s="4"/>
      <c r="AMF473" s="6"/>
      <c r="AMG473" s="4"/>
      <c r="AMJ473" s="6"/>
    </row>
    <row r="474" spans="1:1024" x14ac:dyDescent="0.25">
      <c r="A474" s="3">
        <v>42028</v>
      </c>
      <c r="B474" s="89" t="s">
        <v>264</v>
      </c>
      <c r="C474" s="5"/>
      <c r="D474" s="5">
        <v>43</v>
      </c>
      <c r="E474" s="92"/>
      <c r="F474" s="5"/>
      <c r="G474" s="5"/>
      <c r="H474" s="6"/>
      <c r="I474" s="4"/>
      <c r="L474" s="6"/>
      <c r="M474" s="4"/>
      <c r="P474" s="6"/>
      <c r="Q474" s="4"/>
      <c r="T474" s="6"/>
      <c r="U474" s="4"/>
      <c r="X474" s="6"/>
      <c r="Y474" s="4"/>
      <c r="AB474" s="6"/>
      <c r="AC474" s="4"/>
      <c r="AF474" s="6"/>
      <c r="AG474" s="4"/>
      <c r="AJ474" s="6"/>
      <c r="AK474" s="4"/>
      <c r="AN474" s="6"/>
      <c r="AO474" s="4"/>
      <c r="AR474" s="6"/>
      <c r="AS474" s="4"/>
      <c r="AV474" s="6"/>
      <c r="AW474" s="4"/>
      <c r="AZ474" s="6"/>
      <c r="BA474" s="4"/>
      <c r="BD474" s="6"/>
      <c r="BE474" s="4"/>
      <c r="BH474" s="6"/>
      <c r="BI474" s="4"/>
      <c r="BL474" s="6"/>
      <c r="BM474" s="4"/>
      <c r="BP474" s="6"/>
      <c r="BQ474" s="4"/>
      <c r="BT474" s="6"/>
      <c r="BU474" s="4"/>
      <c r="BX474" s="6"/>
      <c r="BY474" s="4"/>
      <c r="CB474" s="6"/>
      <c r="CC474" s="4"/>
      <c r="CF474" s="6"/>
      <c r="CG474" s="4"/>
      <c r="CJ474" s="6"/>
      <c r="CK474" s="4"/>
      <c r="CN474" s="6"/>
      <c r="CO474" s="4"/>
      <c r="CR474" s="6"/>
      <c r="CS474" s="4"/>
      <c r="CV474" s="6"/>
      <c r="CW474" s="4"/>
      <c r="CZ474" s="6"/>
      <c r="DA474" s="4"/>
      <c r="DD474" s="6"/>
      <c r="DE474" s="4"/>
      <c r="DH474" s="6"/>
      <c r="DI474" s="4"/>
      <c r="DL474" s="6"/>
      <c r="DM474" s="4"/>
      <c r="DP474" s="6"/>
      <c r="DQ474" s="4"/>
      <c r="DT474" s="6"/>
      <c r="DU474" s="4"/>
      <c r="DX474" s="6"/>
      <c r="DY474" s="4"/>
      <c r="EB474" s="6"/>
      <c r="EC474" s="4"/>
      <c r="EF474" s="6"/>
      <c r="EG474" s="4"/>
      <c r="EJ474" s="6"/>
      <c r="EK474" s="4"/>
      <c r="EN474" s="6"/>
      <c r="EO474" s="4"/>
      <c r="ER474" s="6"/>
      <c r="ES474" s="4"/>
      <c r="EV474" s="6"/>
      <c r="EW474" s="4"/>
      <c r="EZ474" s="6"/>
      <c r="FA474" s="4"/>
      <c r="FD474" s="6"/>
      <c r="FE474" s="4"/>
      <c r="FH474" s="6"/>
      <c r="FI474" s="4"/>
      <c r="FL474" s="6"/>
      <c r="FM474" s="4"/>
      <c r="FP474" s="6"/>
      <c r="FQ474" s="4"/>
      <c r="FT474" s="6"/>
      <c r="FU474" s="4"/>
      <c r="FX474" s="6"/>
      <c r="FY474" s="4"/>
      <c r="GB474" s="6"/>
      <c r="GC474" s="4"/>
      <c r="GF474" s="6"/>
      <c r="GG474" s="4"/>
      <c r="GJ474" s="6"/>
      <c r="GK474" s="4"/>
      <c r="GN474" s="6"/>
      <c r="GO474" s="4"/>
      <c r="GR474" s="6"/>
      <c r="GS474" s="4"/>
      <c r="GV474" s="6"/>
      <c r="GW474" s="4"/>
      <c r="GZ474" s="6"/>
      <c r="HA474" s="4"/>
      <c r="HD474" s="6"/>
      <c r="HE474" s="4"/>
      <c r="HH474" s="6"/>
      <c r="HI474" s="4"/>
      <c r="HL474" s="6"/>
      <c r="HM474" s="4"/>
      <c r="HP474" s="6"/>
      <c r="HQ474" s="4"/>
      <c r="HT474" s="6"/>
      <c r="HU474" s="4"/>
      <c r="HX474" s="6"/>
      <c r="HY474" s="4"/>
      <c r="IB474" s="6"/>
      <c r="IC474" s="4"/>
      <c r="IF474" s="6"/>
      <c r="IG474" s="4"/>
      <c r="IJ474" s="6"/>
      <c r="IK474" s="4"/>
      <c r="IN474" s="6"/>
      <c r="IO474" s="4"/>
      <c r="IR474" s="6"/>
      <c r="IS474" s="4"/>
      <c r="IV474" s="6"/>
      <c r="IW474" s="4"/>
      <c r="IZ474" s="6"/>
      <c r="JA474" s="4"/>
      <c r="JD474" s="6"/>
      <c r="JE474" s="4"/>
      <c r="JH474" s="6"/>
      <c r="JI474" s="4"/>
      <c r="JL474" s="6"/>
      <c r="JM474" s="4"/>
      <c r="JP474" s="6"/>
      <c r="JQ474" s="4"/>
      <c r="JT474" s="6"/>
      <c r="JU474" s="4"/>
      <c r="JX474" s="6"/>
      <c r="JY474" s="4"/>
      <c r="KB474" s="6"/>
      <c r="KC474" s="4"/>
      <c r="KF474" s="6"/>
      <c r="KG474" s="4"/>
      <c r="KJ474" s="6"/>
      <c r="KK474" s="4"/>
      <c r="KN474" s="6"/>
      <c r="KO474" s="4"/>
      <c r="KR474" s="6"/>
      <c r="KS474" s="4"/>
      <c r="KV474" s="6"/>
      <c r="KW474" s="4"/>
      <c r="KZ474" s="6"/>
      <c r="LA474" s="4"/>
      <c r="LD474" s="6"/>
      <c r="LE474" s="4"/>
      <c r="LH474" s="6"/>
      <c r="LI474" s="4"/>
      <c r="LL474" s="6"/>
      <c r="LM474" s="4"/>
      <c r="LP474" s="6"/>
      <c r="LQ474" s="4"/>
      <c r="LT474" s="6"/>
      <c r="LU474" s="4"/>
      <c r="LX474" s="6"/>
      <c r="LY474" s="4"/>
      <c r="MB474" s="6"/>
      <c r="MC474" s="4"/>
      <c r="MF474" s="6"/>
      <c r="MG474" s="4"/>
      <c r="MJ474" s="6"/>
      <c r="MK474" s="4"/>
      <c r="MN474" s="6"/>
      <c r="MO474" s="4"/>
      <c r="MR474" s="6"/>
      <c r="MS474" s="4"/>
      <c r="MV474" s="6"/>
      <c r="MW474" s="4"/>
      <c r="MZ474" s="6"/>
      <c r="NA474" s="4"/>
      <c r="ND474" s="6"/>
      <c r="NE474" s="4"/>
      <c r="NH474" s="6"/>
      <c r="NI474" s="4"/>
      <c r="NL474" s="6"/>
      <c r="NM474" s="4"/>
      <c r="NP474" s="6"/>
      <c r="NQ474" s="4"/>
      <c r="NT474" s="6"/>
      <c r="NU474" s="4"/>
      <c r="NX474" s="6"/>
      <c r="NY474" s="4"/>
      <c r="OB474" s="6"/>
      <c r="OC474" s="4"/>
      <c r="OF474" s="6"/>
      <c r="OG474" s="4"/>
      <c r="OJ474" s="6"/>
      <c r="OK474" s="4"/>
      <c r="ON474" s="6"/>
      <c r="OO474" s="4"/>
      <c r="OR474" s="6"/>
      <c r="OS474" s="4"/>
      <c r="OV474" s="6"/>
      <c r="OW474" s="4"/>
      <c r="OZ474" s="6"/>
      <c r="PA474" s="4"/>
      <c r="PD474" s="6"/>
      <c r="PE474" s="4"/>
      <c r="PH474" s="6"/>
      <c r="PI474" s="4"/>
      <c r="PL474" s="6"/>
      <c r="PM474" s="4"/>
      <c r="PP474" s="6"/>
      <c r="PQ474" s="4"/>
      <c r="PT474" s="6"/>
      <c r="PU474" s="4"/>
      <c r="PX474" s="6"/>
      <c r="PY474" s="4"/>
      <c r="QB474" s="6"/>
      <c r="QC474" s="4"/>
      <c r="QF474" s="6"/>
      <c r="QG474" s="4"/>
      <c r="QJ474" s="6"/>
      <c r="QK474" s="4"/>
      <c r="QN474" s="6"/>
      <c r="QO474" s="4"/>
      <c r="QR474" s="6"/>
      <c r="QS474" s="4"/>
      <c r="QV474" s="6"/>
      <c r="QW474" s="4"/>
      <c r="QZ474" s="6"/>
      <c r="RA474" s="4"/>
      <c r="RD474" s="6"/>
      <c r="RE474" s="4"/>
      <c r="RH474" s="6"/>
      <c r="RI474" s="4"/>
      <c r="RL474" s="6"/>
      <c r="RM474" s="4"/>
      <c r="RP474" s="6"/>
      <c r="RQ474" s="4"/>
      <c r="RT474" s="6"/>
      <c r="RU474" s="4"/>
      <c r="RX474" s="6"/>
      <c r="RY474" s="4"/>
      <c r="SB474" s="6"/>
      <c r="SC474" s="4"/>
      <c r="SF474" s="6"/>
      <c r="SG474" s="4"/>
      <c r="SJ474" s="6"/>
      <c r="SK474" s="4"/>
      <c r="SN474" s="6"/>
      <c r="SO474" s="4"/>
      <c r="SR474" s="6"/>
      <c r="SS474" s="4"/>
      <c r="SV474" s="6"/>
      <c r="SW474" s="4"/>
      <c r="SZ474" s="6"/>
      <c r="TA474" s="4"/>
      <c r="TD474" s="6"/>
      <c r="TE474" s="4"/>
      <c r="TH474" s="6"/>
      <c r="TI474" s="4"/>
      <c r="TL474" s="6"/>
      <c r="TM474" s="4"/>
      <c r="TP474" s="6"/>
      <c r="TQ474" s="4"/>
      <c r="TT474" s="6"/>
      <c r="TU474" s="4"/>
      <c r="TX474" s="6"/>
      <c r="TY474" s="4"/>
      <c r="UB474" s="6"/>
      <c r="UC474" s="4"/>
      <c r="UF474" s="6"/>
      <c r="UG474" s="4"/>
      <c r="UJ474" s="6"/>
      <c r="UK474" s="4"/>
      <c r="UN474" s="6"/>
      <c r="UO474" s="4"/>
      <c r="UR474" s="6"/>
      <c r="US474" s="4"/>
      <c r="UV474" s="6"/>
      <c r="UW474" s="4"/>
      <c r="UZ474" s="6"/>
      <c r="VA474" s="4"/>
      <c r="VD474" s="6"/>
      <c r="VE474" s="4"/>
      <c r="VH474" s="6"/>
      <c r="VI474" s="4"/>
      <c r="VL474" s="6"/>
      <c r="VM474" s="4"/>
      <c r="VP474" s="6"/>
      <c r="VQ474" s="4"/>
      <c r="VT474" s="6"/>
      <c r="VU474" s="4"/>
      <c r="VX474" s="6"/>
      <c r="VY474" s="4"/>
      <c r="WB474" s="6"/>
      <c r="WC474" s="4"/>
      <c r="WF474" s="6"/>
      <c r="WG474" s="4"/>
      <c r="WJ474" s="6"/>
      <c r="WK474" s="4"/>
      <c r="WN474" s="6"/>
      <c r="WO474" s="4"/>
      <c r="WR474" s="6"/>
      <c r="WS474" s="4"/>
      <c r="WV474" s="6"/>
      <c r="WW474" s="4"/>
      <c r="WZ474" s="6"/>
      <c r="XA474" s="4"/>
      <c r="XD474" s="6"/>
      <c r="XE474" s="4"/>
      <c r="XH474" s="6"/>
      <c r="XI474" s="4"/>
      <c r="XL474" s="6"/>
      <c r="XM474" s="4"/>
      <c r="XP474" s="6"/>
      <c r="XQ474" s="4"/>
      <c r="XT474" s="6"/>
      <c r="XU474" s="4"/>
      <c r="XX474" s="6"/>
      <c r="XY474" s="4"/>
      <c r="YB474" s="6"/>
      <c r="YC474" s="4"/>
      <c r="YF474" s="6"/>
      <c r="YG474" s="4"/>
      <c r="YJ474" s="6"/>
      <c r="YK474" s="4"/>
      <c r="YN474" s="6"/>
      <c r="YO474" s="4"/>
      <c r="YR474" s="6"/>
      <c r="YS474" s="4"/>
      <c r="YV474" s="6"/>
      <c r="YW474" s="4"/>
      <c r="YZ474" s="6"/>
      <c r="ZA474" s="4"/>
      <c r="ZD474" s="6"/>
      <c r="ZE474" s="4"/>
      <c r="ZH474" s="6"/>
      <c r="ZI474" s="4"/>
      <c r="ZL474" s="6"/>
      <c r="ZM474" s="4"/>
      <c r="ZP474" s="6"/>
      <c r="ZQ474" s="4"/>
      <c r="ZT474" s="6"/>
      <c r="ZU474" s="4"/>
      <c r="ZX474" s="6"/>
      <c r="ZY474" s="4"/>
      <c r="AAB474" s="6"/>
      <c r="AAC474" s="4"/>
      <c r="AAF474" s="6"/>
      <c r="AAG474" s="4"/>
      <c r="AAJ474" s="6"/>
      <c r="AAK474" s="4"/>
      <c r="AAN474" s="6"/>
      <c r="AAO474" s="4"/>
      <c r="AAR474" s="6"/>
      <c r="AAS474" s="4"/>
      <c r="AAV474" s="6"/>
      <c r="AAW474" s="4"/>
      <c r="AAZ474" s="6"/>
      <c r="ABA474" s="4"/>
      <c r="ABD474" s="6"/>
      <c r="ABE474" s="4"/>
      <c r="ABH474" s="6"/>
      <c r="ABI474" s="4"/>
      <c r="ABL474" s="6"/>
      <c r="ABM474" s="4"/>
      <c r="ABP474" s="6"/>
      <c r="ABQ474" s="4"/>
      <c r="ABT474" s="6"/>
      <c r="ABU474" s="4"/>
      <c r="ABX474" s="6"/>
      <c r="ABY474" s="4"/>
      <c r="ACB474" s="6"/>
      <c r="ACC474" s="4"/>
      <c r="ACF474" s="6"/>
      <c r="ACG474" s="4"/>
      <c r="ACJ474" s="6"/>
      <c r="ACK474" s="4"/>
      <c r="ACN474" s="6"/>
      <c r="ACO474" s="4"/>
      <c r="ACR474" s="6"/>
      <c r="ACS474" s="4"/>
      <c r="ACV474" s="6"/>
      <c r="ACW474" s="4"/>
      <c r="ACZ474" s="6"/>
      <c r="ADA474" s="4"/>
      <c r="ADD474" s="6"/>
      <c r="ADE474" s="4"/>
      <c r="ADH474" s="6"/>
      <c r="ADI474" s="4"/>
      <c r="ADL474" s="6"/>
      <c r="ADM474" s="4"/>
      <c r="ADP474" s="6"/>
      <c r="ADQ474" s="4"/>
      <c r="ADT474" s="6"/>
      <c r="ADU474" s="4"/>
      <c r="ADX474" s="6"/>
      <c r="ADY474" s="4"/>
      <c r="AEB474" s="6"/>
      <c r="AEC474" s="4"/>
      <c r="AEF474" s="6"/>
      <c r="AEG474" s="4"/>
      <c r="AEJ474" s="6"/>
      <c r="AEK474" s="4"/>
      <c r="AEN474" s="6"/>
      <c r="AEO474" s="4"/>
      <c r="AER474" s="6"/>
      <c r="AES474" s="4"/>
      <c r="AEV474" s="6"/>
      <c r="AEW474" s="4"/>
      <c r="AEZ474" s="6"/>
      <c r="AFA474" s="4"/>
      <c r="AFD474" s="6"/>
      <c r="AFE474" s="4"/>
      <c r="AFH474" s="6"/>
      <c r="AFI474" s="4"/>
      <c r="AFL474" s="6"/>
      <c r="AFM474" s="4"/>
      <c r="AFP474" s="6"/>
      <c r="AFQ474" s="4"/>
      <c r="AFT474" s="6"/>
      <c r="AFU474" s="4"/>
      <c r="AFX474" s="6"/>
      <c r="AFY474" s="4"/>
      <c r="AGB474" s="6"/>
      <c r="AGC474" s="4"/>
      <c r="AGF474" s="6"/>
      <c r="AGG474" s="4"/>
      <c r="AGJ474" s="6"/>
      <c r="AGK474" s="4"/>
      <c r="AGN474" s="6"/>
      <c r="AGO474" s="4"/>
      <c r="AGR474" s="6"/>
      <c r="AGS474" s="4"/>
      <c r="AGV474" s="6"/>
      <c r="AGW474" s="4"/>
      <c r="AGZ474" s="6"/>
      <c r="AHA474" s="4"/>
      <c r="AHD474" s="6"/>
      <c r="AHE474" s="4"/>
      <c r="AHH474" s="6"/>
      <c r="AHI474" s="4"/>
      <c r="AHL474" s="6"/>
      <c r="AHM474" s="4"/>
      <c r="AHP474" s="6"/>
      <c r="AHQ474" s="4"/>
      <c r="AHT474" s="6"/>
      <c r="AHU474" s="4"/>
      <c r="AHX474" s="6"/>
      <c r="AHY474" s="4"/>
      <c r="AIB474" s="6"/>
      <c r="AIC474" s="4"/>
      <c r="AIF474" s="6"/>
      <c r="AIG474" s="4"/>
      <c r="AIJ474" s="6"/>
      <c r="AIK474" s="4"/>
      <c r="AIN474" s="6"/>
      <c r="AIO474" s="4"/>
      <c r="AIR474" s="6"/>
      <c r="AIS474" s="4"/>
      <c r="AIV474" s="6"/>
      <c r="AIW474" s="4"/>
      <c r="AIZ474" s="6"/>
      <c r="AJA474" s="4"/>
      <c r="AJD474" s="6"/>
      <c r="AJE474" s="4"/>
      <c r="AJH474" s="6"/>
      <c r="AJI474" s="4"/>
      <c r="AJL474" s="6"/>
      <c r="AJM474" s="4"/>
      <c r="AJP474" s="6"/>
      <c r="AJQ474" s="4"/>
      <c r="AJT474" s="6"/>
      <c r="AJU474" s="4"/>
      <c r="AJX474" s="6"/>
      <c r="AJY474" s="4"/>
      <c r="AKB474" s="6"/>
      <c r="AKC474" s="4"/>
      <c r="AKF474" s="6"/>
      <c r="AKG474" s="4"/>
      <c r="AKJ474" s="6"/>
      <c r="AKK474" s="4"/>
      <c r="AKN474" s="6"/>
      <c r="AKO474" s="4"/>
      <c r="AKR474" s="6"/>
      <c r="AKS474" s="4"/>
      <c r="AKV474" s="6"/>
      <c r="AKW474" s="4"/>
      <c r="AKZ474" s="6"/>
      <c r="ALA474" s="4"/>
      <c r="ALD474" s="6"/>
      <c r="ALE474" s="4"/>
      <c r="ALH474" s="6"/>
      <c r="ALI474" s="4"/>
      <c r="ALL474" s="6"/>
      <c r="ALM474" s="4"/>
      <c r="ALP474" s="6"/>
      <c r="ALQ474" s="4"/>
      <c r="ALT474" s="6"/>
      <c r="ALU474" s="4"/>
      <c r="ALX474" s="6"/>
      <c r="ALY474" s="4"/>
      <c r="AMB474" s="6"/>
      <c r="AMC474" s="4"/>
      <c r="AMF474" s="6"/>
      <c r="AMG474" s="4"/>
      <c r="AMJ474" s="6"/>
    </row>
    <row r="475" spans="1:1024" x14ac:dyDescent="0.25">
      <c r="A475" s="3">
        <v>42028</v>
      </c>
      <c r="B475" s="89" t="s">
        <v>265</v>
      </c>
      <c r="C475" s="5"/>
      <c r="D475" s="5">
        <v>30</v>
      </c>
      <c r="E475" s="92"/>
      <c r="F475" s="5"/>
      <c r="G475" s="5"/>
      <c r="H475" s="6"/>
      <c r="I475" s="4"/>
      <c r="L475" s="6"/>
      <c r="M475" s="4"/>
      <c r="P475" s="6"/>
      <c r="Q475" s="4"/>
      <c r="T475" s="6"/>
      <c r="U475" s="4"/>
      <c r="X475" s="6"/>
      <c r="Y475" s="4"/>
      <c r="AB475" s="6"/>
      <c r="AC475" s="4"/>
      <c r="AF475" s="6"/>
      <c r="AG475" s="4"/>
      <c r="AJ475" s="6"/>
      <c r="AK475" s="4"/>
      <c r="AN475" s="6"/>
      <c r="AO475" s="4"/>
      <c r="AR475" s="6"/>
      <c r="AS475" s="4"/>
      <c r="AV475" s="6"/>
      <c r="AW475" s="4"/>
      <c r="AZ475" s="6"/>
      <c r="BA475" s="4"/>
      <c r="BD475" s="6"/>
      <c r="BE475" s="4"/>
      <c r="BH475" s="6"/>
      <c r="BI475" s="4"/>
      <c r="BL475" s="6"/>
      <c r="BM475" s="4"/>
      <c r="BP475" s="6"/>
      <c r="BQ475" s="4"/>
      <c r="BT475" s="6"/>
      <c r="BU475" s="4"/>
      <c r="BX475" s="6"/>
      <c r="BY475" s="4"/>
      <c r="CB475" s="6"/>
      <c r="CC475" s="4"/>
      <c r="CF475" s="6"/>
      <c r="CG475" s="4"/>
      <c r="CJ475" s="6"/>
      <c r="CK475" s="4"/>
      <c r="CN475" s="6"/>
      <c r="CO475" s="4"/>
      <c r="CR475" s="6"/>
      <c r="CS475" s="4"/>
      <c r="CV475" s="6"/>
      <c r="CW475" s="4"/>
      <c r="CZ475" s="6"/>
      <c r="DA475" s="4"/>
      <c r="DD475" s="6"/>
      <c r="DE475" s="4"/>
      <c r="DH475" s="6"/>
      <c r="DI475" s="4"/>
      <c r="DL475" s="6"/>
      <c r="DM475" s="4"/>
      <c r="DP475" s="6"/>
      <c r="DQ475" s="4"/>
      <c r="DT475" s="6"/>
      <c r="DU475" s="4"/>
      <c r="DX475" s="6"/>
      <c r="DY475" s="4"/>
      <c r="EB475" s="6"/>
      <c r="EC475" s="4"/>
      <c r="EF475" s="6"/>
      <c r="EG475" s="4"/>
      <c r="EJ475" s="6"/>
      <c r="EK475" s="4"/>
      <c r="EN475" s="6"/>
      <c r="EO475" s="4"/>
      <c r="ER475" s="6"/>
      <c r="ES475" s="4"/>
      <c r="EV475" s="6"/>
      <c r="EW475" s="4"/>
      <c r="EZ475" s="6"/>
      <c r="FA475" s="4"/>
      <c r="FD475" s="6"/>
      <c r="FE475" s="4"/>
      <c r="FH475" s="6"/>
      <c r="FI475" s="4"/>
      <c r="FL475" s="6"/>
      <c r="FM475" s="4"/>
      <c r="FP475" s="6"/>
      <c r="FQ475" s="4"/>
      <c r="FT475" s="6"/>
      <c r="FU475" s="4"/>
      <c r="FX475" s="6"/>
      <c r="FY475" s="4"/>
      <c r="GB475" s="6"/>
      <c r="GC475" s="4"/>
      <c r="GF475" s="6"/>
      <c r="GG475" s="4"/>
      <c r="GJ475" s="6"/>
      <c r="GK475" s="4"/>
      <c r="GN475" s="6"/>
      <c r="GO475" s="4"/>
      <c r="GR475" s="6"/>
      <c r="GS475" s="4"/>
      <c r="GV475" s="6"/>
      <c r="GW475" s="4"/>
      <c r="GZ475" s="6"/>
      <c r="HA475" s="4"/>
      <c r="HD475" s="6"/>
      <c r="HE475" s="4"/>
      <c r="HH475" s="6"/>
      <c r="HI475" s="4"/>
      <c r="HL475" s="6"/>
      <c r="HM475" s="4"/>
      <c r="HP475" s="6"/>
      <c r="HQ475" s="4"/>
      <c r="HT475" s="6"/>
      <c r="HU475" s="4"/>
      <c r="HX475" s="6"/>
      <c r="HY475" s="4"/>
      <c r="IB475" s="6"/>
      <c r="IC475" s="4"/>
      <c r="IF475" s="6"/>
      <c r="IG475" s="4"/>
      <c r="IJ475" s="6"/>
      <c r="IK475" s="4"/>
      <c r="IN475" s="6"/>
      <c r="IO475" s="4"/>
      <c r="IR475" s="6"/>
      <c r="IS475" s="4"/>
      <c r="IV475" s="6"/>
      <c r="IW475" s="4"/>
      <c r="IZ475" s="6"/>
      <c r="JA475" s="4"/>
      <c r="JD475" s="6"/>
      <c r="JE475" s="4"/>
      <c r="JH475" s="6"/>
      <c r="JI475" s="4"/>
      <c r="JL475" s="6"/>
      <c r="JM475" s="4"/>
      <c r="JP475" s="6"/>
      <c r="JQ475" s="4"/>
      <c r="JT475" s="6"/>
      <c r="JU475" s="4"/>
      <c r="JX475" s="6"/>
      <c r="JY475" s="4"/>
      <c r="KB475" s="6"/>
      <c r="KC475" s="4"/>
      <c r="KF475" s="6"/>
      <c r="KG475" s="4"/>
      <c r="KJ475" s="6"/>
      <c r="KK475" s="4"/>
      <c r="KN475" s="6"/>
      <c r="KO475" s="4"/>
      <c r="KR475" s="6"/>
      <c r="KS475" s="4"/>
      <c r="KV475" s="6"/>
      <c r="KW475" s="4"/>
      <c r="KZ475" s="6"/>
      <c r="LA475" s="4"/>
      <c r="LD475" s="6"/>
      <c r="LE475" s="4"/>
      <c r="LH475" s="6"/>
      <c r="LI475" s="4"/>
      <c r="LL475" s="6"/>
      <c r="LM475" s="4"/>
      <c r="LP475" s="6"/>
      <c r="LQ475" s="4"/>
      <c r="LT475" s="6"/>
      <c r="LU475" s="4"/>
      <c r="LX475" s="6"/>
      <c r="LY475" s="4"/>
      <c r="MB475" s="6"/>
      <c r="MC475" s="4"/>
      <c r="MF475" s="6"/>
      <c r="MG475" s="4"/>
      <c r="MJ475" s="6"/>
      <c r="MK475" s="4"/>
      <c r="MN475" s="6"/>
      <c r="MO475" s="4"/>
      <c r="MR475" s="6"/>
      <c r="MS475" s="4"/>
      <c r="MV475" s="6"/>
      <c r="MW475" s="4"/>
      <c r="MZ475" s="6"/>
      <c r="NA475" s="4"/>
      <c r="ND475" s="6"/>
      <c r="NE475" s="4"/>
      <c r="NH475" s="6"/>
      <c r="NI475" s="4"/>
      <c r="NL475" s="6"/>
      <c r="NM475" s="4"/>
      <c r="NP475" s="6"/>
      <c r="NQ475" s="4"/>
      <c r="NT475" s="6"/>
      <c r="NU475" s="4"/>
      <c r="NX475" s="6"/>
      <c r="NY475" s="4"/>
      <c r="OB475" s="6"/>
      <c r="OC475" s="4"/>
      <c r="OF475" s="6"/>
      <c r="OG475" s="4"/>
      <c r="OJ475" s="6"/>
      <c r="OK475" s="4"/>
      <c r="ON475" s="6"/>
      <c r="OO475" s="4"/>
      <c r="OR475" s="6"/>
      <c r="OS475" s="4"/>
      <c r="OV475" s="6"/>
      <c r="OW475" s="4"/>
      <c r="OZ475" s="6"/>
      <c r="PA475" s="4"/>
      <c r="PD475" s="6"/>
      <c r="PE475" s="4"/>
      <c r="PH475" s="6"/>
      <c r="PI475" s="4"/>
      <c r="PL475" s="6"/>
      <c r="PM475" s="4"/>
      <c r="PP475" s="6"/>
      <c r="PQ475" s="4"/>
      <c r="PT475" s="6"/>
      <c r="PU475" s="4"/>
      <c r="PX475" s="6"/>
      <c r="PY475" s="4"/>
      <c r="QB475" s="6"/>
      <c r="QC475" s="4"/>
      <c r="QF475" s="6"/>
      <c r="QG475" s="4"/>
      <c r="QJ475" s="6"/>
      <c r="QK475" s="4"/>
      <c r="QN475" s="6"/>
      <c r="QO475" s="4"/>
      <c r="QR475" s="6"/>
      <c r="QS475" s="4"/>
      <c r="QV475" s="6"/>
      <c r="QW475" s="4"/>
      <c r="QZ475" s="6"/>
      <c r="RA475" s="4"/>
      <c r="RD475" s="6"/>
      <c r="RE475" s="4"/>
      <c r="RH475" s="6"/>
      <c r="RI475" s="4"/>
      <c r="RL475" s="6"/>
      <c r="RM475" s="4"/>
      <c r="RP475" s="6"/>
      <c r="RQ475" s="4"/>
      <c r="RT475" s="6"/>
      <c r="RU475" s="4"/>
      <c r="RX475" s="6"/>
      <c r="RY475" s="4"/>
      <c r="SB475" s="6"/>
      <c r="SC475" s="4"/>
      <c r="SF475" s="6"/>
      <c r="SG475" s="4"/>
      <c r="SJ475" s="6"/>
      <c r="SK475" s="4"/>
      <c r="SN475" s="6"/>
      <c r="SO475" s="4"/>
      <c r="SR475" s="6"/>
      <c r="SS475" s="4"/>
      <c r="SV475" s="6"/>
      <c r="SW475" s="4"/>
      <c r="SZ475" s="6"/>
      <c r="TA475" s="4"/>
      <c r="TD475" s="6"/>
      <c r="TE475" s="4"/>
      <c r="TH475" s="6"/>
      <c r="TI475" s="4"/>
      <c r="TL475" s="6"/>
      <c r="TM475" s="4"/>
      <c r="TP475" s="6"/>
      <c r="TQ475" s="4"/>
      <c r="TT475" s="6"/>
      <c r="TU475" s="4"/>
      <c r="TX475" s="6"/>
      <c r="TY475" s="4"/>
      <c r="UB475" s="6"/>
      <c r="UC475" s="4"/>
      <c r="UF475" s="6"/>
      <c r="UG475" s="4"/>
      <c r="UJ475" s="6"/>
      <c r="UK475" s="4"/>
      <c r="UN475" s="6"/>
      <c r="UO475" s="4"/>
      <c r="UR475" s="6"/>
      <c r="US475" s="4"/>
      <c r="UV475" s="6"/>
      <c r="UW475" s="4"/>
      <c r="UZ475" s="6"/>
      <c r="VA475" s="4"/>
      <c r="VD475" s="6"/>
      <c r="VE475" s="4"/>
      <c r="VH475" s="6"/>
      <c r="VI475" s="4"/>
      <c r="VL475" s="6"/>
      <c r="VM475" s="4"/>
      <c r="VP475" s="6"/>
      <c r="VQ475" s="4"/>
      <c r="VT475" s="6"/>
      <c r="VU475" s="4"/>
      <c r="VX475" s="6"/>
      <c r="VY475" s="4"/>
      <c r="WB475" s="6"/>
      <c r="WC475" s="4"/>
      <c r="WF475" s="6"/>
      <c r="WG475" s="4"/>
      <c r="WJ475" s="6"/>
      <c r="WK475" s="4"/>
      <c r="WN475" s="6"/>
      <c r="WO475" s="4"/>
      <c r="WR475" s="6"/>
      <c r="WS475" s="4"/>
      <c r="WV475" s="6"/>
      <c r="WW475" s="4"/>
      <c r="WZ475" s="6"/>
      <c r="XA475" s="4"/>
      <c r="XD475" s="6"/>
      <c r="XE475" s="4"/>
      <c r="XH475" s="6"/>
      <c r="XI475" s="4"/>
      <c r="XL475" s="6"/>
      <c r="XM475" s="4"/>
      <c r="XP475" s="6"/>
      <c r="XQ475" s="4"/>
      <c r="XT475" s="6"/>
      <c r="XU475" s="4"/>
      <c r="XX475" s="6"/>
      <c r="XY475" s="4"/>
      <c r="YB475" s="6"/>
      <c r="YC475" s="4"/>
      <c r="YF475" s="6"/>
      <c r="YG475" s="4"/>
      <c r="YJ475" s="6"/>
      <c r="YK475" s="4"/>
      <c r="YN475" s="6"/>
      <c r="YO475" s="4"/>
      <c r="YR475" s="6"/>
      <c r="YS475" s="4"/>
      <c r="YV475" s="6"/>
      <c r="YW475" s="4"/>
      <c r="YZ475" s="6"/>
      <c r="ZA475" s="4"/>
      <c r="ZD475" s="6"/>
      <c r="ZE475" s="4"/>
      <c r="ZH475" s="6"/>
      <c r="ZI475" s="4"/>
      <c r="ZL475" s="6"/>
      <c r="ZM475" s="4"/>
      <c r="ZP475" s="6"/>
      <c r="ZQ475" s="4"/>
      <c r="ZT475" s="6"/>
      <c r="ZU475" s="4"/>
      <c r="ZX475" s="6"/>
      <c r="ZY475" s="4"/>
      <c r="AAB475" s="6"/>
      <c r="AAC475" s="4"/>
      <c r="AAF475" s="6"/>
      <c r="AAG475" s="4"/>
      <c r="AAJ475" s="6"/>
      <c r="AAK475" s="4"/>
      <c r="AAN475" s="6"/>
      <c r="AAO475" s="4"/>
      <c r="AAR475" s="6"/>
      <c r="AAS475" s="4"/>
      <c r="AAV475" s="6"/>
      <c r="AAW475" s="4"/>
      <c r="AAZ475" s="6"/>
      <c r="ABA475" s="4"/>
      <c r="ABD475" s="6"/>
      <c r="ABE475" s="4"/>
      <c r="ABH475" s="6"/>
      <c r="ABI475" s="4"/>
      <c r="ABL475" s="6"/>
      <c r="ABM475" s="4"/>
      <c r="ABP475" s="6"/>
      <c r="ABQ475" s="4"/>
      <c r="ABT475" s="6"/>
      <c r="ABU475" s="4"/>
      <c r="ABX475" s="6"/>
      <c r="ABY475" s="4"/>
      <c r="ACB475" s="6"/>
      <c r="ACC475" s="4"/>
      <c r="ACF475" s="6"/>
      <c r="ACG475" s="4"/>
      <c r="ACJ475" s="6"/>
      <c r="ACK475" s="4"/>
      <c r="ACN475" s="6"/>
      <c r="ACO475" s="4"/>
      <c r="ACR475" s="6"/>
      <c r="ACS475" s="4"/>
      <c r="ACV475" s="6"/>
      <c r="ACW475" s="4"/>
      <c r="ACZ475" s="6"/>
      <c r="ADA475" s="4"/>
      <c r="ADD475" s="6"/>
      <c r="ADE475" s="4"/>
      <c r="ADH475" s="6"/>
      <c r="ADI475" s="4"/>
      <c r="ADL475" s="6"/>
      <c r="ADM475" s="4"/>
      <c r="ADP475" s="6"/>
      <c r="ADQ475" s="4"/>
      <c r="ADT475" s="6"/>
      <c r="ADU475" s="4"/>
      <c r="ADX475" s="6"/>
      <c r="ADY475" s="4"/>
      <c r="AEB475" s="6"/>
      <c r="AEC475" s="4"/>
      <c r="AEF475" s="6"/>
      <c r="AEG475" s="4"/>
      <c r="AEJ475" s="6"/>
      <c r="AEK475" s="4"/>
      <c r="AEN475" s="6"/>
      <c r="AEO475" s="4"/>
      <c r="AER475" s="6"/>
      <c r="AES475" s="4"/>
      <c r="AEV475" s="6"/>
      <c r="AEW475" s="4"/>
      <c r="AEZ475" s="6"/>
      <c r="AFA475" s="4"/>
      <c r="AFD475" s="6"/>
      <c r="AFE475" s="4"/>
      <c r="AFH475" s="6"/>
      <c r="AFI475" s="4"/>
      <c r="AFL475" s="6"/>
      <c r="AFM475" s="4"/>
      <c r="AFP475" s="6"/>
      <c r="AFQ475" s="4"/>
      <c r="AFT475" s="6"/>
      <c r="AFU475" s="4"/>
      <c r="AFX475" s="6"/>
      <c r="AFY475" s="4"/>
      <c r="AGB475" s="6"/>
      <c r="AGC475" s="4"/>
      <c r="AGF475" s="6"/>
      <c r="AGG475" s="4"/>
      <c r="AGJ475" s="6"/>
      <c r="AGK475" s="4"/>
      <c r="AGN475" s="6"/>
      <c r="AGO475" s="4"/>
      <c r="AGR475" s="6"/>
      <c r="AGS475" s="4"/>
      <c r="AGV475" s="6"/>
      <c r="AGW475" s="4"/>
      <c r="AGZ475" s="6"/>
      <c r="AHA475" s="4"/>
      <c r="AHD475" s="6"/>
      <c r="AHE475" s="4"/>
      <c r="AHH475" s="6"/>
      <c r="AHI475" s="4"/>
      <c r="AHL475" s="6"/>
      <c r="AHM475" s="4"/>
      <c r="AHP475" s="6"/>
      <c r="AHQ475" s="4"/>
      <c r="AHT475" s="6"/>
      <c r="AHU475" s="4"/>
      <c r="AHX475" s="6"/>
      <c r="AHY475" s="4"/>
      <c r="AIB475" s="6"/>
      <c r="AIC475" s="4"/>
      <c r="AIF475" s="6"/>
      <c r="AIG475" s="4"/>
      <c r="AIJ475" s="6"/>
      <c r="AIK475" s="4"/>
      <c r="AIN475" s="6"/>
      <c r="AIO475" s="4"/>
      <c r="AIR475" s="6"/>
      <c r="AIS475" s="4"/>
      <c r="AIV475" s="6"/>
      <c r="AIW475" s="4"/>
      <c r="AIZ475" s="6"/>
      <c r="AJA475" s="4"/>
      <c r="AJD475" s="6"/>
      <c r="AJE475" s="4"/>
      <c r="AJH475" s="6"/>
      <c r="AJI475" s="4"/>
      <c r="AJL475" s="6"/>
      <c r="AJM475" s="4"/>
      <c r="AJP475" s="6"/>
      <c r="AJQ475" s="4"/>
      <c r="AJT475" s="6"/>
      <c r="AJU475" s="4"/>
      <c r="AJX475" s="6"/>
      <c r="AJY475" s="4"/>
      <c r="AKB475" s="6"/>
      <c r="AKC475" s="4"/>
      <c r="AKF475" s="6"/>
      <c r="AKG475" s="4"/>
      <c r="AKJ475" s="6"/>
      <c r="AKK475" s="4"/>
      <c r="AKN475" s="6"/>
      <c r="AKO475" s="4"/>
      <c r="AKR475" s="6"/>
      <c r="AKS475" s="4"/>
      <c r="AKV475" s="6"/>
      <c r="AKW475" s="4"/>
      <c r="AKZ475" s="6"/>
      <c r="ALA475" s="4"/>
      <c r="ALD475" s="6"/>
      <c r="ALE475" s="4"/>
      <c r="ALH475" s="6"/>
      <c r="ALI475" s="4"/>
      <c r="ALL475" s="6"/>
      <c r="ALM475" s="4"/>
      <c r="ALP475" s="6"/>
      <c r="ALQ475" s="4"/>
      <c r="ALT475" s="6"/>
      <c r="ALU475" s="4"/>
      <c r="ALX475" s="6"/>
      <c r="ALY475" s="4"/>
      <c r="AMB475" s="6"/>
      <c r="AMC475" s="4"/>
      <c r="AMF475" s="6"/>
      <c r="AMG475" s="4"/>
      <c r="AMJ475" s="6"/>
    </row>
    <row r="476" spans="1:1024" x14ac:dyDescent="0.25">
      <c r="A476" s="3">
        <v>42028</v>
      </c>
      <c r="B476" s="89" t="s">
        <v>169</v>
      </c>
      <c r="C476" s="5"/>
      <c r="D476" s="5">
        <v>100</v>
      </c>
      <c r="E476" s="92"/>
      <c r="F476" s="5"/>
      <c r="G476" s="5"/>
      <c r="H476" s="6"/>
      <c r="I476" s="4"/>
      <c r="L476" s="6"/>
      <c r="M476" s="4"/>
      <c r="P476" s="6"/>
      <c r="Q476" s="4"/>
      <c r="T476" s="6"/>
      <c r="U476" s="4"/>
      <c r="X476" s="6"/>
      <c r="Y476" s="4"/>
      <c r="AB476" s="6"/>
      <c r="AC476" s="4"/>
      <c r="AF476" s="6"/>
      <c r="AG476" s="4"/>
      <c r="AJ476" s="6"/>
      <c r="AK476" s="4"/>
      <c r="AN476" s="6"/>
      <c r="AO476" s="4"/>
      <c r="AR476" s="6"/>
      <c r="AS476" s="4"/>
      <c r="AV476" s="6"/>
      <c r="AW476" s="4"/>
      <c r="AZ476" s="6"/>
      <c r="BA476" s="4"/>
      <c r="BD476" s="6"/>
      <c r="BE476" s="4"/>
      <c r="BH476" s="6"/>
      <c r="BI476" s="4"/>
      <c r="BL476" s="6"/>
      <c r="BM476" s="4"/>
      <c r="BP476" s="6"/>
      <c r="BQ476" s="4"/>
      <c r="BT476" s="6"/>
      <c r="BU476" s="4"/>
      <c r="BX476" s="6"/>
      <c r="BY476" s="4"/>
      <c r="CB476" s="6"/>
      <c r="CC476" s="4"/>
      <c r="CF476" s="6"/>
      <c r="CG476" s="4"/>
      <c r="CJ476" s="6"/>
      <c r="CK476" s="4"/>
      <c r="CN476" s="6"/>
      <c r="CO476" s="4"/>
      <c r="CR476" s="6"/>
      <c r="CS476" s="4"/>
      <c r="CV476" s="6"/>
      <c r="CW476" s="4"/>
      <c r="CZ476" s="6"/>
      <c r="DA476" s="4"/>
      <c r="DD476" s="6"/>
      <c r="DE476" s="4"/>
      <c r="DH476" s="6"/>
      <c r="DI476" s="4"/>
      <c r="DL476" s="6"/>
      <c r="DM476" s="4"/>
      <c r="DP476" s="6"/>
      <c r="DQ476" s="4"/>
      <c r="DT476" s="6"/>
      <c r="DU476" s="4"/>
      <c r="DX476" s="6"/>
      <c r="DY476" s="4"/>
      <c r="EB476" s="6"/>
      <c r="EC476" s="4"/>
      <c r="EF476" s="6"/>
      <c r="EG476" s="4"/>
      <c r="EJ476" s="6"/>
      <c r="EK476" s="4"/>
      <c r="EN476" s="6"/>
      <c r="EO476" s="4"/>
      <c r="ER476" s="6"/>
      <c r="ES476" s="4"/>
      <c r="EV476" s="6"/>
      <c r="EW476" s="4"/>
      <c r="EZ476" s="6"/>
      <c r="FA476" s="4"/>
      <c r="FD476" s="6"/>
      <c r="FE476" s="4"/>
      <c r="FH476" s="6"/>
      <c r="FI476" s="4"/>
      <c r="FL476" s="6"/>
      <c r="FM476" s="4"/>
      <c r="FP476" s="6"/>
      <c r="FQ476" s="4"/>
      <c r="FT476" s="6"/>
      <c r="FU476" s="4"/>
      <c r="FX476" s="6"/>
      <c r="FY476" s="4"/>
      <c r="GB476" s="6"/>
      <c r="GC476" s="4"/>
      <c r="GF476" s="6"/>
      <c r="GG476" s="4"/>
      <c r="GJ476" s="6"/>
      <c r="GK476" s="4"/>
      <c r="GN476" s="6"/>
      <c r="GO476" s="4"/>
      <c r="GR476" s="6"/>
      <c r="GS476" s="4"/>
      <c r="GV476" s="6"/>
      <c r="GW476" s="4"/>
      <c r="GZ476" s="6"/>
      <c r="HA476" s="4"/>
      <c r="HD476" s="6"/>
      <c r="HE476" s="4"/>
      <c r="HH476" s="6"/>
      <c r="HI476" s="4"/>
      <c r="HL476" s="6"/>
      <c r="HM476" s="4"/>
      <c r="HP476" s="6"/>
      <c r="HQ476" s="4"/>
      <c r="HT476" s="6"/>
      <c r="HU476" s="4"/>
      <c r="HX476" s="6"/>
      <c r="HY476" s="4"/>
      <c r="IB476" s="6"/>
      <c r="IC476" s="4"/>
      <c r="IF476" s="6"/>
      <c r="IG476" s="4"/>
      <c r="IJ476" s="6"/>
      <c r="IK476" s="4"/>
      <c r="IN476" s="6"/>
      <c r="IO476" s="4"/>
      <c r="IR476" s="6"/>
      <c r="IS476" s="4"/>
      <c r="IV476" s="6"/>
      <c r="IW476" s="4"/>
      <c r="IZ476" s="6"/>
      <c r="JA476" s="4"/>
      <c r="JD476" s="6"/>
      <c r="JE476" s="4"/>
      <c r="JH476" s="6"/>
      <c r="JI476" s="4"/>
      <c r="JL476" s="6"/>
      <c r="JM476" s="4"/>
      <c r="JP476" s="6"/>
      <c r="JQ476" s="4"/>
      <c r="JT476" s="6"/>
      <c r="JU476" s="4"/>
      <c r="JX476" s="6"/>
      <c r="JY476" s="4"/>
      <c r="KB476" s="6"/>
      <c r="KC476" s="4"/>
      <c r="KF476" s="6"/>
      <c r="KG476" s="4"/>
      <c r="KJ476" s="6"/>
      <c r="KK476" s="4"/>
      <c r="KN476" s="6"/>
      <c r="KO476" s="4"/>
      <c r="KR476" s="6"/>
      <c r="KS476" s="4"/>
      <c r="KV476" s="6"/>
      <c r="KW476" s="4"/>
      <c r="KZ476" s="6"/>
      <c r="LA476" s="4"/>
      <c r="LD476" s="6"/>
      <c r="LE476" s="4"/>
      <c r="LH476" s="6"/>
      <c r="LI476" s="4"/>
      <c r="LL476" s="6"/>
      <c r="LM476" s="4"/>
      <c r="LP476" s="6"/>
      <c r="LQ476" s="4"/>
      <c r="LT476" s="6"/>
      <c r="LU476" s="4"/>
      <c r="LX476" s="6"/>
      <c r="LY476" s="4"/>
      <c r="MB476" s="6"/>
      <c r="MC476" s="4"/>
      <c r="MF476" s="6"/>
      <c r="MG476" s="4"/>
      <c r="MJ476" s="6"/>
      <c r="MK476" s="4"/>
      <c r="MN476" s="6"/>
      <c r="MO476" s="4"/>
      <c r="MR476" s="6"/>
      <c r="MS476" s="4"/>
      <c r="MV476" s="6"/>
      <c r="MW476" s="4"/>
      <c r="MZ476" s="6"/>
      <c r="NA476" s="4"/>
      <c r="ND476" s="6"/>
      <c r="NE476" s="4"/>
      <c r="NH476" s="6"/>
      <c r="NI476" s="4"/>
      <c r="NL476" s="6"/>
      <c r="NM476" s="4"/>
      <c r="NP476" s="6"/>
      <c r="NQ476" s="4"/>
      <c r="NT476" s="6"/>
      <c r="NU476" s="4"/>
      <c r="NX476" s="6"/>
      <c r="NY476" s="4"/>
      <c r="OB476" s="6"/>
      <c r="OC476" s="4"/>
      <c r="OF476" s="6"/>
      <c r="OG476" s="4"/>
      <c r="OJ476" s="6"/>
      <c r="OK476" s="4"/>
      <c r="ON476" s="6"/>
      <c r="OO476" s="4"/>
      <c r="OR476" s="6"/>
      <c r="OS476" s="4"/>
      <c r="OV476" s="6"/>
      <c r="OW476" s="4"/>
      <c r="OZ476" s="6"/>
      <c r="PA476" s="4"/>
      <c r="PD476" s="6"/>
      <c r="PE476" s="4"/>
      <c r="PH476" s="6"/>
      <c r="PI476" s="4"/>
      <c r="PL476" s="6"/>
      <c r="PM476" s="4"/>
      <c r="PP476" s="6"/>
      <c r="PQ476" s="4"/>
      <c r="PT476" s="6"/>
      <c r="PU476" s="4"/>
      <c r="PX476" s="6"/>
      <c r="PY476" s="4"/>
      <c r="QB476" s="6"/>
      <c r="QC476" s="4"/>
      <c r="QF476" s="6"/>
      <c r="QG476" s="4"/>
      <c r="QJ476" s="6"/>
      <c r="QK476" s="4"/>
      <c r="QN476" s="6"/>
      <c r="QO476" s="4"/>
      <c r="QR476" s="6"/>
      <c r="QS476" s="4"/>
      <c r="QV476" s="6"/>
      <c r="QW476" s="4"/>
      <c r="QZ476" s="6"/>
      <c r="RA476" s="4"/>
      <c r="RD476" s="6"/>
      <c r="RE476" s="4"/>
      <c r="RH476" s="6"/>
      <c r="RI476" s="4"/>
      <c r="RL476" s="6"/>
      <c r="RM476" s="4"/>
      <c r="RP476" s="6"/>
      <c r="RQ476" s="4"/>
      <c r="RT476" s="6"/>
      <c r="RU476" s="4"/>
      <c r="RX476" s="6"/>
      <c r="RY476" s="4"/>
      <c r="SB476" s="6"/>
      <c r="SC476" s="4"/>
      <c r="SF476" s="6"/>
      <c r="SG476" s="4"/>
      <c r="SJ476" s="6"/>
      <c r="SK476" s="4"/>
      <c r="SN476" s="6"/>
      <c r="SO476" s="4"/>
      <c r="SR476" s="6"/>
      <c r="SS476" s="4"/>
      <c r="SV476" s="6"/>
      <c r="SW476" s="4"/>
      <c r="SZ476" s="6"/>
      <c r="TA476" s="4"/>
      <c r="TD476" s="6"/>
      <c r="TE476" s="4"/>
      <c r="TH476" s="6"/>
      <c r="TI476" s="4"/>
      <c r="TL476" s="6"/>
      <c r="TM476" s="4"/>
      <c r="TP476" s="6"/>
      <c r="TQ476" s="4"/>
      <c r="TT476" s="6"/>
      <c r="TU476" s="4"/>
      <c r="TX476" s="6"/>
      <c r="TY476" s="4"/>
      <c r="UB476" s="6"/>
      <c r="UC476" s="4"/>
      <c r="UF476" s="6"/>
      <c r="UG476" s="4"/>
      <c r="UJ476" s="6"/>
      <c r="UK476" s="4"/>
      <c r="UN476" s="6"/>
      <c r="UO476" s="4"/>
      <c r="UR476" s="6"/>
      <c r="US476" s="4"/>
      <c r="UV476" s="6"/>
      <c r="UW476" s="4"/>
      <c r="UZ476" s="6"/>
      <c r="VA476" s="4"/>
      <c r="VD476" s="6"/>
      <c r="VE476" s="4"/>
      <c r="VH476" s="6"/>
      <c r="VI476" s="4"/>
      <c r="VL476" s="6"/>
      <c r="VM476" s="4"/>
      <c r="VP476" s="6"/>
      <c r="VQ476" s="4"/>
      <c r="VT476" s="6"/>
      <c r="VU476" s="4"/>
      <c r="VX476" s="6"/>
      <c r="VY476" s="4"/>
      <c r="WB476" s="6"/>
      <c r="WC476" s="4"/>
      <c r="WF476" s="6"/>
      <c r="WG476" s="4"/>
      <c r="WJ476" s="6"/>
      <c r="WK476" s="4"/>
      <c r="WN476" s="6"/>
      <c r="WO476" s="4"/>
      <c r="WR476" s="6"/>
      <c r="WS476" s="4"/>
      <c r="WV476" s="6"/>
      <c r="WW476" s="4"/>
      <c r="WZ476" s="6"/>
      <c r="XA476" s="4"/>
      <c r="XD476" s="6"/>
      <c r="XE476" s="4"/>
      <c r="XH476" s="6"/>
      <c r="XI476" s="4"/>
      <c r="XL476" s="6"/>
      <c r="XM476" s="4"/>
      <c r="XP476" s="6"/>
      <c r="XQ476" s="4"/>
      <c r="XT476" s="6"/>
      <c r="XU476" s="4"/>
      <c r="XX476" s="6"/>
      <c r="XY476" s="4"/>
      <c r="YB476" s="6"/>
      <c r="YC476" s="4"/>
      <c r="YF476" s="6"/>
      <c r="YG476" s="4"/>
      <c r="YJ476" s="6"/>
      <c r="YK476" s="4"/>
      <c r="YN476" s="6"/>
      <c r="YO476" s="4"/>
      <c r="YR476" s="6"/>
      <c r="YS476" s="4"/>
      <c r="YV476" s="6"/>
      <c r="YW476" s="4"/>
      <c r="YZ476" s="6"/>
      <c r="ZA476" s="4"/>
      <c r="ZD476" s="6"/>
      <c r="ZE476" s="4"/>
      <c r="ZH476" s="6"/>
      <c r="ZI476" s="4"/>
      <c r="ZL476" s="6"/>
      <c r="ZM476" s="4"/>
      <c r="ZP476" s="6"/>
      <c r="ZQ476" s="4"/>
      <c r="ZT476" s="6"/>
      <c r="ZU476" s="4"/>
      <c r="ZX476" s="6"/>
      <c r="ZY476" s="4"/>
      <c r="AAB476" s="6"/>
      <c r="AAC476" s="4"/>
      <c r="AAF476" s="6"/>
      <c r="AAG476" s="4"/>
      <c r="AAJ476" s="6"/>
      <c r="AAK476" s="4"/>
      <c r="AAN476" s="6"/>
      <c r="AAO476" s="4"/>
      <c r="AAR476" s="6"/>
      <c r="AAS476" s="4"/>
      <c r="AAV476" s="6"/>
      <c r="AAW476" s="4"/>
      <c r="AAZ476" s="6"/>
      <c r="ABA476" s="4"/>
      <c r="ABD476" s="6"/>
      <c r="ABE476" s="4"/>
      <c r="ABH476" s="6"/>
      <c r="ABI476" s="4"/>
      <c r="ABL476" s="6"/>
      <c r="ABM476" s="4"/>
      <c r="ABP476" s="6"/>
      <c r="ABQ476" s="4"/>
      <c r="ABT476" s="6"/>
      <c r="ABU476" s="4"/>
      <c r="ABX476" s="6"/>
      <c r="ABY476" s="4"/>
      <c r="ACB476" s="6"/>
      <c r="ACC476" s="4"/>
      <c r="ACF476" s="6"/>
      <c r="ACG476" s="4"/>
      <c r="ACJ476" s="6"/>
      <c r="ACK476" s="4"/>
      <c r="ACN476" s="6"/>
      <c r="ACO476" s="4"/>
      <c r="ACR476" s="6"/>
      <c r="ACS476" s="4"/>
      <c r="ACV476" s="6"/>
      <c r="ACW476" s="4"/>
      <c r="ACZ476" s="6"/>
      <c r="ADA476" s="4"/>
      <c r="ADD476" s="6"/>
      <c r="ADE476" s="4"/>
      <c r="ADH476" s="6"/>
      <c r="ADI476" s="4"/>
      <c r="ADL476" s="6"/>
      <c r="ADM476" s="4"/>
      <c r="ADP476" s="6"/>
      <c r="ADQ476" s="4"/>
      <c r="ADT476" s="6"/>
      <c r="ADU476" s="4"/>
      <c r="ADX476" s="6"/>
      <c r="ADY476" s="4"/>
      <c r="AEB476" s="6"/>
      <c r="AEC476" s="4"/>
      <c r="AEF476" s="6"/>
      <c r="AEG476" s="4"/>
      <c r="AEJ476" s="6"/>
      <c r="AEK476" s="4"/>
      <c r="AEN476" s="6"/>
      <c r="AEO476" s="4"/>
      <c r="AER476" s="6"/>
      <c r="AES476" s="4"/>
      <c r="AEV476" s="6"/>
      <c r="AEW476" s="4"/>
      <c r="AEZ476" s="6"/>
      <c r="AFA476" s="4"/>
      <c r="AFD476" s="6"/>
      <c r="AFE476" s="4"/>
      <c r="AFH476" s="6"/>
      <c r="AFI476" s="4"/>
      <c r="AFL476" s="6"/>
      <c r="AFM476" s="4"/>
      <c r="AFP476" s="6"/>
      <c r="AFQ476" s="4"/>
      <c r="AFT476" s="6"/>
      <c r="AFU476" s="4"/>
      <c r="AFX476" s="6"/>
      <c r="AFY476" s="4"/>
      <c r="AGB476" s="6"/>
      <c r="AGC476" s="4"/>
      <c r="AGF476" s="6"/>
      <c r="AGG476" s="4"/>
      <c r="AGJ476" s="6"/>
      <c r="AGK476" s="4"/>
      <c r="AGN476" s="6"/>
      <c r="AGO476" s="4"/>
      <c r="AGR476" s="6"/>
      <c r="AGS476" s="4"/>
      <c r="AGV476" s="6"/>
      <c r="AGW476" s="4"/>
      <c r="AGZ476" s="6"/>
      <c r="AHA476" s="4"/>
      <c r="AHD476" s="6"/>
      <c r="AHE476" s="4"/>
      <c r="AHH476" s="6"/>
      <c r="AHI476" s="4"/>
      <c r="AHL476" s="6"/>
      <c r="AHM476" s="4"/>
      <c r="AHP476" s="6"/>
      <c r="AHQ476" s="4"/>
      <c r="AHT476" s="6"/>
      <c r="AHU476" s="4"/>
      <c r="AHX476" s="6"/>
      <c r="AHY476" s="4"/>
      <c r="AIB476" s="6"/>
      <c r="AIC476" s="4"/>
      <c r="AIF476" s="6"/>
      <c r="AIG476" s="4"/>
      <c r="AIJ476" s="6"/>
      <c r="AIK476" s="4"/>
      <c r="AIN476" s="6"/>
      <c r="AIO476" s="4"/>
      <c r="AIR476" s="6"/>
      <c r="AIS476" s="4"/>
      <c r="AIV476" s="6"/>
      <c r="AIW476" s="4"/>
      <c r="AIZ476" s="6"/>
      <c r="AJA476" s="4"/>
      <c r="AJD476" s="6"/>
      <c r="AJE476" s="4"/>
      <c r="AJH476" s="6"/>
      <c r="AJI476" s="4"/>
      <c r="AJL476" s="6"/>
      <c r="AJM476" s="4"/>
      <c r="AJP476" s="6"/>
      <c r="AJQ476" s="4"/>
      <c r="AJT476" s="6"/>
      <c r="AJU476" s="4"/>
      <c r="AJX476" s="6"/>
      <c r="AJY476" s="4"/>
      <c r="AKB476" s="6"/>
      <c r="AKC476" s="4"/>
      <c r="AKF476" s="6"/>
      <c r="AKG476" s="4"/>
      <c r="AKJ476" s="6"/>
      <c r="AKK476" s="4"/>
      <c r="AKN476" s="6"/>
      <c r="AKO476" s="4"/>
      <c r="AKR476" s="6"/>
      <c r="AKS476" s="4"/>
      <c r="AKV476" s="6"/>
      <c r="AKW476" s="4"/>
      <c r="AKZ476" s="6"/>
      <c r="ALA476" s="4"/>
      <c r="ALD476" s="6"/>
      <c r="ALE476" s="4"/>
      <c r="ALH476" s="6"/>
      <c r="ALI476" s="4"/>
      <c r="ALL476" s="6"/>
      <c r="ALM476" s="4"/>
      <c r="ALP476" s="6"/>
      <c r="ALQ476" s="4"/>
      <c r="ALT476" s="6"/>
      <c r="ALU476" s="4"/>
      <c r="ALX476" s="6"/>
      <c r="ALY476" s="4"/>
      <c r="AMB476" s="6"/>
      <c r="AMC476" s="4"/>
      <c r="AMF476" s="6"/>
      <c r="AMG476" s="4"/>
      <c r="AMJ476" s="6"/>
    </row>
    <row r="477" spans="1:1024" x14ac:dyDescent="0.25">
      <c r="A477" s="3">
        <v>42028</v>
      </c>
      <c r="B477" s="89" t="s">
        <v>213</v>
      </c>
      <c r="C477" s="5">
        <v>2</v>
      </c>
      <c r="D477" s="5"/>
      <c r="E477" s="92"/>
      <c r="F477" s="5"/>
      <c r="G477" s="5"/>
      <c r="H477" s="6"/>
      <c r="I477" s="4"/>
      <c r="L477" s="6"/>
      <c r="M477" s="4"/>
      <c r="P477" s="6"/>
      <c r="Q477" s="4"/>
      <c r="T477" s="6"/>
      <c r="U477" s="4"/>
      <c r="X477" s="6"/>
      <c r="Y477" s="4"/>
      <c r="AB477" s="6"/>
      <c r="AC477" s="4"/>
      <c r="AF477" s="6"/>
      <c r="AG477" s="4"/>
      <c r="AJ477" s="6"/>
      <c r="AK477" s="4"/>
      <c r="AN477" s="6"/>
      <c r="AO477" s="4"/>
      <c r="AR477" s="6"/>
      <c r="AS477" s="4"/>
      <c r="AV477" s="6"/>
      <c r="AW477" s="4"/>
      <c r="AZ477" s="6"/>
      <c r="BA477" s="4"/>
      <c r="BD477" s="6"/>
      <c r="BE477" s="4"/>
      <c r="BH477" s="6"/>
      <c r="BI477" s="4"/>
      <c r="BL477" s="6"/>
      <c r="BM477" s="4"/>
      <c r="BP477" s="6"/>
      <c r="BQ477" s="4"/>
      <c r="BT477" s="6"/>
      <c r="BU477" s="4"/>
      <c r="BX477" s="6"/>
      <c r="BY477" s="4"/>
      <c r="CB477" s="6"/>
      <c r="CC477" s="4"/>
      <c r="CF477" s="6"/>
      <c r="CG477" s="4"/>
      <c r="CJ477" s="6"/>
      <c r="CK477" s="4"/>
      <c r="CN477" s="6"/>
      <c r="CO477" s="4"/>
      <c r="CR477" s="6"/>
      <c r="CS477" s="4"/>
      <c r="CV477" s="6"/>
      <c r="CW477" s="4"/>
      <c r="CZ477" s="6"/>
      <c r="DA477" s="4"/>
      <c r="DD477" s="6"/>
      <c r="DE477" s="4"/>
      <c r="DH477" s="6"/>
      <c r="DI477" s="4"/>
      <c r="DL477" s="6"/>
      <c r="DM477" s="4"/>
      <c r="DP477" s="6"/>
      <c r="DQ477" s="4"/>
      <c r="DT477" s="6"/>
      <c r="DU477" s="4"/>
      <c r="DX477" s="6"/>
      <c r="DY477" s="4"/>
      <c r="EB477" s="6"/>
      <c r="EC477" s="4"/>
      <c r="EF477" s="6"/>
      <c r="EG477" s="4"/>
      <c r="EJ477" s="6"/>
      <c r="EK477" s="4"/>
      <c r="EN477" s="6"/>
      <c r="EO477" s="4"/>
      <c r="ER477" s="6"/>
      <c r="ES477" s="4"/>
      <c r="EV477" s="6"/>
      <c r="EW477" s="4"/>
      <c r="EZ477" s="6"/>
      <c r="FA477" s="4"/>
      <c r="FD477" s="6"/>
      <c r="FE477" s="4"/>
      <c r="FH477" s="6"/>
      <c r="FI477" s="4"/>
      <c r="FL477" s="6"/>
      <c r="FM477" s="4"/>
      <c r="FP477" s="6"/>
      <c r="FQ477" s="4"/>
      <c r="FT477" s="6"/>
      <c r="FU477" s="4"/>
      <c r="FX477" s="6"/>
      <c r="FY477" s="4"/>
      <c r="GB477" s="6"/>
      <c r="GC477" s="4"/>
      <c r="GF477" s="6"/>
      <c r="GG477" s="4"/>
      <c r="GJ477" s="6"/>
      <c r="GK477" s="4"/>
      <c r="GN477" s="6"/>
      <c r="GO477" s="4"/>
      <c r="GR477" s="6"/>
      <c r="GS477" s="4"/>
      <c r="GV477" s="6"/>
      <c r="GW477" s="4"/>
      <c r="GZ477" s="6"/>
      <c r="HA477" s="4"/>
      <c r="HD477" s="6"/>
      <c r="HE477" s="4"/>
      <c r="HH477" s="6"/>
      <c r="HI477" s="4"/>
      <c r="HL477" s="6"/>
      <c r="HM477" s="4"/>
      <c r="HP477" s="6"/>
      <c r="HQ477" s="4"/>
      <c r="HT477" s="6"/>
      <c r="HU477" s="4"/>
      <c r="HX477" s="6"/>
      <c r="HY477" s="4"/>
      <c r="IB477" s="6"/>
      <c r="IC477" s="4"/>
      <c r="IF477" s="6"/>
      <c r="IG477" s="4"/>
      <c r="IJ477" s="6"/>
      <c r="IK477" s="4"/>
      <c r="IN477" s="6"/>
      <c r="IO477" s="4"/>
      <c r="IR477" s="6"/>
      <c r="IS477" s="4"/>
      <c r="IV477" s="6"/>
      <c r="IW477" s="4"/>
      <c r="IZ477" s="6"/>
      <c r="JA477" s="4"/>
      <c r="JD477" s="6"/>
      <c r="JE477" s="4"/>
      <c r="JH477" s="6"/>
      <c r="JI477" s="4"/>
      <c r="JL477" s="6"/>
      <c r="JM477" s="4"/>
      <c r="JP477" s="6"/>
      <c r="JQ477" s="4"/>
      <c r="JT477" s="6"/>
      <c r="JU477" s="4"/>
      <c r="JX477" s="6"/>
      <c r="JY477" s="4"/>
      <c r="KB477" s="6"/>
      <c r="KC477" s="4"/>
      <c r="KF477" s="6"/>
      <c r="KG477" s="4"/>
      <c r="KJ477" s="6"/>
      <c r="KK477" s="4"/>
      <c r="KN477" s="6"/>
      <c r="KO477" s="4"/>
      <c r="KR477" s="6"/>
      <c r="KS477" s="4"/>
      <c r="KV477" s="6"/>
      <c r="KW477" s="4"/>
      <c r="KZ477" s="6"/>
      <c r="LA477" s="4"/>
      <c r="LD477" s="6"/>
      <c r="LE477" s="4"/>
      <c r="LH477" s="6"/>
      <c r="LI477" s="4"/>
      <c r="LL477" s="6"/>
      <c r="LM477" s="4"/>
      <c r="LP477" s="6"/>
      <c r="LQ477" s="4"/>
      <c r="LT477" s="6"/>
      <c r="LU477" s="4"/>
      <c r="LX477" s="6"/>
      <c r="LY477" s="4"/>
      <c r="MB477" s="6"/>
      <c r="MC477" s="4"/>
      <c r="MF477" s="6"/>
      <c r="MG477" s="4"/>
      <c r="MJ477" s="6"/>
      <c r="MK477" s="4"/>
      <c r="MN477" s="6"/>
      <c r="MO477" s="4"/>
      <c r="MR477" s="6"/>
      <c r="MS477" s="4"/>
      <c r="MV477" s="6"/>
      <c r="MW477" s="4"/>
      <c r="MZ477" s="6"/>
      <c r="NA477" s="4"/>
      <c r="ND477" s="6"/>
      <c r="NE477" s="4"/>
      <c r="NH477" s="6"/>
      <c r="NI477" s="4"/>
      <c r="NL477" s="6"/>
      <c r="NM477" s="4"/>
      <c r="NP477" s="6"/>
      <c r="NQ477" s="4"/>
      <c r="NT477" s="6"/>
      <c r="NU477" s="4"/>
      <c r="NX477" s="6"/>
      <c r="NY477" s="4"/>
      <c r="OB477" s="6"/>
      <c r="OC477" s="4"/>
      <c r="OF477" s="6"/>
      <c r="OG477" s="4"/>
      <c r="OJ477" s="6"/>
      <c r="OK477" s="4"/>
      <c r="ON477" s="6"/>
      <c r="OO477" s="4"/>
      <c r="OR477" s="6"/>
      <c r="OS477" s="4"/>
      <c r="OV477" s="6"/>
      <c r="OW477" s="4"/>
      <c r="OZ477" s="6"/>
      <c r="PA477" s="4"/>
      <c r="PD477" s="6"/>
      <c r="PE477" s="4"/>
      <c r="PH477" s="6"/>
      <c r="PI477" s="4"/>
      <c r="PL477" s="6"/>
      <c r="PM477" s="4"/>
      <c r="PP477" s="6"/>
      <c r="PQ477" s="4"/>
      <c r="PT477" s="6"/>
      <c r="PU477" s="4"/>
      <c r="PX477" s="6"/>
      <c r="PY477" s="4"/>
      <c r="QB477" s="6"/>
      <c r="QC477" s="4"/>
      <c r="QF477" s="6"/>
      <c r="QG477" s="4"/>
      <c r="QJ477" s="6"/>
      <c r="QK477" s="4"/>
      <c r="QN477" s="6"/>
      <c r="QO477" s="4"/>
      <c r="QR477" s="6"/>
      <c r="QS477" s="4"/>
      <c r="QV477" s="6"/>
      <c r="QW477" s="4"/>
      <c r="QZ477" s="6"/>
      <c r="RA477" s="4"/>
      <c r="RD477" s="6"/>
      <c r="RE477" s="4"/>
      <c r="RH477" s="6"/>
      <c r="RI477" s="4"/>
      <c r="RL477" s="6"/>
      <c r="RM477" s="4"/>
      <c r="RP477" s="6"/>
      <c r="RQ477" s="4"/>
      <c r="RT477" s="6"/>
      <c r="RU477" s="4"/>
      <c r="RX477" s="6"/>
      <c r="RY477" s="4"/>
      <c r="SB477" s="6"/>
      <c r="SC477" s="4"/>
      <c r="SF477" s="6"/>
      <c r="SG477" s="4"/>
      <c r="SJ477" s="6"/>
      <c r="SK477" s="4"/>
      <c r="SN477" s="6"/>
      <c r="SO477" s="4"/>
      <c r="SR477" s="6"/>
      <c r="SS477" s="4"/>
      <c r="SV477" s="6"/>
      <c r="SW477" s="4"/>
      <c r="SZ477" s="6"/>
      <c r="TA477" s="4"/>
      <c r="TD477" s="6"/>
      <c r="TE477" s="4"/>
      <c r="TH477" s="6"/>
      <c r="TI477" s="4"/>
      <c r="TL477" s="6"/>
      <c r="TM477" s="4"/>
      <c r="TP477" s="6"/>
      <c r="TQ477" s="4"/>
      <c r="TT477" s="6"/>
      <c r="TU477" s="4"/>
      <c r="TX477" s="6"/>
      <c r="TY477" s="4"/>
      <c r="UB477" s="6"/>
      <c r="UC477" s="4"/>
      <c r="UF477" s="6"/>
      <c r="UG477" s="4"/>
      <c r="UJ477" s="6"/>
      <c r="UK477" s="4"/>
      <c r="UN477" s="6"/>
      <c r="UO477" s="4"/>
      <c r="UR477" s="6"/>
      <c r="US477" s="4"/>
      <c r="UV477" s="6"/>
      <c r="UW477" s="4"/>
      <c r="UZ477" s="6"/>
      <c r="VA477" s="4"/>
      <c r="VD477" s="6"/>
      <c r="VE477" s="4"/>
      <c r="VH477" s="6"/>
      <c r="VI477" s="4"/>
      <c r="VL477" s="6"/>
      <c r="VM477" s="4"/>
      <c r="VP477" s="6"/>
      <c r="VQ477" s="4"/>
      <c r="VT477" s="6"/>
      <c r="VU477" s="4"/>
      <c r="VX477" s="6"/>
      <c r="VY477" s="4"/>
      <c r="WB477" s="6"/>
      <c r="WC477" s="4"/>
      <c r="WF477" s="6"/>
      <c r="WG477" s="4"/>
      <c r="WJ477" s="6"/>
      <c r="WK477" s="4"/>
      <c r="WN477" s="6"/>
      <c r="WO477" s="4"/>
      <c r="WR477" s="6"/>
      <c r="WS477" s="4"/>
      <c r="WV477" s="6"/>
      <c r="WW477" s="4"/>
      <c r="WZ477" s="6"/>
      <c r="XA477" s="4"/>
      <c r="XD477" s="6"/>
      <c r="XE477" s="4"/>
      <c r="XH477" s="6"/>
      <c r="XI477" s="4"/>
      <c r="XL477" s="6"/>
      <c r="XM477" s="4"/>
      <c r="XP477" s="6"/>
      <c r="XQ477" s="4"/>
      <c r="XT477" s="6"/>
      <c r="XU477" s="4"/>
      <c r="XX477" s="6"/>
      <c r="XY477" s="4"/>
      <c r="YB477" s="6"/>
      <c r="YC477" s="4"/>
      <c r="YF477" s="6"/>
      <c r="YG477" s="4"/>
      <c r="YJ477" s="6"/>
      <c r="YK477" s="4"/>
      <c r="YN477" s="6"/>
      <c r="YO477" s="4"/>
      <c r="YR477" s="6"/>
      <c r="YS477" s="4"/>
      <c r="YV477" s="6"/>
      <c r="YW477" s="4"/>
      <c r="YZ477" s="6"/>
      <c r="ZA477" s="4"/>
      <c r="ZD477" s="6"/>
      <c r="ZE477" s="4"/>
      <c r="ZH477" s="6"/>
      <c r="ZI477" s="4"/>
      <c r="ZL477" s="6"/>
      <c r="ZM477" s="4"/>
      <c r="ZP477" s="6"/>
      <c r="ZQ477" s="4"/>
      <c r="ZT477" s="6"/>
      <c r="ZU477" s="4"/>
      <c r="ZX477" s="6"/>
      <c r="ZY477" s="4"/>
      <c r="AAB477" s="6"/>
      <c r="AAC477" s="4"/>
      <c r="AAF477" s="6"/>
      <c r="AAG477" s="4"/>
      <c r="AAJ477" s="6"/>
      <c r="AAK477" s="4"/>
      <c r="AAN477" s="6"/>
      <c r="AAO477" s="4"/>
      <c r="AAR477" s="6"/>
      <c r="AAS477" s="4"/>
      <c r="AAV477" s="6"/>
      <c r="AAW477" s="4"/>
      <c r="AAZ477" s="6"/>
      <c r="ABA477" s="4"/>
      <c r="ABD477" s="6"/>
      <c r="ABE477" s="4"/>
      <c r="ABH477" s="6"/>
      <c r="ABI477" s="4"/>
      <c r="ABL477" s="6"/>
      <c r="ABM477" s="4"/>
      <c r="ABP477" s="6"/>
      <c r="ABQ477" s="4"/>
      <c r="ABT477" s="6"/>
      <c r="ABU477" s="4"/>
      <c r="ABX477" s="6"/>
      <c r="ABY477" s="4"/>
      <c r="ACB477" s="6"/>
      <c r="ACC477" s="4"/>
      <c r="ACF477" s="6"/>
      <c r="ACG477" s="4"/>
      <c r="ACJ477" s="6"/>
      <c r="ACK477" s="4"/>
      <c r="ACN477" s="6"/>
      <c r="ACO477" s="4"/>
      <c r="ACR477" s="6"/>
      <c r="ACS477" s="4"/>
      <c r="ACV477" s="6"/>
      <c r="ACW477" s="4"/>
      <c r="ACZ477" s="6"/>
      <c r="ADA477" s="4"/>
      <c r="ADD477" s="6"/>
      <c r="ADE477" s="4"/>
      <c r="ADH477" s="6"/>
      <c r="ADI477" s="4"/>
      <c r="ADL477" s="6"/>
      <c r="ADM477" s="4"/>
      <c r="ADP477" s="6"/>
      <c r="ADQ477" s="4"/>
      <c r="ADT477" s="6"/>
      <c r="ADU477" s="4"/>
      <c r="ADX477" s="6"/>
      <c r="ADY477" s="4"/>
      <c r="AEB477" s="6"/>
      <c r="AEC477" s="4"/>
      <c r="AEF477" s="6"/>
      <c r="AEG477" s="4"/>
      <c r="AEJ477" s="6"/>
      <c r="AEK477" s="4"/>
      <c r="AEN477" s="6"/>
      <c r="AEO477" s="4"/>
      <c r="AER477" s="6"/>
      <c r="AES477" s="4"/>
      <c r="AEV477" s="6"/>
      <c r="AEW477" s="4"/>
      <c r="AEZ477" s="6"/>
      <c r="AFA477" s="4"/>
      <c r="AFD477" s="6"/>
      <c r="AFE477" s="4"/>
      <c r="AFH477" s="6"/>
      <c r="AFI477" s="4"/>
      <c r="AFL477" s="6"/>
      <c r="AFM477" s="4"/>
      <c r="AFP477" s="6"/>
      <c r="AFQ477" s="4"/>
      <c r="AFT477" s="6"/>
      <c r="AFU477" s="4"/>
      <c r="AFX477" s="6"/>
      <c r="AFY477" s="4"/>
      <c r="AGB477" s="6"/>
      <c r="AGC477" s="4"/>
      <c r="AGF477" s="6"/>
      <c r="AGG477" s="4"/>
      <c r="AGJ477" s="6"/>
      <c r="AGK477" s="4"/>
      <c r="AGN477" s="6"/>
      <c r="AGO477" s="4"/>
      <c r="AGR477" s="6"/>
      <c r="AGS477" s="4"/>
      <c r="AGV477" s="6"/>
      <c r="AGW477" s="4"/>
      <c r="AGZ477" s="6"/>
      <c r="AHA477" s="4"/>
      <c r="AHD477" s="6"/>
      <c r="AHE477" s="4"/>
      <c r="AHH477" s="6"/>
      <c r="AHI477" s="4"/>
      <c r="AHL477" s="6"/>
      <c r="AHM477" s="4"/>
      <c r="AHP477" s="6"/>
      <c r="AHQ477" s="4"/>
      <c r="AHT477" s="6"/>
      <c r="AHU477" s="4"/>
      <c r="AHX477" s="6"/>
      <c r="AHY477" s="4"/>
      <c r="AIB477" s="6"/>
      <c r="AIC477" s="4"/>
      <c r="AIF477" s="6"/>
      <c r="AIG477" s="4"/>
      <c r="AIJ477" s="6"/>
      <c r="AIK477" s="4"/>
      <c r="AIN477" s="6"/>
      <c r="AIO477" s="4"/>
      <c r="AIR477" s="6"/>
      <c r="AIS477" s="4"/>
      <c r="AIV477" s="6"/>
      <c r="AIW477" s="4"/>
      <c r="AIZ477" s="6"/>
      <c r="AJA477" s="4"/>
      <c r="AJD477" s="6"/>
      <c r="AJE477" s="4"/>
      <c r="AJH477" s="6"/>
      <c r="AJI477" s="4"/>
      <c r="AJL477" s="6"/>
      <c r="AJM477" s="4"/>
      <c r="AJP477" s="6"/>
      <c r="AJQ477" s="4"/>
      <c r="AJT477" s="6"/>
      <c r="AJU477" s="4"/>
      <c r="AJX477" s="6"/>
      <c r="AJY477" s="4"/>
      <c r="AKB477" s="6"/>
      <c r="AKC477" s="4"/>
      <c r="AKF477" s="6"/>
      <c r="AKG477" s="4"/>
      <c r="AKJ477" s="6"/>
      <c r="AKK477" s="4"/>
      <c r="AKN477" s="6"/>
      <c r="AKO477" s="4"/>
      <c r="AKR477" s="6"/>
      <c r="AKS477" s="4"/>
      <c r="AKV477" s="6"/>
      <c r="AKW477" s="4"/>
      <c r="AKZ477" s="6"/>
      <c r="ALA477" s="4"/>
      <c r="ALD477" s="6"/>
      <c r="ALE477" s="4"/>
      <c r="ALH477" s="6"/>
      <c r="ALI477" s="4"/>
      <c r="ALL477" s="6"/>
      <c r="ALM477" s="4"/>
      <c r="ALP477" s="6"/>
      <c r="ALQ477" s="4"/>
      <c r="ALT477" s="6"/>
      <c r="ALU477" s="4"/>
      <c r="ALX477" s="6"/>
      <c r="ALY477" s="4"/>
      <c r="AMB477" s="6"/>
      <c r="AMC477" s="4"/>
      <c r="AMF477" s="6"/>
      <c r="AMG477" s="4"/>
      <c r="AMJ477" s="6"/>
    </row>
    <row r="478" spans="1:1024" x14ac:dyDescent="0.25">
      <c r="A478" s="7"/>
      <c r="B478" s="89"/>
      <c r="C478" s="5"/>
      <c r="D478" s="5"/>
      <c r="E478" s="91"/>
      <c r="H478" s="6"/>
      <c r="I478" s="4"/>
    </row>
    <row r="479" spans="1:1024" x14ac:dyDescent="0.25">
      <c r="A479" s="3">
        <v>42029</v>
      </c>
      <c r="B479" t="s">
        <v>40</v>
      </c>
      <c r="D479">
        <v>10</v>
      </c>
      <c r="E479" s="91"/>
    </row>
    <row r="480" spans="1:1024" x14ac:dyDescent="0.25">
      <c r="A480" s="3">
        <v>42029</v>
      </c>
      <c r="B480" t="s">
        <v>266</v>
      </c>
      <c r="D480">
        <v>200</v>
      </c>
      <c r="E480" s="91"/>
    </row>
    <row r="481" spans="1:1024" x14ac:dyDescent="0.25">
      <c r="A481" s="3">
        <v>42029</v>
      </c>
      <c r="B481" t="s">
        <v>267</v>
      </c>
      <c r="D481">
        <v>200</v>
      </c>
      <c r="E481" s="91"/>
    </row>
    <row r="482" spans="1:1024" x14ac:dyDescent="0.25">
      <c r="A482" s="3">
        <v>42029</v>
      </c>
      <c r="B482" t="s">
        <v>65</v>
      </c>
      <c r="D482">
        <v>4</v>
      </c>
      <c r="E482" s="91"/>
    </row>
    <row r="483" spans="1:1024" x14ac:dyDescent="0.25">
      <c r="A483" s="3">
        <v>42029</v>
      </c>
      <c r="B483" t="s">
        <v>12</v>
      </c>
      <c r="D483">
        <v>9</v>
      </c>
      <c r="E483" s="91"/>
    </row>
    <row r="484" spans="1:1024" x14ac:dyDescent="0.25">
      <c r="A484" s="3">
        <v>42029</v>
      </c>
      <c r="B484" t="s">
        <v>17</v>
      </c>
      <c r="D484">
        <v>7</v>
      </c>
      <c r="E484" s="91"/>
    </row>
    <row r="485" spans="1:1024" x14ac:dyDescent="0.25">
      <c r="A485" s="3">
        <v>42029</v>
      </c>
      <c r="B485" t="s">
        <v>164</v>
      </c>
      <c r="C485">
        <v>100</v>
      </c>
      <c r="E485" s="91"/>
    </row>
    <row r="486" spans="1:1024" x14ac:dyDescent="0.25">
      <c r="A486" s="3">
        <v>42029</v>
      </c>
      <c r="B486" t="s">
        <v>138</v>
      </c>
      <c r="D486">
        <v>10</v>
      </c>
      <c r="E486" s="91"/>
    </row>
    <row r="487" spans="1:1024" x14ac:dyDescent="0.25">
      <c r="A487" s="3"/>
      <c r="E487" s="92"/>
      <c r="L487" s="6"/>
      <c r="M487" s="4"/>
      <c r="P487" s="6"/>
      <c r="Q487" s="4"/>
      <c r="T487" s="6"/>
      <c r="U487" s="4"/>
      <c r="X487" s="6"/>
      <c r="Y487" s="4"/>
      <c r="AB487" s="6"/>
      <c r="AC487" s="4"/>
      <c r="AF487" s="6"/>
      <c r="AG487" s="4"/>
      <c r="AJ487" s="6"/>
      <c r="AK487" s="4"/>
      <c r="AN487" s="6"/>
      <c r="AO487" s="4"/>
      <c r="AR487" s="6"/>
      <c r="AS487" s="4"/>
      <c r="AV487" s="6"/>
      <c r="AW487" s="4"/>
      <c r="AZ487" s="6"/>
      <c r="BA487" s="4"/>
      <c r="BD487" s="6"/>
      <c r="BE487" s="4"/>
      <c r="BH487" s="6"/>
      <c r="BI487" s="4"/>
      <c r="BL487" s="6"/>
      <c r="BM487" s="4"/>
      <c r="BP487" s="6"/>
      <c r="BQ487" s="4"/>
      <c r="BT487" s="6"/>
      <c r="BU487" s="4"/>
      <c r="BX487" s="6"/>
      <c r="BY487" s="4"/>
      <c r="CB487" s="6"/>
      <c r="CC487" s="4"/>
      <c r="CF487" s="6"/>
      <c r="CG487" s="4"/>
      <c r="CJ487" s="6"/>
      <c r="CK487" s="4"/>
      <c r="CN487" s="6"/>
      <c r="CO487" s="4"/>
      <c r="CR487" s="6"/>
      <c r="CS487" s="4"/>
      <c r="CV487" s="6"/>
      <c r="CW487" s="4"/>
      <c r="CZ487" s="6"/>
      <c r="DA487" s="4"/>
      <c r="DD487" s="6"/>
      <c r="DE487" s="4"/>
      <c r="DH487" s="6"/>
      <c r="DI487" s="4"/>
      <c r="DL487" s="6"/>
      <c r="DM487" s="4"/>
      <c r="DP487" s="6"/>
      <c r="DQ487" s="4"/>
      <c r="DT487" s="6"/>
      <c r="DU487" s="4"/>
      <c r="DX487" s="6"/>
      <c r="DY487" s="4"/>
      <c r="EB487" s="6"/>
      <c r="EC487" s="4"/>
      <c r="EF487" s="6"/>
      <c r="EG487" s="4"/>
      <c r="EJ487" s="6"/>
      <c r="EK487" s="4"/>
      <c r="EN487" s="6"/>
      <c r="EO487" s="4"/>
      <c r="ER487" s="6"/>
      <c r="ES487" s="4"/>
      <c r="EV487" s="6"/>
      <c r="EW487" s="4"/>
      <c r="EZ487" s="6"/>
      <c r="FA487" s="4"/>
      <c r="FD487" s="6"/>
      <c r="FE487" s="4"/>
      <c r="FH487" s="6"/>
      <c r="FI487" s="4"/>
      <c r="FL487" s="6"/>
      <c r="FM487" s="4"/>
      <c r="FP487" s="6"/>
      <c r="FQ487" s="4"/>
      <c r="FT487" s="6"/>
      <c r="FU487" s="4"/>
      <c r="FX487" s="6"/>
      <c r="FY487" s="4"/>
      <c r="GB487" s="6"/>
      <c r="GC487" s="4"/>
      <c r="GF487" s="6"/>
      <c r="GG487" s="4"/>
      <c r="GJ487" s="6"/>
      <c r="GK487" s="4"/>
      <c r="GN487" s="6"/>
      <c r="GO487" s="4"/>
      <c r="GR487" s="6"/>
      <c r="GS487" s="4"/>
      <c r="GV487" s="6"/>
      <c r="GW487" s="4"/>
      <c r="GZ487" s="6"/>
      <c r="HA487" s="4"/>
      <c r="HD487" s="6"/>
      <c r="HE487" s="4"/>
      <c r="HH487" s="6"/>
      <c r="HI487" s="4"/>
      <c r="HL487" s="6"/>
      <c r="HM487" s="4"/>
      <c r="HP487" s="6"/>
      <c r="HQ487" s="4"/>
      <c r="HT487" s="6"/>
      <c r="HU487" s="4"/>
      <c r="HX487" s="6"/>
      <c r="HY487" s="4"/>
      <c r="IB487" s="6"/>
      <c r="IC487" s="4"/>
      <c r="IF487" s="6"/>
      <c r="IG487" s="4"/>
      <c r="IJ487" s="6"/>
      <c r="IK487" s="4"/>
      <c r="IN487" s="6"/>
      <c r="IO487" s="4"/>
      <c r="IR487" s="6"/>
      <c r="IS487" s="4"/>
      <c r="IV487" s="6"/>
      <c r="IW487" s="4"/>
      <c r="IZ487" s="6"/>
      <c r="JA487" s="4"/>
      <c r="JD487" s="6"/>
      <c r="JE487" s="4"/>
      <c r="JH487" s="6"/>
      <c r="JI487" s="4"/>
      <c r="JL487" s="6"/>
      <c r="JM487" s="4"/>
      <c r="JP487" s="6"/>
      <c r="JQ487" s="4"/>
      <c r="JT487" s="6"/>
      <c r="JU487" s="4"/>
      <c r="JX487" s="6"/>
      <c r="JY487" s="4"/>
      <c r="KB487" s="6"/>
      <c r="KC487" s="4"/>
      <c r="KF487" s="6"/>
      <c r="KG487" s="4"/>
      <c r="KJ487" s="6"/>
      <c r="KK487" s="4"/>
      <c r="KN487" s="6"/>
      <c r="KO487" s="4"/>
      <c r="KR487" s="6"/>
      <c r="KS487" s="4"/>
      <c r="KV487" s="6"/>
      <c r="KW487" s="4"/>
      <c r="KZ487" s="6"/>
      <c r="LA487" s="4"/>
      <c r="LD487" s="6"/>
      <c r="LE487" s="4"/>
      <c r="LH487" s="6"/>
      <c r="LI487" s="4"/>
      <c r="LL487" s="6"/>
      <c r="LM487" s="4"/>
      <c r="LP487" s="6"/>
      <c r="LQ487" s="4"/>
      <c r="LT487" s="6"/>
      <c r="LU487" s="4"/>
      <c r="LX487" s="6"/>
      <c r="LY487" s="4"/>
      <c r="MB487" s="6"/>
      <c r="MC487" s="4"/>
      <c r="MF487" s="6"/>
      <c r="MG487" s="4"/>
      <c r="MJ487" s="6"/>
      <c r="MK487" s="4"/>
      <c r="MN487" s="6"/>
      <c r="MO487" s="4"/>
      <c r="MR487" s="6"/>
      <c r="MS487" s="4"/>
      <c r="MV487" s="6"/>
      <c r="MW487" s="4"/>
      <c r="MZ487" s="6"/>
      <c r="NA487" s="4"/>
      <c r="ND487" s="6"/>
      <c r="NE487" s="4"/>
      <c r="NH487" s="6"/>
      <c r="NI487" s="4"/>
      <c r="NL487" s="6"/>
      <c r="NM487" s="4"/>
      <c r="NP487" s="6"/>
      <c r="NQ487" s="4"/>
      <c r="NT487" s="6"/>
      <c r="NU487" s="4"/>
      <c r="NX487" s="6"/>
      <c r="NY487" s="4"/>
      <c r="OB487" s="6"/>
      <c r="OC487" s="4"/>
      <c r="OF487" s="6"/>
      <c r="OG487" s="4"/>
      <c r="OJ487" s="6"/>
      <c r="OK487" s="4"/>
      <c r="ON487" s="6"/>
      <c r="OO487" s="4"/>
      <c r="OR487" s="6"/>
      <c r="OS487" s="4"/>
      <c r="OV487" s="6"/>
      <c r="OW487" s="4"/>
      <c r="OZ487" s="6"/>
      <c r="PA487" s="4"/>
      <c r="PD487" s="6"/>
      <c r="PE487" s="4"/>
      <c r="PH487" s="6"/>
      <c r="PI487" s="4"/>
      <c r="PL487" s="6"/>
      <c r="PM487" s="4"/>
      <c r="PP487" s="6"/>
      <c r="PQ487" s="4"/>
      <c r="PT487" s="6"/>
      <c r="PU487" s="4"/>
      <c r="PX487" s="6"/>
      <c r="PY487" s="4"/>
      <c r="QB487" s="6"/>
      <c r="QC487" s="4"/>
      <c r="QF487" s="6"/>
      <c r="QG487" s="4"/>
      <c r="QJ487" s="6"/>
      <c r="QK487" s="4"/>
      <c r="QN487" s="6"/>
      <c r="QO487" s="4"/>
      <c r="QR487" s="6"/>
      <c r="QS487" s="4"/>
      <c r="QV487" s="6"/>
      <c r="QW487" s="4"/>
      <c r="QZ487" s="6"/>
      <c r="RA487" s="4"/>
      <c r="RD487" s="6"/>
      <c r="RE487" s="4"/>
      <c r="RH487" s="6"/>
      <c r="RI487" s="4"/>
      <c r="RL487" s="6"/>
      <c r="RM487" s="4"/>
      <c r="RP487" s="6"/>
      <c r="RQ487" s="4"/>
      <c r="RT487" s="6"/>
      <c r="RU487" s="4"/>
      <c r="RX487" s="6"/>
      <c r="RY487" s="4"/>
      <c r="SB487" s="6"/>
      <c r="SC487" s="4"/>
      <c r="SF487" s="6"/>
      <c r="SG487" s="4"/>
      <c r="SJ487" s="6"/>
      <c r="SK487" s="4"/>
      <c r="SN487" s="6"/>
      <c r="SO487" s="4"/>
      <c r="SR487" s="6"/>
      <c r="SS487" s="4"/>
      <c r="SV487" s="6"/>
      <c r="SW487" s="4"/>
      <c r="SZ487" s="6"/>
      <c r="TA487" s="4"/>
      <c r="TD487" s="6"/>
      <c r="TE487" s="4"/>
      <c r="TH487" s="6"/>
      <c r="TI487" s="4"/>
      <c r="TL487" s="6"/>
      <c r="TM487" s="4"/>
      <c r="TP487" s="6"/>
      <c r="TQ487" s="4"/>
      <c r="TT487" s="6"/>
      <c r="TU487" s="4"/>
      <c r="TX487" s="6"/>
      <c r="TY487" s="4"/>
      <c r="UB487" s="6"/>
      <c r="UC487" s="4"/>
      <c r="UF487" s="6"/>
      <c r="UG487" s="4"/>
      <c r="UJ487" s="6"/>
      <c r="UK487" s="4"/>
      <c r="UN487" s="6"/>
      <c r="UO487" s="4"/>
      <c r="UR487" s="6"/>
      <c r="US487" s="4"/>
      <c r="UV487" s="6"/>
      <c r="UW487" s="4"/>
      <c r="UZ487" s="6"/>
      <c r="VA487" s="4"/>
      <c r="VD487" s="6"/>
      <c r="VE487" s="4"/>
      <c r="VH487" s="6"/>
      <c r="VI487" s="4"/>
      <c r="VL487" s="6"/>
      <c r="VM487" s="4"/>
      <c r="VP487" s="6"/>
      <c r="VQ487" s="4"/>
      <c r="VT487" s="6"/>
      <c r="VU487" s="4"/>
      <c r="VX487" s="6"/>
      <c r="VY487" s="4"/>
      <c r="WB487" s="6"/>
      <c r="WC487" s="4"/>
      <c r="WF487" s="6"/>
      <c r="WG487" s="4"/>
      <c r="WJ487" s="6"/>
      <c r="WK487" s="4"/>
      <c r="WN487" s="6"/>
      <c r="WO487" s="4"/>
      <c r="WR487" s="6"/>
      <c r="WS487" s="4"/>
      <c r="WV487" s="6"/>
      <c r="WW487" s="4"/>
      <c r="WZ487" s="6"/>
      <c r="XA487" s="4"/>
      <c r="XD487" s="6"/>
      <c r="XE487" s="4"/>
      <c r="XH487" s="6"/>
      <c r="XI487" s="4"/>
      <c r="XL487" s="6"/>
      <c r="XM487" s="4"/>
      <c r="XP487" s="6"/>
      <c r="XQ487" s="4"/>
      <c r="XT487" s="6"/>
      <c r="XU487" s="4"/>
      <c r="XX487" s="6"/>
      <c r="XY487" s="4"/>
      <c r="YB487" s="6"/>
      <c r="YC487" s="4"/>
      <c r="YF487" s="6"/>
      <c r="YG487" s="4"/>
      <c r="YJ487" s="6"/>
      <c r="YK487" s="4"/>
      <c r="YN487" s="6"/>
      <c r="YO487" s="4"/>
      <c r="YR487" s="6"/>
      <c r="YS487" s="4"/>
      <c r="YV487" s="6"/>
      <c r="YW487" s="4"/>
      <c r="YZ487" s="6"/>
      <c r="ZA487" s="4"/>
      <c r="ZD487" s="6"/>
      <c r="ZE487" s="4"/>
      <c r="ZH487" s="6"/>
      <c r="ZI487" s="4"/>
      <c r="ZL487" s="6"/>
      <c r="ZM487" s="4"/>
      <c r="ZP487" s="6"/>
      <c r="ZQ487" s="4"/>
      <c r="ZT487" s="6"/>
      <c r="ZU487" s="4"/>
      <c r="ZX487" s="6"/>
      <c r="ZY487" s="4"/>
      <c r="AAB487" s="6"/>
      <c r="AAC487" s="4"/>
      <c r="AAF487" s="6"/>
      <c r="AAG487" s="4"/>
      <c r="AAJ487" s="6"/>
      <c r="AAK487" s="4"/>
      <c r="AAN487" s="6"/>
      <c r="AAO487" s="4"/>
      <c r="AAR487" s="6"/>
      <c r="AAS487" s="4"/>
      <c r="AAV487" s="6"/>
      <c r="AAW487" s="4"/>
      <c r="AAZ487" s="6"/>
      <c r="ABA487" s="4"/>
      <c r="ABD487" s="6"/>
      <c r="ABE487" s="4"/>
      <c r="ABH487" s="6"/>
      <c r="ABI487" s="4"/>
      <c r="ABL487" s="6"/>
      <c r="ABM487" s="4"/>
      <c r="ABP487" s="6"/>
      <c r="ABQ487" s="4"/>
      <c r="ABT487" s="6"/>
      <c r="ABU487" s="4"/>
      <c r="ABX487" s="6"/>
      <c r="ABY487" s="4"/>
      <c r="ACB487" s="6"/>
      <c r="ACC487" s="4"/>
      <c r="ACF487" s="6"/>
      <c r="ACG487" s="4"/>
      <c r="ACJ487" s="6"/>
      <c r="ACK487" s="4"/>
      <c r="ACN487" s="6"/>
      <c r="ACO487" s="4"/>
      <c r="ACR487" s="6"/>
      <c r="ACS487" s="4"/>
      <c r="ACV487" s="6"/>
      <c r="ACW487" s="4"/>
      <c r="ACZ487" s="6"/>
      <c r="ADA487" s="4"/>
      <c r="ADD487" s="6"/>
      <c r="ADE487" s="4"/>
      <c r="ADH487" s="6"/>
      <c r="ADI487" s="4"/>
      <c r="ADL487" s="6"/>
      <c r="ADM487" s="4"/>
      <c r="ADP487" s="6"/>
      <c r="ADQ487" s="4"/>
      <c r="ADT487" s="6"/>
      <c r="ADU487" s="4"/>
      <c r="ADX487" s="6"/>
      <c r="ADY487" s="4"/>
      <c r="AEB487" s="6"/>
      <c r="AEC487" s="4"/>
      <c r="AEF487" s="6"/>
      <c r="AEG487" s="4"/>
      <c r="AEJ487" s="6"/>
      <c r="AEK487" s="4"/>
      <c r="AEN487" s="6"/>
      <c r="AEO487" s="4"/>
      <c r="AER487" s="6"/>
      <c r="AES487" s="4"/>
      <c r="AEV487" s="6"/>
      <c r="AEW487" s="4"/>
      <c r="AEZ487" s="6"/>
      <c r="AFA487" s="4"/>
      <c r="AFD487" s="6"/>
      <c r="AFE487" s="4"/>
      <c r="AFH487" s="6"/>
      <c r="AFI487" s="4"/>
      <c r="AFL487" s="6"/>
      <c r="AFM487" s="4"/>
      <c r="AFP487" s="6"/>
      <c r="AFQ487" s="4"/>
      <c r="AFT487" s="6"/>
      <c r="AFU487" s="4"/>
      <c r="AFX487" s="6"/>
      <c r="AFY487" s="4"/>
      <c r="AGB487" s="6"/>
      <c r="AGC487" s="4"/>
      <c r="AGF487" s="6"/>
      <c r="AGG487" s="4"/>
      <c r="AGJ487" s="6"/>
      <c r="AGK487" s="4"/>
      <c r="AGN487" s="6"/>
      <c r="AGO487" s="4"/>
      <c r="AGR487" s="6"/>
      <c r="AGS487" s="4"/>
      <c r="AGV487" s="6"/>
      <c r="AGW487" s="4"/>
      <c r="AGZ487" s="6"/>
      <c r="AHA487" s="4"/>
      <c r="AHD487" s="6"/>
      <c r="AHE487" s="4"/>
      <c r="AHH487" s="6"/>
      <c r="AHI487" s="4"/>
      <c r="AHL487" s="6"/>
      <c r="AHM487" s="4"/>
      <c r="AHP487" s="6"/>
      <c r="AHQ487" s="4"/>
      <c r="AHT487" s="6"/>
      <c r="AHU487" s="4"/>
      <c r="AHX487" s="6"/>
      <c r="AHY487" s="4"/>
      <c r="AIB487" s="6"/>
      <c r="AIC487" s="4"/>
      <c r="AIF487" s="6"/>
      <c r="AIG487" s="4"/>
      <c r="AIJ487" s="6"/>
      <c r="AIK487" s="4"/>
      <c r="AIN487" s="6"/>
      <c r="AIO487" s="4"/>
      <c r="AIR487" s="6"/>
      <c r="AIS487" s="4"/>
      <c r="AIV487" s="6"/>
      <c r="AIW487" s="4"/>
      <c r="AIZ487" s="6"/>
      <c r="AJA487" s="4"/>
      <c r="AJD487" s="6"/>
      <c r="AJE487" s="4"/>
      <c r="AJH487" s="6"/>
      <c r="AJI487" s="4"/>
      <c r="AJL487" s="6"/>
      <c r="AJM487" s="4"/>
      <c r="AJP487" s="6"/>
      <c r="AJQ487" s="4"/>
      <c r="AJT487" s="6"/>
      <c r="AJU487" s="4"/>
      <c r="AJX487" s="6"/>
      <c r="AJY487" s="4"/>
      <c r="AKB487" s="6"/>
      <c r="AKC487" s="4"/>
      <c r="AKF487" s="6"/>
      <c r="AKG487" s="4"/>
      <c r="AKJ487" s="6"/>
      <c r="AKK487" s="4"/>
      <c r="AKN487" s="6"/>
      <c r="AKO487" s="4"/>
      <c r="AKR487" s="6"/>
      <c r="AKS487" s="4"/>
      <c r="AKV487" s="6"/>
      <c r="AKW487" s="4"/>
      <c r="AKZ487" s="6"/>
      <c r="ALA487" s="4"/>
      <c r="ALD487" s="6"/>
      <c r="ALE487" s="4"/>
      <c r="ALH487" s="6"/>
      <c r="ALI487" s="4"/>
      <c r="ALL487" s="6"/>
      <c r="ALM487" s="4"/>
      <c r="ALP487" s="6"/>
      <c r="ALQ487" s="4"/>
      <c r="ALT487" s="6"/>
      <c r="ALU487" s="4"/>
      <c r="ALX487" s="6"/>
      <c r="ALY487" s="4"/>
      <c r="AMB487" s="6"/>
      <c r="AMC487" s="4"/>
      <c r="AMF487" s="6"/>
      <c r="AMG487" s="4"/>
      <c r="AMJ487" s="6"/>
    </row>
    <row r="488" spans="1:1024" x14ac:dyDescent="0.25">
      <c r="A488" s="3">
        <v>42030</v>
      </c>
      <c r="B488" t="s">
        <v>10</v>
      </c>
      <c r="D488">
        <v>7</v>
      </c>
      <c r="E488" s="91"/>
      <c r="H488" s="6"/>
      <c r="I488" s="4"/>
    </row>
    <row r="489" spans="1:1024" x14ac:dyDescent="0.25">
      <c r="A489" s="3">
        <v>42030</v>
      </c>
      <c r="B489" t="s">
        <v>17</v>
      </c>
      <c r="D489">
        <v>7</v>
      </c>
      <c r="F489" s="5"/>
      <c r="G489" s="5"/>
      <c r="H489" s="5"/>
      <c r="I489" s="5"/>
    </row>
    <row r="490" spans="1:1024" x14ac:dyDescent="0.25">
      <c r="A490" s="3">
        <v>42030</v>
      </c>
      <c r="B490" t="s">
        <v>268</v>
      </c>
      <c r="D490">
        <v>10</v>
      </c>
    </row>
    <row r="491" spans="1:1024" x14ac:dyDescent="0.25">
      <c r="A491" s="3">
        <v>42030</v>
      </c>
      <c r="B491" t="s">
        <v>269</v>
      </c>
      <c r="D491">
        <v>7</v>
      </c>
    </row>
    <row r="492" spans="1:1024" x14ac:dyDescent="0.25">
      <c r="A492" s="3">
        <v>42030</v>
      </c>
      <c r="B492" t="s">
        <v>270</v>
      </c>
      <c r="C492">
        <v>7</v>
      </c>
    </row>
    <row r="493" spans="1:1024" x14ac:dyDescent="0.25">
      <c r="A493" s="3">
        <v>42030</v>
      </c>
      <c r="B493" t="s">
        <v>213</v>
      </c>
      <c r="D493">
        <v>5</v>
      </c>
    </row>
    <row r="494" spans="1:1024" x14ac:dyDescent="0.25">
      <c r="A494" s="3">
        <v>42030</v>
      </c>
      <c r="B494" t="s">
        <v>271</v>
      </c>
      <c r="D494">
        <v>9.5</v>
      </c>
    </row>
    <row r="495" spans="1:1024" s="5" customFormat="1" x14ac:dyDescent="0.25">
      <c r="A495" s="3">
        <v>42030</v>
      </c>
      <c r="B495" s="89" t="s">
        <v>272</v>
      </c>
      <c r="D495" s="5">
        <v>7</v>
      </c>
      <c r="E495" s="91"/>
    </row>
    <row r="496" spans="1:1024" x14ac:dyDescent="0.25">
      <c r="A496" s="3"/>
      <c r="E496" s="91"/>
    </row>
    <row r="497" spans="1:9" x14ac:dyDescent="0.25">
      <c r="A497" s="3">
        <v>42031</v>
      </c>
      <c r="B497" t="s">
        <v>30</v>
      </c>
      <c r="D497">
        <v>28</v>
      </c>
      <c r="F497" s="5"/>
      <c r="G497" s="5"/>
      <c r="H497" s="5"/>
      <c r="I497" s="5"/>
    </row>
    <row r="498" spans="1:9" x14ac:dyDescent="0.25">
      <c r="A498" s="3">
        <v>42031</v>
      </c>
      <c r="B498" t="s">
        <v>163</v>
      </c>
      <c r="C498">
        <v>100</v>
      </c>
    </row>
    <row r="499" spans="1:9" x14ac:dyDescent="0.25">
      <c r="A499" s="3">
        <v>42031</v>
      </c>
      <c r="B499" t="s">
        <v>21</v>
      </c>
      <c r="D499">
        <v>10</v>
      </c>
    </row>
    <row r="500" spans="1:9" x14ac:dyDescent="0.25">
      <c r="A500" s="3">
        <v>42031</v>
      </c>
      <c r="B500" t="s">
        <v>11</v>
      </c>
      <c r="D500">
        <v>10</v>
      </c>
    </row>
    <row r="501" spans="1:9" x14ac:dyDescent="0.25">
      <c r="A501" s="3">
        <v>42031</v>
      </c>
      <c r="B501" t="s">
        <v>273</v>
      </c>
      <c r="D501">
        <v>5.5</v>
      </c>
    </row>
    <row r="502" spans="1:9" x14ac:dyDescent="0.25">
      <c r="A502" s="7"/>
    </row>
    <row r="503" spans="1:9" x14ac:dyDescent="0.25">
      <c r="A503" s="3">
        <v>42032</v>
      </c>
      <c r="B503" s="4" t="s">
        <v>274</v>
      </c>
      <c r="C503" s="5"/>
      <c r="D503" s="5">
        <v>100</v>
      </c>
    </row>
    <row r="504" spans="1:9" x14ac:dyDescent="0.25">
      <c r="A504" s="3">
        <v>42032</v>
      </c>
      <c r="B504" t="s">
        <v>275</v>
      </c>
      <c r="C504">
        <v>50</v>
      </c>
    </row>
    <row r="505" spans="1:9" x14ac:dyDescent="0.25">
      <c r="A505" s="3">
        <v>42032</v>
      </c>
      <c r="B505" t="s">
        <v>271</v>
      </c>
      <c r="D505">
        <v>9</v>
      </c>
    </row>
    <row r="506" spans="1:9" s="5" customFormat="1" x14ac:dyDescent="0.25">
      <c r="A506" s="3">
        <v>42032</v>
      </c>
      <c r="B506" s="89" t="s">
        <v>272</v>
      </c>
      <c r="D506" s="5">
        <v>7</v>
      </c>
      <c r="E506" s="91"/>
    </row>
    <row r="507" spans="1:9" x14ac:dyDescent="0.25">
      <c r="A507" s="3">
        <v>42032</v>
      </c>
      <c r="B507" t="s">
        <v>10</v>
      </c>
      <c r="D507">
        <v>7</v>
      </c>
      <c r="F507" s="5"/>
      <c r="G507" s="5"/>
      <c r="H507" s="5"/>
      <c r="I507" s="5"/>
    </row>
    <row r="508" spans="1:9" x14ac:dyDescent="0.25">
      <c r="A508" s="3">
        <v>42032</v>
      </c>
      <c r="B508" t="s">
        <v>163</v>
      </c>
      <c r="C508">
        <v>1000</v>
      </c>
    </row>
    <row r="509" spans="1:9" x14ac:dyDescent="0.25">
      <c r="A509" s="3">
        <v>42032</v>
      </c>
      <c r="B509" t="s">
        <v>276</v>
      </c>
      <c r="D509">
        <v>1000</v>
      </c>
    </row>
    <row r="510" spans="1:9" x14ac:dyDescent="0.25">
      <c r="A510" s="3">
        <v>42032</v>
      </c>
      <c r="B510" t="s">
        <v>17</v>
      </c>
      <c r="D510">
        <v>7</v>
      </c>
    </row>
    <row r="511" spans="1:9" x14ac:dyDescent="0.25">
      <c r="A511" s="3">
        <v>42032</v>
      </c>
      <c r="B511" t="s">
        <v>277</v>
      </c>
      <c r="C511">
        <v>5</v>
      </c>
    </row>
    <row r="512" spans="1:9" x14ac:dyDescent="0.25">
      <c r="A512" s="3">
        <v>42032</v>
      </c>
      <c r="B512" t="s">
        <v>277</v>
      </c>
      <c r="C512">
        <v>5</v>
      </c>
    </row>
    <row r="513" spans="1:9" x14ac:dyDescent="0.25">
      <c r="A513" s="3">
        <v>42032</v>
      </c>
      <c r="B513" t="s">
        <v>24</v>
      </c>
      <c r="D513">
        <v>14</v>
      </c>
    </row>
    <row r="514" spans="1:9" x14ac:dyDescent="0.25">
      <c r="A514" s="3">
        <v>42032</v>
      </c>
      <c r="B514" t="s">
        <v>277</v>
      </c>
      <c r="C514">
        <v>2</v>
      </c>
    </row>
    <row r="515" spans="1:9" x14ac:dyDescent="0.25">
      <c r="A515" s="3">
        <v>42032</v>
      </c>
      <c r="B515" t="s">
        <v>163</v>
      </c>
      <c r="C515">
        <v>20000</v>
      </c>
    </row>
    <row r="516" spans="1:9" x14ac:dyDescent="0.25">
      <c r="A516" s="3">
        <v>42032</v>
      </c>
      <c r="B516" t="s">
        <v>25</v>
      </c>
      <c r="D516">
        <v>16</v>
      </c>
    </row>
    <row r="517" spans="1:9" x14ac:dyDescent="0.25">
      <c r="A517" s="3">
        <v>42032</v>
      </c>
      <c r="B517" t="s">
        <v>278</v>
      </c>
      <c r="C517">
        <v>30</v>
      </c>
    </row>
    <row r="518" spans="1:9" x14ac:dyDescent="0.25">
      <c r="A518" s="3">
        <v>42032</v>
      </c>
      <c r="B518" t="s">
        <v>213</v>
      </c>
      <c r="D518">
        <v>17</v>
      </c>
    </row>
    <row r="519" spans="1:9" x14ac:dyDescent="0.25">
      <c r="A519" s="7"/>
    </row>
    <row r="520" spans="1:9" x14ac:dyDescent="0.25">
      <c r="A520" s="3">
        <v>42033</v>
      </c>
      <c r="B520" t="s">
        <v>279</v>
      </c>
      <c r="D520">
        <v>20000</v>
      </c>
    </row>
    <row r="521" spans="1:9" x14ac:dyDescent="0.25">
      <c r="A521" s="3">
        <v>42033</v>
      </c>
      <c r="B521" t="s">
        <v>271</v>
      </c>
      <c r="D521">
        <v>7</v>
      </c>
    </row>
    <row r="522" spans="1:9" s="5" customFormat="1" x14ac:dyDescent="0.25">
      <c r="A522" s="3">
        <v>42033</v>
      </c>
      <c r="B522" s="89" t="s">
        <v>272</v>
      </c>
      <c r="D522" s="5">
        <v>7</v>
      </c>
      <c r="E522" s="91"/>
    </row>
    <row r="523" spans="1:9" x14ac:dyDescent="0.25">
      <c r="A523" s="3">
        <v>42033</v>
      </c>
      <c r="B523" t="s">
        <v>280</v>
      </c>
      <c r="C523">
        <v>50</v>
      </c>
      <c r="F523" s="5"/>
      <c r="G523" s="5"/>
      <c r="H523" s="5"/>
      <c r="I523" s="5"/>
    </row>
    <row r="524" spans="1:9" x14ac:dyDescent="0.25">
      <c r="A524" s="3">
        <v>42033</v>
      </c>
      <c r="B524" t="s">
        <v>163</v>
      </c>
      <c r="C524">
        <v>400</v>
      </c>
    </row>
    <row r="525" spans="1:9" x14ac:dyDescent="0.25">
      <c r="A525" s="3">
        <v>42033</v>
      </c>
      <c r="B525" t="s">
        <v>192</v>
      </c>
      <c r="D525">
        <v>9</v>
      </c>
    </row>
    <row r="526" spans="1:9" x14ac:dyDescent="0.25">
      <c r="A526" s="3">
        <v>42033</v>
      </c>
      <c r="B526" t="s">
        <v>281</v>
      </c>
      <c r="D526">
        <v>20</v>
      </c>
    </row>
    <row r="527" spans="1:9" x14ac:dyDescent="0.25">
      <c r="A527" s="3">
        <v>42033</v>
      </c>
      <c r="B527" t="s">
        <v>282</v>
      </c>
      <c r="D527">
        <v>100</v>
      </c>
    </row>
    <row r="528" spans="1:9" x14ac:dyDescent="0.25">
      <c r="A528" s="3">
        <v>42033</v>
      </c>
      <c r="B528" t="s">
        <v>282</v>
      </c>
      <c r="D528">
        <v>300</v>
      </c>
    </row>
    <row r="529" spans="1:4" x14ac:dyDescent="0.25">
      <c r="A529" s="3">
        <v>42033</v>
      </c>
      <c r="B529" t="s">
        <v>213</v>
      </c>
      <c r="D529">
        <v>2</v>
      </c>
    </row>
    <row r="530" spans="1:4" x14ac:dyDescent="0.25">
      <c r="A530" s="7"/>
    </row>
    <row r="531" spans="1:4" x14ac:dyDescent="0.25">
      <c r="A531" s="3">
        <v>42035</v>
      </c>
      <c r="B531" t="s">
        <v>283</v>
      </c>
      <c r="C531">
        <v>500</v>
      </c>
    </row>
    <row r="532" spans="1:4" x14ac:dyDescent="0.25">
      <c r="A532" s="3">
        <v>42035</v>
      </c>
      <c r="B532" t="s">
        <v>284</v>
      </c>
      <c r="D532">
        <v>500</v>
      </c>
    </row>
    <row r="533" spans="1:4" x14ac:dyDescent="0.25">
      <c r="A533" s="7"/>
    </row>
    <row r="534" spans="1:4" x14ac:dyDescent="0.25">
      <c r="A534" s="3">
        <v>42036</v>
      </c>
      <c r="B534" t="s">
        <v>271</v>
      </c>
      <c r="C534" s="5"/>
      <c r="D534">
        <v>9</v>
      </c>
    </row>
    <row r="535" spans="1:4" x14ac:dyDescent="0.25">
      <c r="A535" s="3">
        <v>42036</v>
      </c>
      <c r="B535" t="s">
        <v>164</v>
      </c>
      <c r="C535">
        <v>500</v>
      </c>
    </row>
    <row r="536" spans="1:4" x14ac:dyDescent="0.25">
      <c r="A536" s="3">
        <v>42036</v>
      </c>
      <c r="B536" t="s">
        <v>164</v>
      </c>
      <c r="C536">
        <v>1300</v>
      </c>
    </row>
    <row r="537" spans="1:4" x14ac:dyDescent="0.25">
      <c r="A537" s="3">
        <v>42036</v>
      </c>
      <c r="B537" t="s">
        <v>285</v>
      </c>
      <c r="C537">
        <v>100</v>
      </c>
    </row>
    <row r="538" spans="1:4" x14ac:dyDescent="0.25">
      <c r="A538" s="3">
        <v>42036</v>
      </c>
      <c r="B538" t="s">
        <v>192</v>
      </c>
      <c r="D538">
        <v>9</v>
      </c>
    </row>
    <row r="539" spans="1:4" x14ac:dyDescent="0.25">
      <c r="A539" s="3">
        <v>42036</v>
      </c>
      <c r="B539" t="s">
        <v>274</v>
      </c>
      <c r="D539">
        <v>1000</v>
      </c>
    </row>
    <row r="540" spans="1:4" x14ac:dyDescent="0.25">
      <c r="A540" s="3">
        <v>42036</v>
      </c>
      <c r="B540" t="s">
        <v>213</v>
      </c>
      <c r="D540">
        <v>2</v>
      </c>
    </row>
    <row r="541" spans="1:4" x14ac:dyDescent="0.25">
      <c r="A541" s="7"/>
    </row>
    <row r="542" spans="1:4" x14ac:dyDescent="0.25">
      <c r="A542" s="3">
        <v>42038</v>
      </c>
      <c r="B542" t="s">
        <v>286</v>
      </c>
      <c r="D542">
        <v>600</v>
      </c>
    </row>
    <row r="543" spans="1:4" x14ac:dyDescent="0.25">
      <c r="A543" s="7"/>
    </row>
    <row r="544" spans="1:4" x14ac:dyDescent="0.25">
      <c r="A544" s="3">
        <v>42040</v>
      </c>
      <c r="B544" t="s">
        <v>287</v>
      </c>
      <c r="D544">
        <v>300</v>
      </c>
    </row>
    <row r="545" spans="1:9" x14ac:dyDescent="0.25">
      <c r="A545" s="3">
        <v>42040</v>
      </c>
      <c r="B545" t="s">
        <v>288</v>
      </c>
      <c r="C545">
        <v>200</v>
      </c>
    </row>
    <row r="546" spans="1:9" x14ac:dyDescent="0.25">
      <c r="A546" s="3">
        <v>42040</v>
      </c>
      <c r="B546" t="s">
        <v>271</v>
      </c>
      <c r="D546">
        <v>9</v>
      </c>
    </row>
    <row r="547" spans="1:9" x14ac:dyDescent="0.25">
      <c r="A547" s="3">
        <v>42040</v>
      </c>
      <c r="B547" t="s">
        <v>272</v>
      </c>
      <c r="D547">
        <v>7</v>
      </c>
    </row>
    <row r="548" spans="1:9" x14ac:dyDescent="0.25">
      <c r="A548" s="7"/>
    </row>
    <row r="549" spans="1:9" x14ac:dyDescent="0.25">
      <c r="A549" s="3">
        <v>42041</v>
      </c>
      <c r="B549" t="s">
        <v>192</v>
      </c>
      <c r="D549">
        <v>10</v>
      </c>
    </row>
    <row r="550" spans="1:9" x14ac:dyDescent="0.25">
      <c r="A550" s="3">
        <v>42041</v>
      </c>
      <c r="B550" t="s">
        <v>288</v>
      </c>
      <c r="C550">
        <v>100</v>
      </c>
    </row>
    <row r="551" spans="1:9" x14ac:dyDescent="0.25">
      <c r="A551" s="3">
        <v>42041</v>
      </c>
      <c r="B551" t="s">
        <v>213</v>
      </c>
      <c r="D551">
        <v>4</v>
      </c>
    </row>
    <row r="552" spans="1:9" x14ac:dyDescent="0.25">
      <c r="A552" s="3">
        <v>42041</v>
      </c>
      <c r="B552" t="s">
        <v>65</v>
      </c>
      <c r="D552">
        <v>20</v>
      </c>
    </row>
    <row r="553" spans="1:9" x14ac:dyDescent="0.25">
      <c r="A553" s="7"/>
    </row>
    <row r="554" spans="1:9" x14ac:dyDescent="0.25">
      <c r="A554" s="3">
        <v>42042</v>
      </c>
      <c r="B554" t="s">
        <v>289</v>
      </c>
      <c r="D554">
        <v>20</v>
      </c>
    </row>
    <row r="555" spans="1:9" x14ac:dyDescent="0.25">
      <c r="A555" s="7"/>
    </row>
    <row r="556" spans="1:9" x14ac:dyDescent="0.25">
      <c r="A556" s="3">
        <v>42043</v>
      </c>
      <c r="B556" t="s">
        <v>290</v>
      </c>
      <c r="C556">
        <v>2000</v>
      </c>
    </row>
    <row r="557" spans="1:9" x14ac:dyDescent="0.25">
      <c r="A557" s="3">
        <v>42043</v>
      </c>
      <c r="B557" t="s">
        <v>291</v>
      </c>
      <c r="C557">
        <v>43000</v>
      </c>
    </row>
    <row r="558" spans="1:9" x14ac:dyDescent="0.25">
      <c r="A558" s="7"/>
    </row>
    <row r="559" spans="1:9" s="5" customFormat="1" x14ac:dyDescent="0.25">
      <c r="A559" s="3">
        <v>42044</v>
      </c>
      <c r="B559" s="89" t="s">
        <v>292</v>
      </c>
      <c r="D559" s="5">
        <v>1000</v>
      </c>
      <c r="E559" s="91"/>
    </row>
    <row r="560" spans="1:9" x14ac:dyDescent="0.25">
      <c r="A560" s="3">
        <v>42044</v>
      </c>
      <c r="B560" t="s">
        <v>271</v>
      </c>
      <c r="D560">
        <v>9</v>
      </c>
      <c r="F560" s="5"/>
      <c r="G560" s="5"/>
      <c r="H560" s="5"/>
      <c r="I560" s="5"/>
    </row>
    <row r="561" spans="1:9" x14ac:dyDescent="0.25">
      <c r="A561" s="3">
        <v>42044</v>
      </c>
      <c r="B561" t="s">
        <v>293</v>
      </c>
      <c r="D561">
        <v>220</v>
      </c>
    </row>
    <row r="562" spans="1:9" s="5" customFormat="1" x14ac:dyDescent="0.25">
      <c r="A562" s="3">
        <v>42044</v>
      </c>
      <c r="B562" s="89" t="s">
        <v>294</v>
      </c>
      <c r="D562" s="5">
        <v>8290</v>
      </c>
      <c r="E562" s="91"/>
    </row>
    <row r="563" spans="1:9" x14ac:dyDescent="0.25">
      <c r="A563" s="3">
        <v>42044</v>
      </c>
      <c r="B563" t="s">
        <v>295</v>
      </c>
      <c r="D563">
        <v>10</v>
      </c>
      <c r="F563" s="5"/>
      <c r="G563" s="5"/>
      <c r="H563" s="5"/>
      <c r="I563" s="5"/>
    </row>
    <row r="564" spans="1:9" x14ac:dyDescent="0.25">
      <c r="A564" s="3">
        <v>42044</v>
      </c>
      <c r="B564" t="s">
        <v>176</v>
      </c>
      <c r="D564">
        <v>35000</v>
      </c>
    </row>
    <row r="565" spans="1:9" x14ac:dyDescent="0.25">
      <c r="A565" s="3">
        <v>42044</v>
      </c>
      <c r="B565" t="s">
        <v>176</v>
      </c>
      <c r="D565">
        <v>500</v>
      </c>
    </row>
    <row r="566" spans="1:9" x14ac:dyDescent="0.25">
      <c r="A566" s="3">
        <v>42044</v>
      </c>
      <c r="B566" t="s">
        <v>192</v>
      </c>
      <c r="D566">
        <v>9</v>
      </c>
    </row>
    <row r="567" spans="1:9" x14ac:dyDescent="0.25">
      <c r="A567" s="3">
        <v>42044</v>
      </c>
      <c r="B567" t="s">
        <v>213</v>
      </c>
      <c r="D567">
        <v>2</v>
      </c>
    </row>
    <row r="568" spans="1:9" x14ac:dyDescent="0.25">
      <c r="A568" s="7"/>
    </row>
    <row r="569" spans="1:9" x14ac:dyDescent="0.25">
      <c r="A569" s="3">
        <v>42046</v>
      </c>
      <c r="B569" t="s">
        <v>296</v>
      </c>
      <c r="D569">
        <v>20</v>
      </c>
    </row>
    <row r="570" spans="1:9" x14ac:dyDescent="0.25">
      <c r="A570" s="3">
        <v>42046</v>
      </c>
      <c r="B570" t="s">
        <v>271</v>
      </c>
      <c r="D570">
        <v>9</v>
      </c>
    </row>
    <row r="571" spans="1:9" x14ac:dyDescent="0.25">
      <c r="A571" s="3">
        <v>42046</v>
      </c>
      <c r="B571" t="s">
        <v>297</v>
      </c>
      <c r="D571">
        <v>7</v>
      </c>
    </row>
    <row r="572" spans="1:9" x14ac:dyDescent="0.25">
      <c r="A572" s="3">
        <v>42046</v>
      </c>
      <c r="B572" t="s">
        <v>164</v>
      </c>
      <c r="C572">
        <v>500</v>
      </c>
    </row>
    <row r="573" spans="1:9" x14ac:dyDescent="0.25">
      <c r="A573" s="3">
        <v>42046</v>
      </c>
      <c r="B573" t="s">
        <v>192</v>
      </c>
      <c r="D573">
        <v>9</v>
      </c>
    </row>
    <row r="574" spans="1:9" x14ac:dyDescent="0.25">
      <c r="A574" s="3">
        <v>42046</v>
      </c>
      <c r="B574" t="s">
        <v>213</v>
      </c>
      <c r="D574">
        <v>5</v>
      </c>
    </row>
    <row r="575" spans="1:9" x14ac:dyDescent="0.25">
      <c r="A575" s="3"/>
    </row>
    <row r="576" spans="1:9" x14ac:dyDescent="0.25">
      <c r="A576" s="3">
        <v>42047</v>
      </c>
      <c r="B576" t="s">
        <v>298</v>
      </c>
      <c r="D576">
        <v>15</v>
      </c>
    </row>
    <row r="577" spans="1:5" x14ac:dyDescent="0.25">
      <c r="A577" s="3"/>
    </row>
    <row r="578" spans="1:5" x14ac:dyDescent="0.25">
      <c r="A578" s="3">
        <v>42048</v>
      </c>
      <c r="B578" t="s">
        <v>299</v>
      </c>
      <c r="D578">
        <v>500</v>
      </c>
    </row>
    <row r="579" spans="1:5" x14ac:dyDescent="0.25">
      <c r="A579" s="7"/>
    </row>
    <row r="580" spans="1:5" x14ac:dyDescent="0.25">
      <c r="A580" s="3">
        <v>42049</v>
      </c>
      <c r="B580" t="s">
        <v>300</v>
      </c>
      <c r="D580">
        <v>5</v>
      </c>
    </row>
    <row r="581" spans="1:5" x14ac:dyDescent="0.25">
      <c r="A581" s="3">
        <v>42049</v>
      </c>
      <c r="B581" t="s">
        <v>271</v>
      </c>
      <c r="D581">
        <v>9</v>
      </c>
    </row>
    <row r="582" spans="1:5" x14ac:dyDescent="0.25">
      <c r="A582" s="3">
        <v>42049</v>
      </c>
      <c r="B582" t="s">
        <v>301</v>
      </c>
      <c r="D582">
        <v>7</v>
      </c>
    </row>
    <row r="583" spans="1:5" x14ac:dyDescent="0.25">
      <c r="A583" s="3">
        <v>42049</v>
      </c>
      <c r="B583" t="s">
        <v>62</v>
      </c>
      <c r="D583">
        <v>40</v>
      </c>
    </row>
    <row r="584" spans="1:5" x14ac:dyDescent="0.25">
      <c r="A584" s="3">
        <v>42049</v>
      </c>
      <c r="B584" t="s">
        <v>10</v>
      </c>
      <c r="D584">
        <v>7</v>
      </c>
    </row>
    <row r="585" spans="1:5" x14ac:dyDescent="0.25">
      <c r="A585" s="3">
        <v>42049</v>
      </c>
      <c r="B585" t="s">
        <v>164</v>
      </c>
      <c r="C585">
        <v>5000</v>
      </c>
    </row>
    <row r="586" spans="1:5" x14ac:dyDescent="0.25">
      <c r="A586" s="3">
        <v>42049</v>
      </c>
      <c r="B586" t="s">
        <v>302</v>
      </c>
      <c r="D586">
        <v>1000</v>
      </c>
    </row>
    <row r="587" spans="1:5" x14ac:dyDescent="0.25">
      <c r="A587" s="3">
        <v>42049</v>
      </c>
      <c r="B587" t="s">
        <v>192</v>
      </c>
      <c r="D587">
        <v>9</v>
      </c>
    </row>
    <row r="588" spans="1:5" x14ac:dyDescent="0.25">
      <c r="A588" s="7"/>
    </row>
    <row r="589" spans="1:5" x14ac:dyDescent="0.25">
      <c r="A589" s="3">
        <v>42050</v>
      </c>
      <c r="B589" t="s">
        <v>303</v>
      </c>
      <c r="D589">
        <v>7</v>
      </c>
    </row>
    <row r="590" spans="1:5" x14ac:dyDescent="0.25">
      <c r="A590" s="3">
        <v>42050</v>
      </c>
      <c r="B590" t="s">
        <v>304</v>
      </c>
      <c r="D590">
        <v>18</v>
      </c>
    </row>
    <row r="591" spans="1:5" x14ac:dyDescent="0.25">
      <c r="A591" s="3">
        <v>42050</v>
      </c>
      <c r="B591" t="s">
        <v>305</v>
      </c>
      <c r="D591">
        <v>17</v>
      </c>
    </row>
    <row r="592" spans="1:5" x14ac:dyDescent="0.25">
      <c r="A592" s="3">
        <v>42050</v>
      </c>
      <c r="B592" t="s">
        <v>306</v>
      </c>
      <c r="C592">
        <v>650</v>
      </c>
      <c r="E592" s="91"/>
    </row>
    <row r="593" spans="1:9" x14ac:dyDescent="0.25">
      <c r="A593" s="3">
        <v>42050</v>
      </c>
      <c r="B593" t="s">
        <v>307</v>
      </c>
      <c r="D593">
        <v>17</v>
      </c>
      <c r="E593" s="91"/>
    </row>
    <row r="594" spans="1:9" x14ac:dyDescent="0.25">
      <c r="A594" s="3">
        <v>42050</v>
      </c>
      <c r="B594" t="s">
        <v>308</v>
      </c>
      <c r="D594">
        <v>12</v>
      </c>
      <c r="E594" s="91"/>
    </row>
    <row r="595" spans="1:9" x14ac:dyDescent="0.25">
      <c r="A595" s="3">
        <v>42050</v>
      </c>
      <c r="B595" t="s">
        <v>271</v>
      </c>
      <c r="D595">
        <v>9</v>
      </c>
      <c r="E595" s="91"/>
    </row>
    <row r="596" spans="1:9" x14ac:dyDescent="0.25">
      <c r="A596" s="3">
        <v>42050</v>
      </c>
      <c r="B596" t="s">
        <v>309</v>
      </c>
      <c r="D596">
        <v>7</v>
      </c>
      <c r="E596" s="91"/>
    </row>
    <row r="597" spans="1:9" x14ac:dyDescent="0.25">
      <c r="A597" s="3">
        <v>42050</v>
      </c>
      <c r="B597" t="s">
        <v>310</v>
      </c>
      <c r="D597">
        <v>7</v>
      </c>
    </row>
    <row r="598" spans="1:9" x14ac:dyDescent="0.25">
      <c r="A598" s="3">
        <v>42050</v>
      </c>
      <c r="B598" t="s">
        <v>311</v>
      </c>
      <c r="D598">
        <v>25</v>
      </c>
    </row>
    <row r="599" spans="1:9" x14ac:dyDescent="0.25">
      <c r="A599" s="3">
        <v>42050</v>
      </c>
      <c r="B599" t="s">
        <v>192</v>
      </c>
      <c r="D599">
        <v>10</v>
      </c>
    </row>
    <row r="600" spans="1:9" s="5" customFormat="1" x14ac:dyDescent="0.25">
      <c r="A600" s="3">
        <v>42050</v>
      </c>
      <c r="B600" s="89" t="s">
        <v>312</v>
      </c>
      <c r="D600" s="5">
        <v>14</v>
      </c>
      <c r="E600" s="91"/>
    </row>
    <row r="601" spans="1:9" s="5" customFormat="1" x14ac:dyDescent="0.25">
      <c r="A601" s="3">
        <v>42050</v>
      </c>
      <c r="B601" s="89" t="s">
        <v>213</v>
      </c>
      <c r="D601" s="5">
        <v>11</v>
      </c>
      <c r="E601" s="91"/>
    </row>
    <row r="602" spans="1:9" x14ac:dyDescent="0.25">
      <c r="A602" s="3">
        <v>42050</v>
      </c>
      <c r="B602" t="s">
        <v>65</v>
      </c>
      <c r="D602">
        <v>4</v>
      </c>
      <c r="F602" s="5"/>
      <c r="G602" s="5"/>
      <c r="H602" s="5"/>
      <c r="I602" s="5"/>
    </row>
    <row r="603" spans="1:9" x14ac:dyDescent="0.25">
      <c r="A603" s="7"/>
    </row>
    <row r="604" spans="1:9" x14ac:dyDescent="0.25">
      <c r="A604" s="3">
        <v>42051</v>
      </c>
      <c r="B604" t="s">
        <v>313</v>
      </c>
      <c r="D604">
        <v>40</v>
      </c>
    </row>
    <row r="605" spans="1:9" x14ac:dyDescent="0.25">
      <c r="A605" s="3">
        <v>42051</v>
      </c>
      <c r="B605" t="s">
        <v>314</v>
      </c>
      <c r="C605">
        <v>12000</v>
      </c>
    </row>
    <row r="606" spans="1:9" x14ac:dyDescent="0.25">
      <c r="A606" s="3">
        <v>42051</v>
      </c>
      <c r="B606" t="s">
        <v>315</v>
      </c>
      <c r="D606">
        <v>16050</v>
      </c>
    </row>
    <row r="607" spans="1:9" x14ac:dyDescent="0.25">
      <c r="A607" s="3">
        <v>42051</v>
      </c>
      <c r="B607" t="s">
        <v>16</v>
      </c>
      <c r="D607">
        <v>20</v>
      </c>
    </row>
    <row r="608" spans="1:9" x14ac:dyDescent="0.25">
      <c r="A608" s="3">
        <v>42051</v>
      </c>
      <c r="B608" t="s">
        <v>202</v>
      </c>
      <c r="D608">
        <v>7</v>
      </c>
    </row>
    <row r="609" spans="1:4" x14ac:dyDescent="0.25">
      <c r="A609" s="3">
        <v>42051</v>
      </c>
      <c r="B609" t="s">
        <v>316</v>
      </c>
      <c r="D609">
        <v>7</v>
      </c>
    </row>
    <row r="610" spans="1:4" x14ac:dyDescent="0.25">
      <c r="A610" s="3">
        <v>42051</v>
      </c>
      <c r="B610" t="s">
        <v>213</v>
      </c>
      <c r="D610">
        <v>1</v>
      </c>
    </row>
    <row r="611" spans="1:4" x14ac:dyDescent="0.25">
      <c r="A611" s="7"/>
    </row>
    <row r="612" spans="1:4" x14ac:dyDescent="0.25">
      <c r="A612" s="3">
        <v>42052</v>
      </c>
      <c r="B612" t="s">
        <v>317</v>
      </c>
      <c r="D612">
        <v>200</v>
      </c>
    </row>
    <row r="613" spans="1:4" x14ac:dyDescent="0.25">
      <c r="A613" s="3">
        <v>42052</v>
      </c>
      <c r="B613" t="s">
        <v>192</v>
      </c>
      <c r="D613">
        <v>10</v>
      </c>
    </row>
    <row r="614" spans="1:4" x14ac:dyDescent="0.25">
      <c r="A614" s="3">
        <v>42052</v>
      </c>
      <c r="B614" t="s">
        <v>163</v>
      </c>
      <c r="C614">
        <v>15000</v>
      </c>
    </row>
    <row r="615" spans="1:4" x14ac:dyDescent="0.25">
      <c r="A615" s="3">
        <v>42052</v>
      </c>
      <c r="B615" t="s">
        <v>163</v>
      </c>
      <c r="C615">
        <v>5000</v>
      </c>
    </row>
    <row r="616" spans="1:4" x14ac:dyDescent="0.25">
      <c r="A616" s="3">
        <v>42052</v>
      </c>
      <c r="B616" t="s">
        <v>163</v>
      </c>
      <c r="C616">
        <v>5000</v>
      </c>
    </row>
    <row r="617" spans="1:4" x14ac:dyDescent="0.25">
      <c r="A617" s="3">
        <v>42052</v>
      </c>
      <c r="B617" t="s">
        <v>318</v>
      </c>
      <c r="D617">
        <v>4500</v>
      </c>
    </row>
    <row r="618" spans="1:4" x14ac:dyDescent="0.25">
      <c r="A618" s="3"/>
    </row>
    <row r="619" spans="1:4" x14ac:dyDescent="0.25">
      <c r="A619" s="3">
        <v>42053</v>
      </c>
      <c r="B619" t="s">
        <v>319</v>
      </c>
      <c r="D619">
        <v>12000</v>
      </c>
    </row>
    <row r="620" spans="1:4" x14ac:dyDescent="0.25">
      <c r="A620" s="3">
        <v>42053</v>
      </c>
      <c r="B620" t="s">
        <v>320</v>
      </c>
      <c r="D620">
        <v>3500</v>
      </c>
    </row>
    <row r="621" spans="1:4" x14ac:dyDescent="0.25">
      <c r="A621" s="3">
        <v>42053</v>
      </c>
      <c r="B621" t="s">
        <v>321</v>
      </c>
      <c r="D621">
        <v>500</v>
      </c>
    </row>
    <row r="622" spans="1:4" x14ac:dyDescent="0.25">
      <c r="A622" s="3">
        <v>42053</v>
      </c>
      <c r="B622" t="s">
        <v>322</v>
      </c>
      <c r="D622">
        <v>100</v>
      </c>
    </row>
    <row r="623" spans="1:4" x14ac:dyDescent="0.25">
      <c r="A623" s="3">
        <v>42053</v>
      </c>
      <c r="B623" t="s">
        <v>323</v>
      </c>
      <c r="C623">
        <v>300</v>
      </c>
    </row>
    <row r="624" spans="1:4" x14ac:dyDescent="0.25">
      <c r="A624" s="3">
        <v>42053</v>
      </c>
      <c r="B624" t="s">
        <v>167</v>
      </c>
      <c r="D624">
        <v>500</v>
      </c>
    </row>
    <row r="625" spans="1:4" x14ac:dyDescent="0.25">
      <c r="A625" s="3">
        <v>42053</v>
      </c>
      <c r="B625" t="s">
        <v>213</v>
      </c>
      <c r="D625">
        <v>5</v>
      </c>
    </row>
    <row r="626" spans="1:4" x14ac:dyDescent="0.25">
      <c r="A626" s="7"/>
    </row>
    <row r="627" spans="1:4" x14ac:dyDescent="0.25">
      <c r="A627" s="3">
        <v>42054</v>
      </c>
      <c r="B627" t="s">
        <v>271</v>
      </c>
      <c r="D627">
        <v>9</v>
      </c>
    </row>
    <row r="628" spans="1:4" x14ac:dyDescent="0.25">
      <c r="A628" s="3">
        <v>42054</v>
      </c>
      <c r="B628" t="s">
        <v>301</v>
      </c>
      <c r="D628">
        <v>7</v>
      </c>
    </row>
    <row r="629" spans="1:4" x14ac:dyDescent="0.25">
      <c r="A629" s="3">
        <v>42054</v>
      </c>
      <c r="B629" t="s">
        <v>324</v>
      </c>
      <c r="C629">
        <v>500</v>
      </c>
    </row>
    <row r="630" spans="1:4" x14ac:dyDescent="0.25">
      <c r="A630" s="3">
        <v>42054</v>
      </c>
      <c r="B630" t="s">
        <v>325</v>
      </c>
      <c r="C630">
        <v>5</v>
      </c>
    </row>
    <row r="631" spans="1:4" x14ac:dyDescent="0.25">
      <c r="A631" s="3">
        <v>42054</v>
      </c>
      <c r="B631" t="s">
        <v>326</v>
      </c>
      <c r="D631">
        <v>4000</v>
      </c>
    </row>
    <row r="632" spans="1:4" x14ac:dyDescent="0.25">
      <c r="A632" s="3">
        <v>42054</v>
      </c>
      <c r="B632" t="s">
        <v>327</v>
      </c>
      <c r="D632">
        <v>600</v>
      </c>
    </row>
    <row r="633" spans="1:4" x14ac:dyDescent="0.25">
      <c r="A633" s="3">
        <v>42054</v>
      </c>
      <c r="B633" t="s">
        <v>328</v>
      </c>
      <c r="C633">
        <v>19</v>
      </c>
    </row>
    <row r="634" spans="1:4" x14ac:dyDescent="0.25">
      <c r="A634" s="3">
        <v>42054</v>
      </c>
      <c r="B634" t="s">
        <v>329</v>
      </c>
      <c r="D634">
        <v>16</v>
      </c>
    </row>
    <row r="635" spans="1:4" x14ac:dyDescent="0.25">
      <c r="A635" s="3">
        <v>42054</v>
      </c>
      <c r="B635" t="s">
        <v>213</v>
      </c>
      <c r="D635">
        <v>12</v>
      </c>
    </row>
    <row r="636" spans="1:4" x14ac:dyDescent="0.25">
      <c r="A636" s="7"/>
    </row>
    <row r="637" spans="1:4" x14ac:dyDescent="0.25">
      <c r="A637" s="3">
        <v>42057</v>
      </c>
      <c r="B637" t="s">
        <v>330</v>
      </c>
      <c r="C637">
        <v>1500</v>
      </c>
    </row>
    <row r="638" spans="1:4" x14ac:dyDescent="0.25">
      <c r="A638" s="7"/>
    </row>
    <row r="639" spans="1:4" x14ac:dyDescent="0.25">
      <c r="A639" s="3">
        <v>42058</v>
      </c>
      <c r="B639" t="s">
        <v>271</v>
      </c>
      <c r="D639">
        <v>9</v>
      </c>
    </row>
    <row r="640" spans="1:4" x14ac:dyDescent="0.25">
      <c r="A640" s="3">
        <v>42058</v>
      </c>
      <c r="B640" t="s">
        <v>301</v>
      </c>
      <c r="D640">
        <v>6</v>
      </c>
    </row>
    <row r="641" spans="1:4" x14ac:dyDescent="0.25">
      <c r="A641" s="3">
        <v>42058</v>
      </c>
      <c r="B641" t="s">
        <v>35</v>
      </c>
      <c r="C641">
        <v>120</v>
      </c>
    </row>
    <row r="642" spans="1:4" x14ac:dyDescent="0.25">
      <c r="A642" s="3">
        <v>42058</v>
      </c>
      <c r="B642" t="s">
        <v>331</v>
      </c>
      <c r="C642">
        <v>200</v>
      </c>
    </row>
    <row r="643" spans="1:4" x14ac:dyDescent="0.25">
      <c r="A643" s="3">
        <v>42058</v>
      </c>
      <c r="B643" t="s">
        <v>16</v>
      </c>
      <c r="D643">
        <v>20</v>
      </c>
    </row>
    <row r="644" spans="1:4" x14ac:dyDescent="0.25">
      <c r="A644" s="3"/>
      <c r="B644" s="5"/>
      <c r="C644" s="5"/>
      <c r="D644" s="5"/>
    </row>
    <row r="645" spans="1:4" x14ac:dyDescent="0.25">
      <c r="A645" s="3">
        <v>42059</v>
      </c>
      <c r="B645" s="89" t="s">
        <v>10</v>
      </c>
      <c r="C645" s="5"/>
      <c r="D645" s="5">
        <v>7</v>
      </c>
    </row>
    <row r="646" spans="1:4" x14ac:dyDescent="0.25">
      <c r="A646" s="3">
        <v>42059</v>
      </c>
      <c r="B646" t="s">
        <v>192</v>
      </c>
      <c r="C646" s="5"/>
      <c r="D646" s="5">
        <v>9</v>
      </c>
    </row>
    <row r="647" spans="1:4" x14ac:dyDescent="0.25">
      <c r="A647" s="3">
        <v>42059</v>
      </c>
      <c r="B647" t="s">
        <v>271</v>
      </c>
      <c r="D647">
        <v>9</v>
      </c>
    </row>
    <row r="648" spans="1:4" x14ac:dyDescent="0.25">
      <c r="A648" s="3">
        <v>42059</v>
      </c>
      <c r="B648" t="s">
        <v>332</v>
      </c>
      <c r="D648">
        <v>400</v>
      </c>
    </row>
    <row r="649" spans="1:4" x14ac:dyDescent="0.25">
      <c r="A649" s="3">
        <v>42059</v>
      </c>
      <c r="B649" t="s">
        <v>333</v>
      </c>
      <c r="D649">
        <v>200</v>
      </c>
    </row>
    <row r="650" spans="1:4" x14ac:dyDescent="0.25">
      <c r="A650" s="3">
        <v>42059</v>
      </c>
      <c r="B650" t="s">
        <v>301</v>
      </c>
      <c r="D650">
        <v>7</v>
      </c>
    </row>
    <row r="651" spans="1:4" x14ac:dyDescent="0.25">
      <c r="A651" s="3">
        <v>42059</v>
      </c>
      <c r="B651" t="s">
        <v>334</v>
      </c>
      <c r="C651">
        <v>6</v>
      </c>
    </row>
    <row r="652" spans="1:4" x14ac:dyDescent="0.25">
      <c r="A652" s="3">
        <v>42059</v>
      </c>
      <c r="B652" t="s">
        <v>164</v>
      </c>
      <c r="C652">
        <v>15000</v>
      </c>
    </row>
    <row r="653" spans="1:4" x14ac:dyDescent="0.25">
      <c r="A653" s="3">
        <v>42059</v>
      </c>
      <c r="B653" t="s">
        <v>335</v>
      </c>
      <c r="D653">
        <v>7</v>
      </c>
    </row>
    <row r="654" spans="1:4" x14ac:dyDescent="0.25">
      <c r="A654" s="3">
        <v>42059</v>
      </c>
      <c r="B654" t="s">
        <v>192</v>
      </c>
      <c r="D654">
        <v>9</v>
      </c>
    </row>
    <row r="655" spans="1:4" x14ac:dyDescent="0.25">
      <c r="A655" s="3">
        <v>42059</v>
      </c>
      <c r="B655" t="s">
        <v>65</v>
      </c>
      <c r="D655">
        <v>5</v>
      </c>
    </row>
    <row r="656" spans="1:4" x14ac:dyDescent="0.25">
      <c r="A656" s="3">
        <v>42059</v>
      </c>
      <c r="B656" t="s">
        <v>273</v>
      </c>
      <c r="D656">
        <v>8</v>
      </c>
    </row>
    <row r="657" spans="1:4" x14ac:dyDescent="0.25">
      <c r="A657" s="7"/>
    </row>
    <row r="658" spans="1:4" x14ac:dyDescent="0.25">
      <c r="A658" s="3">
        <v>42060</v>
      </c>
      <c r="B658" t="s">
        <v>336</v>
      </c>
      <c r="D658">
        <v>20</v>
      </c>
    </row>
    <row r="659" spans="1:4" x14ac:dyDescent="0.25">
      <c r="A659" s="3">
        <v>42060</v>
      </c>
      <c r="B659" t="s">
        <v>337</v>
      </c>
      <c r="C659">
        <v>1000</v>
      </c>
    </row>
    <row r="660" spans="1:4" x14ac:dyDescent="0.25">
      <c r="A660" s="3"/>
    </row>
    <row r="661" spans="1:4" x14ac:dyDescent="0.25">
      <c r="A661" s="3">
        <v>42061</v>
      </c>
      <c r="B661" t="s">
        <v>338</v>
      </c>
      <c r="D661">
        <v>20</v>
      </c>
    </row>
    <row r="662" spans="1:4" x14ac:dyDescent="0.25">
      <c r="A662" s="7"/>
    </row>
    <row r="663" spans="1:4" x14ac:dyDescent="0.25">
      <c r="A663" s="3">
        <v>42062</v>
      </c>
      <c r="B663" t="s">
        <v>339</v>
      </c>
      <c r="D663">
        <v>1000</v>
      </c>
    </row>
    <row r="664" spans="1:4" x14ac:dyDescent="0.25">
      <c r="A664" s="12"/>
      <c r="B664" s="13"/>
      <c r="C664" s="13"/>
      <c r="D664" s="13"/>
    </row>
    <row r="665" spans="1:4" x14ac:dyDescent="0.25">
      <c r="A665" s="3">
        <v>42063</v>
      </c>
      <c r="B665" t="s">
        <v>271</v>
      </c>
      <c r="D665">
        <v>9</v>
      </c>
    </row>
    <row r="666" spans="1:4" x14ac:dyDescent="0.25">
      <c r="A666" s="3">
        <v>42063</v>
      </c>
      <c r="B666" t="s">
        <v>340</v>
      </c>
      <c r="D666">
        <v>20</v>
      </c>
    </row>
    <row r="667" spans="1:4" x14ac:dyDescent="0.25">
      <c r="A667" s="3">
        <v>42063</v>
      </c>
      <c r="B667" t="s">
        <v>341</v>
      </c>
      <c r="D667">
        <v>20</v>
      </c>
    </row>
    <row r="668" spans="1:4" x14ac:dyDescent="0.25">
      <c r="A668" s="3">
        <v>42063</v>
      </c>
      <c r="B668" t="s">
        <v>342</v>
      </c>
      <c r="D668">
        <v>30</v>
      </c>
    </row>
    <row r="669" spans="1:4" x14ac:dyDescent="0.25">
      <c r="A669" s="3">
        <v>42063</v>
      </c>
      <c r="B669" t="s">
        <v>343</v>
      </c>
      <c r="C669">
        <v>200</v>
      </c>
    </row>
    <row r="670" spans="1:4" x14ac:dyDescent="0.25">
      <c r="A670" s="3">
        <v>42063</v>
      </c>
      <c r="B670" t="s">
        <v>192</v>
      </c>
      <c r="D670">
        <v>9</v>
      </c>
    </row>
    <row r="671" spans="1:4" x14ac:dyDescent="0.25">
      <c r="A671" s="3">
        <v>42063</v>
      </c>
      <c r="B671" t="s">
        <v>344</v>
      </c>
      <c r="D671">
        <v>15000</v>
      </c>
    </row>
    <row r="672" spans="1:4" x14ac:dyDescent="0.25">
      <c r="A672" s="3">
        <v>42063</v>
      </c>
      <c r="B672" s="14" t="s">
        <v>345</v>
      </c>
      <c r="C672" s="14"/>
      <c r="D672" s="14">
        <v>2</v>
      </c>
    </row>
    <row r="673" spans="1:4" x14ac:dyDescent="0.25">
      <c r="A673" s="3">
        <v>42063</v>
      </c>
      <c r="B673" t="s">
        <v>344</v>
      </c>
      <c r="D673">
        <v>1000</v>
      </c>
    </row>
    <row r="674" spans="1:4" x14ac:dyDescent="0.25">
      <c r="A674" s="3">
        <v>42063</v>
      </c>
      <c r="B674" t="s">
        <v>346</v>
      </c>
      <c r="D674">
        <v>10</v>
      </c>
    </row>
    <row r="675" spans="1:4" x14ac:dyDescent="0.25">
      <c r="A675" s="3">
        <v>42063</v>
      </c>
      <c r="B675" t="s">
        <v>347</v>
      </c>
      <c r="D675">
        <v>20</v>
      </c>
    </row>
    <row r="676" spans="1:4" x14ac:dyDescent="0.25">
      <c r="A676" s="3">
        <v>42063</v>
      </c>
      <c r="B676" t="s">
        <v>51</v>
      </c>
      <c r="D676">
        <v>10</v>
      </c>
    </row>
    <row r="677" spans="1:4" x14ac:dyDescent="0.25">
      <c r="A677" s="3">
        <v>42063</v>
      </c>
      <c r="B677" t="s">
        <v>348</v>
      </c>
      <c r="D677">
        <v>5</v>
      </c>
    </row>
    <row r="678" spans="1:4" x14ac:dyDescent="0.25">
      <c r="A678" s="3"/>
    </row>
    <row r="679" spans="1:4" x14ac:dyDescent="0.25">
      <c r="A679" s="3">
        <v>42064</v>
      </c>
      <c r="B679" t="s">
        <v>349</v>
      </c>
      <c r="D679">
        <v>170</v>
      </c>
    </row>
    <row r="680" spans="1:4" x14ac:dyDescent="0.25">
      <c r="A680" s="3">
        <v>42064</v>
      </c>
      <c r="B680" t="s">
        <v>350</v>
      </c>
      <c r="D680">
        <v>5</v>
      </c>
    </row>
    <row r="681" spans="1:4" x14ac:dyDescent="0.25">
      <c r="A681" s="3">
        <v>42064</v>
      </c>
      <c r="B681" t="s">
        <v>351</v>
      </c>
      <c r="C681">
        <v>1950</v>
      </c>
    </row>
    <row r="682" spans="1:4" x14ac:dyDescent="0.25">
      <c r="A682" s="3">
        <v>42064</v>
      </c>
      <c r="B682" t="s">
        <v>352</v>
      </c>
      <c r="C682">
        <v>100</v>
      </c>
    </row>
    <row r="683" spans="1:4" x14ac:dyDescent="0.25">
      <c r="A683" s="3"/>
      <c r="B683" s="14"/>
      <c r="C683" s="14"/>
      <c r="D683" s="14"/>
    </row>
    <row r="684" spans="1:4" x14ac:dyDescent="0.25">
      <c r="A684" s="3">
        <v>42065</v>
      </c>
      <c r="B684" t="s">
        <v>353</v>
      </c>
      <c r="D684">
        <v>30</v>
      </c>
    </row>
    <row r="685" spans="1:4" x14ac:dyDescent="0.25">
      <c r="A685" s="3">
        <v>42065</v>
      </c>
      <c r="B685" t="s">
        <v>354</v>
      </c>
      <c r="D685">
        <v>18</v>
      </c>
    </row>
    <row r="686" spans="1:4" x14ac:dyDescent="0.25">
      <c r="A686" s="3">
        <v>42065</v>
      </c>
      <c r="B686" t="s">
        <v>355</v>
      </c>
      <c r="D686">
        <v>54</v>
      </c>
    </row>
    <row r="687" spans="1:4" x14ac:dyDescent="0.25">
      <c r="A687" s="3">
        <v>42065</v>
      </c>
      <c r="B687" t="s">
        <v>356</v>
      </c>
      <c r="D687">
        <v>20</v>
      </c>
    </row>
    <row r="688" spans="1:4" x14ac:dyDescent="0.25">
      <c r="A688" s="3">
        <v>42065</v>
      </c>
      <c r="B688" t="s">
        <v>357</v>
      </c>
      <c r="D688">
        <v>50</v>
      </c>
    </row>
    <row r="689" spans="1:4" x14ac:dyDescent="0.25">
      <c r="A689" s="3">
        <v>42065</v>
      </c>
      <c r="B689" t="s">
        <v>358</v>
      </c>
      <c r="D689">
        <v>20</v>
      </c>
    </row>
    <row r="690" spans="1:4" x14ac:dyDescent="0.25">
      <c r="A690" s="3">
        <v>42065</v>
      </c>
      <c r="B690" t="s">
        <v>359</v>
      </c>
      <c r="D690">
        <v>100</v>
      </c>
    </row>
    <row r="691" spans="1:4" x14ac:dyDescent="0.25">
      <c r="A691" s="3">
        <v>42065</v>
      </c>
      <c r="B691" t="s">
        <v>360</v>
      </c>
      <c r="D691">
        <v>2000</v>
      </c>
    </row>
    <row r="692" spans="1:4" x14ac:dyDescent="0.25">
      <c r="A692" s="3">
        <v>42065</v>
      </c>
      <c r="B692" s="14" t="s">
        <v>213</v>
      </c>
      <c r="C692" s="14"/>
      <c r="D692" s="14">
        <v>3</v>
      </c>
    </row>
    <row r="693" spans="1:4" x14ac:dyDescent="0.25">
      <c r="A693" s="3"/>
    </row>
    <row r="694" spans="1:4" x14ac:dyDescent="0.25">
      <c r="A694" s="3">
        <v>42066</v>
      </c>
      <c r="B694" t="s">
        <v>361</v>
      </c>
      <c r="D694">
        <v>5</v>
      </c>
    </row>
    <row r="695" spans="1:4" x14ac:dyDescent="0.25">
      <c r="A695" s="3">
        <v>42066</v>
      </c>
      <c r="B695" t="s">
        <v>362</v>
      </c>
      <c r="C695">
        <v>4</v>
      </c>
    </row>
    <row r="696" spans="1:4" x14ac:dyDescent="0.25">
      <c r="A696" s="3">
        <v>42066</v>
      </c>
      <c r="B696" s="14" t="s">
        <v>213</v>
      </c>
      <c r="C696" s="14"/>
      <c r="D696" s="14">
        <v>5</v>
      </c>
    </row>
    <row r="697" spans="1:4" x14ac:dyDescent="0.25">
      <c r="A697" s="3">
        <v>42066</v>
      </c>
      <c r="B697" t="s">
        <v>363</v>
      </c>
      <c r="C697">
        <v>50</v>
      </c>
    </row>
    <row r="698" spans="1:4" x14ac:dyDescent="0.25">
      <c r="A698" s="3">
        <v>42066</v>
      </c>
      <c r="B698" t="s">
        <v>362</v>
      </c>
      <c r="C698">
        <v>1</v>
      </c>
    </row>
    <row r="699" spans="1:4" x14ac:dyDescent="0.25">
      <c r="A699" s="3">
        <v>42066</v>
      </c>
      <c r="B699" t="s">
        <v>364</v>
      </c>
      <c r="D699">
        <v>1000</v>
      </c>
    </row>
    <row r="700" spans="1:4" x14ac:dyDescent="0.25">
      <c r="A700" s="3">
        <v>42066</v>
      </c>
      <c r="B700" t="s">
        <v>271</v>
      </c>
      <c r="D700">
        <v>9</v>
      </c>
    </row>
    <row r="701" spans="1:4" x14ac:dyDescent="0.25">
      <c r="A701" s="3">
        <v>42066</v>
      </c>
      <c r="B701" t="s">
        <v>277</v>
      </c>
      <c r="C701">
        <v>1500</v>
      </c>
    </row>
    <row r="702" spans="1:4" x14ac:dyDescent="0.25">
      <c r="A702" s="3">
        <v>42066</v>
      </c>
      <c r="B702" t="s">
        <v>365</v>
      </c>
      <c r="C702">
        <v>400</v>
      </c>
    </row>
    <row r="703" spans="1:4" x14ac:dyDescent="0.25">
      <c r="A703" s="3">
        <v>42066</v>
      </c>
      <c r="B703" t="s">
        <v>30</v>
      </c>
      <c r="D703">
        <v>33</v>
      </c>
    </row>
    <row r="704" spans="1:4" x14ac:dyDescent="0.25">
      <c r="A704" s="3">
        <v>42066</v>
      </c>
      <c r="B704" t="s">
        <v>69</v>
      </c>
      <c r="D704">
        <v>2</v>
      </c>
    </row>
    <row r="705" spans="1:4" x14ac:dyDescent="0.25">
      <c r="A705" s="3">
        <v>42066</v>
      </c>
      <c r="B705" t="s">
        <v>366</v>
      </c>
      <c r="D705">
        <v>7</v>
      </c>
    </row>
    <row r="706" spans="1:4" x14ac:dyDescent="0.25">
      <c r="A706" s="3">
        <v>42066</v>
      </c>
      <c r="B706" t="s">
        <v>192</v>
      </c>
      <c r="D706">
        <v>9</v>
      </c>
    </row>
    <row r="707" spans="1:4" x14ac:dyDescent="0.25">
      <c r="A707" s="15">
        <v>42066</v>
      </c>
      <c r="B707" s="16" t="s">
        <v>213</v>
      </c>
      <c r="C707" s="16"/>
      <c r="D707" s="16">
        <v>5</v>
      </c>
    </row>
    <row r="708" spans="1:4" x14ac:dyDescent="0.25">
      <c r="A708" s="3">
        <v>42066</v>
      </c>
      <c r="B708" t="s">
        <v>367</v>
      </c>
      <c r="D708">
        <v>850</v>
      </c>
    </row>
    <row r="709" spans="1:4" x14ac:dyDescent="0.25">
      <c r="A709" s="7"/>
    </row>
    <row r="710" spans="1:4" x14ac:dyDescent="0.25">
      <c r="A710" s="3">
        <v>42067</v>
      </c>
      <c r="B710" t="s">
        <v>271</v>
      </c>
      <c r="D710">
        <v>9</v>
      </c>
    </row>
    <row r="711" spans="1:4" x14ac:dyDescent="0.25">
      <c r="A711" s="3">
        <v>42067</v>
      </c>
      <c r="B711" t="s">
        <v>368</v>
      </c>
      <c r="D711">
        <v>7</v>
      </c>
    </row>
    <row r="712" spans="1:4" x14ac:dyDescent="0.25">
      <c r="A712" s="3">
        <v>42067</v>
      </c>
      <c r="B712" t="s">
        <v>325</v>
      </c>
      <c r="C712">
        <v>10</v>
      </c>
    </row>
    <row r="713" spans="1:4" x14ac:dyDescent="0.25">
      <c r="A713" s="3">
        <v>42067</v>
      </c>
      <c r="B713" t="s">
        <v>369</v>
      </c>
      <c r="C713">
        <v>2000</v>
      </c>
    </row>
    <row r="714" spans="1:4" x14ac:dyDescent="0.25">
      <c r="A714" s="3">
        <v>42067</v>
      </c>
      <c r="B714" t="s">
        <v>370</v>
      </c>
      <c r="C714">
        <v>130</v>
      </c>
    </row>
    <row r="715" spans="1:4" x14ac:dyDescent="0.25">
      <c r="A715" s="3">
        <v>42067</v>
      </c>
      <c r="B715" t="s">
        <v>371</v>
      </c>
      <c r="C715">
        <v>50</v>
      </c>
    </row>
    <row r="716" spans="1:4" x14ac:dyDescent="0.25">
      <c r="A716" s="3">
        <v>42067</v>
      </c>
      <c r="B716" t="s">
        <v>30</v>
      </c>
      <c r="D716">
        <v>20</v>
      </c>
    </row>
    <row r="717" spans="1:4" x14ac:dyDescent="0.25">
      <c r="A717" s="3">
        <v>42067</v>
      </c>
      <c r="B717" t="s">
        <v>372</v>
      </c>
      <c r="D717">
        <v>100</v>
      </c>
    </row>
    <row r="718" spans="1:4" x14ac:dyDescent="0.25">
      <c r="A718" s="3">
        <v>42067</v>
      </c>
      <c r="B718" t="s">
        <v>273</v>
      </c>
      <c r="D718">
        <v>4</v>
      </c>
    </row>
    <row r="719" spans="1:4" x14ac:dyDescent="0.25">
      <c r="A719" s="3">
        <v>42067</v>
      </c>
      <c r="B719" t="s">
        <v>373</v>
      </c>
      <c r="D719">
        <v>2000</v>
      </c>
    </row>
    <row r="720" spans="1:4" x14ac:dyDescent="0.25">
      <c r="A720" s="3">
        <v>42067</v>
      </c>
      <c r="B720" t="s">
        <v>373</v>
      </c>
      <c r="D720">
        <v>50</v>
      </c>
    </row>
    <row r="721" spans="1:4" x14ac:dyDescent="0.25">
      <c r="A721" s="7"/>
    </row>
    <row r="722" spans="1:4" x14ac:dyDescent="0.25">
      <c r="A722" s="3">
        <v>42068</v>
      </c>
      <c r="B722" t="s">
        <v>271</v>
      </c>
      <c r="D722">
        <v>9</v>
      </c>
    </row>
    <row r="723" spans="1:4" x14ac:dyDescent="0.25">
      <c r="A723" s="3">
        <v>42068</v>
      </c>
      <c r="B723" t="s">
        <v>368</v>
      </c>
      <c r="D723">
        <v>7</v>
      </c>
    </row>
    <row r="724" spans="1:4" x14ac:dyDescent="0.25">
      <c r="A724" s="3">
        <v>42068</v>
      </c>
      <c r="B724" t="s">
        <v>325</v>
      </c>
      <c r="C724">
        <v>50</v>
      </c>
    </row>
    <row r="725" spans="1:4" x14ac:dyDescent="0.25">
      <c r="A725" s="3">
        <v>42068</v>
      </c>
      <c r="B725" t="s">
        <v>374</v>
      </c>
      <c r="C725">
        <v>200</v>
      </c>
    </row>
    <row r="726" spans="1:4" x14ac:dyDescent="0.25">
      <c r="A726" s="3">
        <v>42068</v>
      </c>
      <c r="B726" t="s">
        <v>371</v>
      </c>
      <c r="C726">
        <v>50</v>
      </c>
    </row>
    <row r="727" spans="1:4" x14ac:dyDescent="0.25">
      <c r="A727" s="3">
        <v>42068</v>
      </c>
      <c r="B727" t="s">
        <v>375</v>
      </c>
      <c r="C727">
        <v>1000</v>
      </c>
    </row>
    <row r="728" spans="1:4" x14ac:dyDescent="0.25">
      <c r="A728" s="3">
        <v>42068</v>
      </c>
      <c r="B728" t="s">
        <v>30</v>
      </c>
      <c r="D728">
        <v>30</v>
      </c>
    </row>
    <row r="729" spans="1:4" x14ac:dyDescent="0.25">
      <c r="A729" s="3">
        <v>42068</v>
      </c>
      <c r="B729" t="s">
        <v>273</v>
      </c>
      <c r="D729">
        <v>4</v>
      </c>
    </row>
    <row r="730" spans="1:4" x14ac:dyDescent="0.25">
      <c r="A730" s="3">
        <v>42068</v>
      </c>
      <c r="B730" t="s">
        <v>376</v>
      </c>
      <c r="D730">
        <v>200</v>
      </c>
    </row>
    <row r="731" spans="1:4" x14ac:dyDescent="0.25">
      <c r="A731" s="3">
        <v>42068</v>
      </c>
      <c r="B731" t="s">
        <v>373</v>
      </c>
      <c r="D731">
        <v>100</v>
      </c>
    </row>
    <row r="732" spans="1:4" x14ac:dyDescent="0.25">
      <c r="A732" s="3">
        <v>42068</v>
      </c>
      <c r="B732" t="s">
        <v>377</v>
      </c>
      <c r="D732">
        <v>950</v>
      </c>
    </row>
    <row r="733" spans="1:4" x14ac:dyDescent="0.25">
      <c r="A733" s="7"/>
    </row>
    <row r="734" spans="1:4" x14ac:dyDescent="0.25">
      <c r="A734" s="3">
        <v>42069</v>
      </c>
      <c r="B734" t="s">
        <v>271</v>
      </c>
      <c r="D734">
        <v>9</v>
      </c>
    </row>
    <row r="735" spans="1:4" x14ac:dyDescent="0.25">
      <c r="A735" s="3">
        <v>42069</v>
      </c>
      <c r="B735" t="s">
        <v>368</v>
      </c>
      <c r="D735">
        <v>7</v>
      </c>
    </row>
    <row r="736" spans="1:4" x14ac:dyDescent="0.25">
      <c r="A736" s="3">
        <v>42069</v>
      </c>
      <c r="B736" t="s">
        <v>230</v>
      </c>
      <c r="C736">
        <v>1500</v>
      </c>
    </row>
    <row r="737" spans="1:9" x14ac:dyDescent="0.25">
      <c r="A737" s="3">
        <v>42069</v>
      </c>
      <c r="B737" t="s">
        <v>378</v>
      </c>
      <c r="D737">
        <v>1500</v>
      </c>
    </row>
    <row r="738" spans="1:9" x14ac:dyDescent="0.25">
      <c r="A738" s="3">
        <v>42069</v>
      </c>
      <c r="B738" t="s">
        <v>379</v>
      </c>
      <c r="D738">
        <v>8.75</v>
      </c>
    </row>
    <row r="739" spans="1:9" x14ac:dyDescent="0.25">
      <c r="A739" s="3">
        <v>42069</v>
      </c>
      <c r="B739" t="s">
        <v>380</v>
      </c>
      <c r="D739">
        <v>7</v>
      </c>
    </row>
    <row r="740" spans="1:9" x14ac:dyDescent="0.25">
      <c r="A740" s="3">
        <v>42069</v>
      </c>
      <c r="B740" t="s">
        <v>381</v>
      </c>
      <c r="C740">
        <v>900</v>
      </c>
    </row>
    <row r="741" spans="1:9" x14ac:dyDescent="0.25">
      <c r="A741" s="3">
        <v>42069</v>
      </c>
      <c r="B741" t="s">
        <v>382</v>
      </c>
      <c r="C741">
        <v>500</v>
      </c>
    </row>
    <row r="742" spans="1:9" x14ac:dyDescent="0.25">
      <c r="A742" s="3">
        <v>42069</v>
      </c>
      <c r="B742" t="s">
        <v>325</v>
      </c>
      <c r="C742">
        <v>20</v>
      </c>
    </row>
    <row r="743" spans="1:9" x14ac:dyDescent="0.25">
      <c r="A743" s="3">
        <v>42069</v>
      </c>
      <c r="B743" t="s">
        <v>325</v>
      </c>
      <c r="C743">
        <v>30</v>
      </c>
    </row>
    <row r="744" spans="1:9" x14ac:dyDescent="0.25">
      <c r="A744" s="3">
        <v>42069</v>
      </c>
      <c r="B744" t="s">
        <v>30</v>
      </c>
      <c r="D744">
        <v>20</v>
      </c>
    </row>
    <row r="745" spans="1:9" s="5" customFormat="1" x14ac:dyDescent="0.25">
      <c r="A745" s="3">
        <v>42069</v>
      </c>
      <c r="B745" s="89" t="s">
        <v>16</v>
      </c>
      <c r="D745" s="5">
        <v>20</v>
      </c>
      <c r="E745" s="91"/>
    </row>
    <row r="746" spans="1:9" x14ac:dyDescent="0.25">
      <c r="A746" s="3">
        <v>42069</v>
      </c>
      <c r="B746" t="s">
        <v>383</v>
      </c>
      <c r="D746">
        <v>6</v>
      </c>
      <c r="F746" s="5"/>
      <c r="G746" s="5"/>
      <c r="H746" s="5"/>
      <c r="I746" s="5"/>
    </row>
    <row r="747" spans="1:9" x14ac:dyDescent="0.25">
      <c r="A747" s="3">
        <v>42069</v>
      </c>
      <c r="B747" t="s">
        <v>273</v>
      </c>
      <c r="D747">
        <v>7.25</v>
      </c>
    </row>
    <row r="748" spans="1:9" x14ac:dyDescent="0.25">
      <c r="A748" s="3">
        <v>42069</v>
      </c>
      <c r="B748" t="s">
        <v>384</v>
      </c>
      <c r="D748">
        <v>1400</v>
      </c>
    </row>
    <row r="749" spans="1:9" x14ac:dyDescent="0.25">
      <c r="A749" s="3">
        <v>42069</v>
      </c>
      <c r="B749" t="s">
        <v>385</v>
      </c>
      <c r="C749">
        <v>950</v>
      </c>
    </row>
    <row r="750" spans="1:9" x14ac:dyDescent="0.25">
      <c r="A750" s="3">
        <v>42069</v>
      </c>
      <c r="B750" t="s">
        <v>384</v>
      </c>
      <c r="D750">
        <v>950</v>
      </c>
    </row>
    <row r="751" spans="1:9" x14ac:dyDescent="0.25">
      <c r="A751" s="7"/>
    </row>
    <row r="752" spans="1:9" x14ac:dyDescent="0.25">
      <c r="A752" s="3">
        <v>42070</v>
      </c>
      <c r="B752" t="s">
        <v>386</v>
      </c>
      <c r="C752">
        <v>500</v>
      </c>
    </row>
    <row r="753" spans="1:4" x14ac:dyDescent="0.25">
      <c r="A753" s="3">
        <v>42070</v>
      </c>
      <c r="B753" t="s">
        <v>387</v>
      </c>
      <c r="D753">
        <v>500</v>
      </c>
    </row>
    <row r="754" spans="1:4" x14ac:dyDescent="0.25">
      <c r="A754" s="3">
        <v>42070</v>
      </c>
      <c r="B754" t="s">
        <v>388</v>
      </c>
      <c r="C754">
        <v>150</v>
      </c>
    </row>
    <row r="755" spans="1:4" x14ac:dyDescent="0.25">
      <c r="A755" s="3">
        <v>42070</v>
      </c>
      <c r="B755" t="s">
        <v>389</v>
      </c>
      <c r="D755">
        <v>150</v>
      </c>
    </row>
    <row r="756" spans="1:4" x14ac:dyDescent="0.25">
      <c r="A756" s="3">
        <v>42070</v>
      </c>
      <c r="B756" t="s">
        <v>390</v>
      </c>
      <c r="C756">
        <v>150</v>
      </c>
    </row>
    <row r="757" spans="1:4" x14ac:dyDescent="0.25">
      <c r="A757" s="3">
        <v>42070</v>
      </c>
      <c r="B757" t="s">
        <v>391</v>
      </c>
      <c r="D757">
        <v>150</v>
      </c>
    </row>
    <row r="758" spans="1:4" x14ac:dyDescent="0.25">
      <c r="A758" s="3">
        <v>42070</v>
      </c>
      <c r="B758" t="s">
        <v>392</v>
      </c>
      <c r="C758">
        <v>15.25</v>
      </c>
    </row>
    <row r="759" spans="1:4" x14ac:dyDescent="0.25">
      <c r="A759" s="3">
        <v>42070</v>
      </c>
      <c r="B759" t="s">
        <v>393</v>
      </c>
      <c r="D759">
        <v>5</v>
      </c>
    </row>
    <row r="760" spans="1:4" x14ac:dyDescent="0.25">
      <c r="A760" s="3">
        <v>42070</v>
      </c>
      <c r="B760" t="s">
        <v>271</v>
      </c>
      <c r="D760">
        <v>9</v>
      </c>
    </row>
    <row r="761" spans="1:4" x14ac:dyDescent="0.25">
      <c r="A761" s="3">
        <v>42070</v>
      </c>
      <c r="B761" t="s">
        <v>368</v>
      </c>
      <c r="D761">
        <v>7</v>
      </c>
    </row>
    <row r="762" spans="1:4" x14ac:dyDescent="0.25">
      <c r="A762" s="3">
        <v>42070</v>
      </c>
      <c r="B762" t="s">
        <v>328</v>
      </c>
      <c r="C762">
        <v>10</v>
      </c>
    </row>
    <row r="763" spans="1:4" x14ac:dyDescent="0.25">
      <c r="A763" s="3">
        <v>42070</v>
      </c>
      <c r="B763" t="s">
        <v>192</v>
      </c>
      <c r="D763">
        <v>9</v>
      </c>
    </row>
    <row r="764" spans="1:4" x14ac:dyDescent="0.25">
      <c r="A764" s="3">
        <v>42070</v>
      </c>
      <c r="B764" t="s">
        <v>273</v>
      </c>
      <c r="D764">
        <v>5.25</v>
      </c>
    </row>
    <row r="765" spans="1:4" x14ac:dyDescent="0.25">
      <c r="A765" s="7"/>
    </row>
    <row r="766" spans="1:4" x14ac:dyDescent="0.25">
      <c r="A766" s="3">
        <v>42072</v>
      </c>
      <c r="B766" t="s">
        <v>394</v>
      </c>
      <c r="C766">
        <v>50</v>
      </c>
    </row>
    <row r="767" spans="1:4" x14ac:dyDescent="0.25">
      <c r="A767" s="3">
        <v>42072</v>
      </c>
      <c r="B767" t="s">
        <v>271</v>
      </c>
      <c r="D767">
        <v>9</v>
      </c>
    </row>
    <row r="768" spans="1:4" x14ac:dyDescent="0.25">
      <c r="A768" s="3">
        <v>42072</v>
      </c>
      <c r="B768" t="s">
        <v>368</v>
      </c>
      <c r="D768">
        <v>7</v>
      </c>
    </row>
    <row r="769" spans="1:4" x14ac:dyDescent="0.25">
      <c r="A769" s="3">
        <v>42072</v>
      </c>
      <c r="B769" t="s">
        <v>395</v>
      </c>
      <c r="C769">
        <v>400</v>
      </c>
    </row>
    <row r="770" spans="1:4" x14ac:dyDescent="0.25">
      <c r="A770" s="3">
        <v>42072</v>
      </c>
      <c r="B770" t="s">
        <v>396</v>
      </c>
      <c r="D770">
        <v>10</v>
      </c>
    </row>
    <row r="771" spans="1:4" x14ac:dyDescent="0.25">
      <c r="A771" s="3">
        <v>42072</v>
      </c>
      <c r="B771" t="s">
        <v>11</v>
      </c>
      <c r="D771">
        <v>10</v>
      </c>
    </row>
    <row r="772" spans="1:4" x14ac:dyDescent="0.25">
      <c r="A772" s="3">
        <v>42072</v>
      </c>
      <c r="B772" t="s">
        <v>397</v>
      </c>
      <c r="C772">
        <v>5000</v>
      </c>
    </row>
    <row r="773" spans="1:4" x14ac:dyDescent="0.25">
      <c r="A773" s="3">
        <v>42072</v>
      </c>
      <c r="B773" t="s">
        <v>273</v>
      </c>
      <c r="D773">
        <v>4</v>
      </c>
    </row>
    <row r="774" spans="1:4" x14ac:dyDescent="0.25">
      <c r="A774" s="3">
        <v>42072</v>
      </c>
      <c r="B774" t="s">
        <v>384</v>
      </c>
      <c r="D774">
        <v>400</v>
      </c>
    </row>
    <row r="775" spans="1:4" x14ac:dyDescent="0.25">
      <c r="A775" s="3">
        <v>42072</v>
      </c>
      <c r="B775" t="s">
        <v>392</v>
      </c>
      <c r="C775">
        <v>7.25</v>
      </c>
    </row>
    <row r="776" spans="1:4" x14ac:dyDescent="0.25">
      <c r="A776" s="7"/>
    </row>
    <row r="777" spans="1:4" x14ac:dyDescent="0.25">
      <c r="A777" s="3">
        <v>42073</v>
      </c>
      <c r="B777" t="s">
        <v>271</v>
      </c>
      <c r="D777">
        <v>9</v>
      </c>
    </row>
    <row r="778" spans="1:4" x14ac:dyDescent="0.25">
      <c r="A778" s="3">
        <v>42073</v>
      </c>
      <c r="B778" t="s">
        <v>368</v>
      </c>
      <c r="D778">
        <v>7</v>
      </c>
    </row>
    <row r="779" spans="1:4" x14ac:dyDescent="0.25">
      <c r="A779" s="3">
        <v>42073</v>
      </c>
      <c r="B779" t="s">
        <v>398</v>
      </c>
      <c r="D779">
        <v>100</v>
      </c>
    </row>
    <row r="780" spans="1:4" x14ac:dyDescent="0.25">
      <c r="A780" s="3">
        <v>42073</v>
      </c>
      <c r="B780" t="s">
        <v>164</v>
      </c>
      <c r="C780">
        <v>13000</v>
      </c>
    </row>
    <row r="781" spans="1:4" x14ac:dyDescent="0.25">
      <c r="A781" s="3">
        <v>42073</v>
      </c>
      <c r="B781" t="s">
        <v>399</v>
      </c>
      <c r="C781">
        <v>2000</v>
      </c>
    </row>
    <row r="782" spans="1:4" x14ac:dyDescent="0.25">
      <c r="A782" s="3">
        <v>42073</v>
      </c>
      <c r="B782" t="s">
        <v>109</v>
      </c>
      <c r="D782">
        <v>13</v>
      </c>
    </row>
    <row r="783" spans="1:4" x14ac:dyDescent="0.25">
      <c r="A783" s="3">
        <v>42073</v>
      </c>
      <c r="B783" t="s">
        <v>400</v>
      </c>
      <c r="D783">
        <v>4000</v>
      </c>
    </row>
    <row r="784" spans="1:4" x14ac:dyDescent="0.25">
      <c r="A784" s="3">
        <v>42073</v>
      </c>
      <c r="B784" t="s">
        <v>384</v>
      </c>
      <c r="D784">
        <v>12800</v>
      </c>
    </row>
    <row r="785" spans="1:4" x14ac:dyDescent="0.25">
      <c r="A785" s="3">
        <v>42073</v>
      </c>
      <c r="B785" t="s">
        <v>401</v>
      </c>
      <c r="D785">
        <v>1000</v>
      </c>
    </row>
    <row r="786" spans="1:4" x14ac:dyDescent="0.25">
      <c r="A786" s="3">
        <v>42073</v>
      </c>
      <c r="B786" t="s">
        <v>402</v>
      </c>
      <c r="D786">
        <v>2050</v>
      </c>
    </row>
    <row r="787" spans="1:4" x14ac:dyDescent="0.25">
      <c r="A787" s="3"/>
      <c r="B787" s="5"/>
      <c r="C787" s="5"/>
    </row>
    <row r="788" spans="1:4" x14ac:dyDescent="0.25">
      <c r="A788" s="3">
        <v>42074</v>
      </c>
      <c r="B788" t="s">
        <v>403</v>
      </c>
      <c r="D788">
        <v>15</v>
      </c>
    </row>
    <row r="789" spans="1:4" x14ac:dyDescent="0.25">
      <c r="A789" s="3">
        <v>42074</v>
      </c>
      <c r="B789" t="s">
        <v>53</v>
      </c>
      <c r="C789">
        <v>2050</v>
      </c>
    </row>
    <row r="790" spans="1:4" x14ac:dyDescent="0.25">
      <c r="A790" s="3">
        <v>42074</v>
      </c>
      <c r="B790" t="s">
        <v>16</v>
      </c>
      <c r="D790">
        <v>50</v>
      </c>
    </row>
    <row r="791" spans="1:4" x14ac:dyDescent="0.25">
      <c r="A791" s="3">
        <v>42074</v>
      </c>
      <c r="B791" t="s">
        <v>368</v>
      </c>
      <c r="D791">
        <v>7</v>
      </c>
    </row>
    <row r="792" spans="1:4" x14ac:dyDescent="0.25">
      <c r="A792" s="3">
        <v>42074</v>
      </c>
      <c r="B792" t="s">
        <v>30</v>
      </c>
      <c r="D792">
        <v>40</v>
      </c>
    </row>
    <row r="793" spans="1:4" x14ac:dyDescent="0.25">
      <c r="A793" s="3">
        <v>42074</v>
      </c>
      <c r="B793" t="s">
        <v>404</v>
      </c>
      <c r="C793">
        <v>500</v>
      </c>
    </row>
    <row r="794" spans="1:4" x14ac:dyDescent="0.25">
      <c r="A794" s="3">
        <v>42074</v>
      </c>
      <c r="B794" t="s">
        <v>405</v>
      </c>
      <c r="C794">
        <v>200</v>
      </c>
    </row>
    <row r="795" spans="1:4" x14ac:dyDescent="0.25">
      <c r="A795" s="3">
        <v>42074</v>
      </c>
      <c r="B795" t="s">
        <v>10</v>
      </c>
      <c r="D795">
        <v>7</v>
      </c>
    </row>
    <row r="796" spans="1:4" x14ac:dyDescent="0.25">
      <c r="A796" s="3">
        <v>42074</v>
      </c>
      <c r="B796" t="s">
        <v>15</v>
      </c>
      <c r="D796">
        <v>10</v>
      </c>
    </row>
    <row r="797" spans="1:4" x14ac:dyDescent="0.25">
      <c r="A797" s="3">
        <v>42074</v>
      </c>
      <c r="B797" t="s">
        <v>406</v>
      </c>
      <c r="D797">
        <v>10</v>
      </c>
    </row>
    <row r="798" spans="1:4" x14ac:dyDescent="0.25">
      <c r="A798" s="3">
        <v>42074</v>
      </c>
      <c r="B798" t="s">
        <v>213</v>
      </c>
      <c r="D798">
        <v>4.25</v>
      </c>
    </row>
    <row r="799" spans="1:4" x14ac:dyDescent="0.25">
      <c r="A799" s="3">
        <v>42074</v>
      </c>
      <c r="B799" t="s">
        <v>46</v>
      </c>
      <c r="D799">
        <v>2600</v>
      </c>
    </row>
    <row r="800" spans="1:4" x14ac:dyDescent="0.25">
      <c r="A800" s="7"/>
    </row>
    <row r="801" spans="1:4" x14ac:dyDescent="0.25">
      <c r="A801" s="3">
        <v>42075</v>
      </c>
      <c r="B801" t="s">
        <v>407</v>
      </c>
      <c r="C801">
        <v>50</v>
      </c>
    </row>
    <row r="802" spans="1:4" x14ac:dyDescent="0.25">
      <c r="A802" s="3">
        <v>42075</v>
      </c>
      <c r="B802" t="s">
        <v>46</v>
      </c>
      <c r="D802">
        <v>50</v>
      </c>
    </row>
    <row r="803" spans="1:4" x14ac:dyDescent="0.25">
      <c r="A803" s="3">
        <v>42075</v>
      </c>
      <c r="B803" t="s">
        <v>271</v>
      </c>
      <c r="D803">
        <v>9</v>
      </c>
    </row>
    <row r="804" spans="1:4" x14ac:dyDescent="0.25">
      <c r="A804" s="3">
        <v>42075</v>
      </c>
      <c r="B804" t="s">
        <v>368</v>
      </c>
      <c r="D804">
        <v>7</v>
      </c>
    </row>
    <row r="805" spans="1:4" x14ac:dyDescent="0.25">
      <c r="A805" s="3">
        <v>42075</v>
      </c>
      <c r="B805" t="s">
        <v>408</v>
      </c>
      <c r="C805">
        <v>200</v>
      </c>
    </row>
    <row r="806" spans="1:4" x14ac:dyDescent="0.25">
      <c r="A806" s="3">
        <v>42075</v>
      </c>
      <c r="B806" t="s">
        <v>409</v>
      </c>
      <c r="D806">
        <v>200</v>
      </c>
    </row>
    <row r="807" spans="1:4" x14ac:dyDescent="0.25">
      <c r="A807" s="3">
        <v>42075</v>
      </c>
      <c r="B807" t="s">
        <v>164</v>
      </c>
      <c r="C807">
        <v>500</v>
      </c>
    </row>
    <row r="808" spans="1:4" x14ac:dyDescent="0.25">
      <c r="A808" s="3">
        <v>42075</v>
      </c>
      <c r="B808" t="s">
        <v>410</v>
      </c>
      <c r="D808">
        <v>260</v>
      </c>
    </row>
    <row r="809" spans="1:4" x14ac:dyDescent="0.25">
      <c r="A809" s="3">
        <v>42075</v>
      </c>
      <c r="B809" t="s">
        <v>411</v>
      </c>
      <c r="D809">
        <v>10</v>
      </c>
    </row>
    <row r="810" spans="1:4" x14ac:dyDescent="0.25">
      <c r="A810" s="3">
        <v>42075</v>
      </c>
      <c r="B810" t="s">
        <v>412</v>
      </c>
      <c r="D810">
        <v>10</v>
      </c>
    </row>
    <row r="811" spans="1:4" x14ac:dyDescent="0.25">
      <c r="A811" s="3">
        <v>42075</v>
      </c>
      <c r="B811" t="s">
        <v>413</v>
      </c>
      <c r="D811">
        <v>1</v>
      </c>
    </row>
    <row r="812" spans="1:4" x14ac:dyDescent="0.25">
      <c r="A812" s="7"/>
    </row>
    <row r="813" spans="1:4" x14ac:dyDescent="0.25">
      <c r="A813" s="3">
        <v>42076</v>
      </c>
      <c r="B813" t="s">
        <v>219</v>
      </c>
      <c r="D813">
        <v>7</v>
      </c>
    </row>
    <row r="814" spans="1:4" x14ac:dyDescent="0.25">
      <c r="A814" s="3">
        <v>42076</v>
      </c>
      <c r="B814" t="s">
        <v>414</v>
      </c>
      <c r="D814">
        <v>13</v>
      </c>
    </row>
    <row r="815" spans="1:4" x14ac:dyDescent="0.25">
      <c r="A815" s="3">
        <v>42076</v>
      </c>
      <c r="B815" t="s">
        <v>380</v>
      </c>
      <c r="D815">
        <v>7</v>
      </c>
    </row>
    <row r="816" spans="1:4" x14ac:dyDescent="0.25">
      <c r="A816" s="3">
        <v>42076</v>
      </c>
      <c r="B816" t="s">
        <v>30</v>
      </c>
      <c r="D816">
        <v>27</v>
      </c>
    </row>
    <row r="817" spans="1:4" x14ac:dyDescent="0.25">
      <c r="A817" s="3">
        <v>42076</v>
      </c>
      <c r="B817" t="s">
        <v>69</v>
      </c>
      <c r="D817">
        <v>1</v>
      </c>
    </row>
    <row r="818" spans="1:4" x14ac:dyDescent="0.25">
      <c r="A818" s="3">
        <v>42076</v>
      </c>
      <c r="B818" t="s">
        <v>415</v>
      </c>
      <c r="D818">
        <v>6</v>
      </c>
    </row>
    <row r="819" spans="1:4" x14ac:dyDescent="0.25">
      <c r="A819" s="3">
        <v>42076</v>
      </c>
      <c r="B819" t="s">
        <v>416</v>
      </c>
      <c r="D819">
        <v>100</v>
      </c>
    </row>
    <row r="820" spans="1:4" x14ac:dyDescent="0.25">
      <c r="A820" s="3">
        <v>42076</v>
      </c>
      <c r="B820" t="s">
        <v>201</v>
      </c>
      <c r="C820">
        <v>7</v>
      </c>
    </row>
    <row r="821" spans="1:4" x14ac:dyDescent="0.25">
      <c r="A821" s="3">
        <v>42076</v>
      </c>
      <c r="B821" t="s">
        <v>213</v>
      </c>
      <c r="D821">
        <v>4</v>
      </c>
    </row>
    <row r="822" spans="1:4" x14ac:dyDescent="0.25">
      <c r="A822" s="3">
        <v>42076</v>
      </c>
      <c r="B822" t="s">
        <v>417</v>
      </c>
      <c r="C822">
        <v>5</v>
      </c>
    </row>
    <row r="823" spans="1:4" x14ac:dyDescent="0.25">
      <c r="A823" s="3">
        <v>42076</v>
      </c>
      <c r="B823" t="s">
        <v>418</v>
      </c>
      <c r="D823">
        <v>50</v>
      </c>
    </row>
    <row r="824" spans="1:4" x14ac:dyDescent="0.25">
      <c r="A824" s="3">
        <v>42076</v>
      </c>
      <c r="B824" t="s">
        <v>419</v>
      </c>
      <c r="C824">
        <v>250</v>
      </c>
    </row>
    <row r="825" spans="1:4" x14ac:dyDescent="0.25">
      <c r="A825" s="3">
        <v>42076</v>
      </c>
      <c r="B825" t="s">
        <v>420</v>
      </c>
      <c r="D825">
        <v>50</v>
      </c>
    </row>
    <row r="826" spans="1:4" x14ac:dyDescent="0.25">
      <c r="A826" s="3">
        <v>42076</v>
      </c>
      <c r="B826" t="s">
        <v>421</v>
      </c>
      <c r="D826">
        <v>50</v>
      </c>
    </row>
    <row r="827" spans="1:4" x14ac:dyDescent="0.25">
      <c r="A827" s="3">
        <v>42076</v>
      </c>
      <c r="B827" t="s">
        <v>422</v>
      </c>
      <c r="D827">
        <v>100</v>
      </c>
    </row>
    <row r="828" spans="1:4" x14ac:dyDescent="0.25">
      <c r="A828" s="3">
        <v>42076</v>
      </c>
      <c r="B828" t="s">
        <v>423</v>
      </c>
      <c r="D828">
        <v>50</v>
      </c>
    </row>
    <row r="829" spans="1:4" x14ac:dyDescent="0.25">
      <c r="A829" s="7"/>
    </row>
    <row r="830" spans="1:4" x14ac:dyDescent="0.25">
      <c r="A830" s="3">
        <v>42077</v>
      </c>
      <c r="B830" t="s">
        <v>424</v>
      </c>
      <c r="C830">
        <v>1000</v>
      </c>
    </row>
    <row r="831" spans="1:4" x14ac:dyDescent="0.25">
      <c r="A831" s="3">
        <v>42077</v>
      </c>
      <c r="B831" t="s">
        <v>425</v>
      </c>
      <c r="C831">
        <v>2450</v>
      </c>
    </row>
    <row r="832" spans="1:4" x14ac:dyDescent="0.25">
      <c r="A832" s="3">
        <v>42077</v>
      </c>
      <c r="B832" t="s">
        <v>426</v>
      </c>
      <c r="C832">
        <v>6550</v>
      </c>
    </row>
    <row r="833" spans="1:4" x14ac:dyDescent="0.25">
      <c r="A833" s="3">
        <v>42077</v>
      </c>
      <c r="B833" t="s">
        <v>427</v>
      </c>
      <c r="C833">
        <v>150</v>
      </c>
    </row>
    <row r="834" spans="1:4" x14ac:dyDescent="0.25">
      <c r="A834" s="3">
        <v>42077</v>
      </c>
      <c r="B834" t="s">
        <v>428</v>
      </c>
      <c r="D834">
        <v>150</v>
      </c>
    </row>
    <row r="835" spans="1:4" x14ac:dyDescent="0.25">
      <c r="A835" s="3">
        <v>42077</v>
      </c>
      <c r="B835" t="s">
        <v>429</v>
      </c>
      <c r="C835">
        <v>100</v>
      </c>
    </row>
    <row r="836" spans="1:4" x14ac:dyDescent="0.25">
      <c r="A836" s="3">
        <v>42077</v>
      </c>
      <c r="B836" t="s">
        <v>430</v>
      </c>
      <c r="D836">
        <v>100</v>
      </c>
    </row>
    <row r="837" spans="1:4" x14ac:dyDescent="0.25">
      <c r="A837" s="7"/>
    </row>
    <row r="838" spans="1:4" x14ac:dyDescent="0.25">
      <c r="A838" s="3">
        <v>42078</v>
      </c>
      <c r="B838" t="s">
        <v>271</v>
      </c>
      <c r="D838">
        <v>9</v>
      </c>
    </row>
    <row r="839" spans="1:4" x14ac:dyDescent="0.25">
      <c r="A839" s="3">
        <v>42078</v>
      </c>
      <c r="B839" t="s">
        <v>368</v>
      </c>
      <c r="D839">
        <v>7</v>
      </c>
    </row>
    <row r="840" spans="1:4" x14ac:dyDescent="0.25">
      <c r="A840" s="3">
        <v>42078</v>
      </c>
      <c r="B840" t="s">
        <v>431</v>
      </c>
      <c r="D840">
        <v>200</v>
      </c>
    </row>
    <row r="841" spans="1:4" x14ac:dyDescent="0.25">
      <c r="A841" s="3"/>
    </row>
    <row r="842" spans="1:4" x14ac:dyDescent="0.25">
      <c r="A842" s="3">
        <v>42079</v>
      </c>
      <c r="B842" t="s">
        <v>213</v>
      </c>
      <c r="D842">
        <v>4</v>
      </c>
    </row>
    <row r="843" spans="1:4" x14ac:dyDescent="0.25">
      <c r="A843" s="3">
        <v>42079</v>
      </c>
      <c r="B843" t="s">
        <v>432</v>
      </c>
      <c r="C843">
        <v>200</v>
      </c>
    </row>
    <row r="844" spans="1:4" x14ac:dyDescent="0.25">
      <c r="A844" s="3">
        <v>42079</v>
      </c>
      <c r="B844" t="s">
        <v>433</v>
      </c>
      <c r="C844">
        <v>200</v>
      </c>
    </row>
    <row r="845" spans="1:4" x14ac:dyDescent="0.25">
      <c r="A845" s="3">
        <v>42079</v>
      </c>
      <c r="B845" t="s">
        <v>271</v>
      </c>
      <c r="D845">
        <v>10</v>
      </c>
    </row>
    <row r="846" spans="1:4" x14ac:dyDescent="0.25">
      <c r="A846" s="3">
        <v>42079</v>
      </c>
      <c r="B846" t="s">
        <v>434</v>
      </c>
      <c r="D846">
        <v>15</v>
      </c>
    </row>
    <row r="847" spans="1:4" x14ac:dyDescent="0.25">
      <c r="A847" s="3">
        <v>42079</v>
      </c>
      <c r="B847" t="s">
        <v>435</v>
      </c>
      <c r="D847">
        <v>10000</v>
      </c>
    </row>
    <row r="848" spans="1:4" x14ac:dyDescent="0.25">
      <c r="A848" s="3">
        <v>42079</v>
      </c>
      <c r="B848" t="s">
        <v>436</v>
      </c>
      <c r="D848">
        <v>13</v>
      </c>
    </row>
    <row r="849" spans="1:4" x14ac:dyDescent="0.25">
      <c r="A849" s="3">
        <v>42079</v>
      </c>
      <c r="B849" t="s">
        <v>62</v>
      </c>
      <c r="D849">
        <v>40</v>
      </c>
    </row>
    <row r="850" spans="1:4" x14ac:dyDescent="0.25">
      <c r="A850" s="3">
        <v>42079</v>
      </c>
      <c r="B850" t="s">
        <v>437</v>
      </c>
      <c r="C850">
        <v>300</v>
      </c>
    </row>
    <row r="851" spans="1:4" x14ac:dyDescent="0.25">
      <c r="A851" s="3">
        <v>42079</v>
      </c>
      <c r="B851" t="s">
        <v>438</v>
      </c>
      <c r="C851">
        <v>500</v>
      </c>
    </row>
    <row r="852" spans="1:4" x14ac:dyDescent="0.25">
      <c r="A852" s="3">
        <v>42079</v>
      </c>
      <c r="B852" t="s">
        <v>415</v>
      </c>
      <c r="D852">
        <v>7</v>
      </c>
    </row>
    <row r="853" spans="1:4" x14ac:dyDescent="0.25">
      <c r="A853" s="3">
        <v>42079</v>
      </c>
      <c r="B853" t="s">
        <v>439</v>
      </c>
      <c r="D853" s="5">
        <v>9</v>
      </c>
    </row>
    <row r="854" spans="1:4" x14ac:dyDescent="0.25">
      <c r="A854" s="3">
        <v>42079</v>
      </c>
      <c r="B854" s="89" t="s">
        <v>16</v>
      </c>
      <c r="C854" s="5"/>
      <c r="D854">
        <v>20</v>
      </c>
    </row>
    <row r="855" spans="1:4" x14ac:dyDescent="0.25">
      <c r="A855" s="3">
        <v>42079</v>
      </c>
      <c r="B855" t="s">
        <v>213</v>
      </c>
      <c r="D855">
        <v>1</v>
      </c>
    </row>
    <row r="856" spans="1:4" x14ac:dyDescent="0.25">
      <c r="A856" s="3">
        <v>42079</v>
      </c>
      <c r="B856" t="s">
        <v>418</v>
      </c>
      <c r="D856">
        <v>700</v>
      </c>
    </row>
    <row r="857" spans="1:4" x14ac:dyDescent="0.25">
      <c r="A857" s="3">
        <v>42079</v>
      </c>
      <c r="B857" t="s">
        <v>440</v>
      </c>
      <c r="C857">
        <v>100</v>
      </c>
    </row>
    <row r="858" spans="1:4" x14ac:dyDescent="0.25">
      <c r="A858" s="3">
        <v>42079</v>
      </c>
      <c r="B858" t="s">
        <v>441</v>
      </c>
      <c r="D858">
        <v>100</v>
      </c>
    </row>
    <row r="859" spans="1:4" x14ac:dyDescent="0.25">
      <c r="A859" s="3">
        <v>42079</v>
      </c>
      <c r="B859" t="s">
        <v>442</v>
      </c>
      <c r="C859">
        <v>200</v>
      </c>
    </row>
    <row r="860" spans="1:4" x14ac:dyDescent="0.25">
      <c r="A860" s="3">
        <v>42079</v>
      </c>
      <c r="B860" t="s">
        <v>443</v>
      </c>
      <c r="D860">
        <v>200</v>
      </c>
    </row>
    <row r="861" spans="1:4" x14ac:dyDescent="0.25">
      <c r="A861" s="3">
        <v>42079</v>
      </c>
      <c r="B861" t="s">
        <v>271</v>
      </c>
      <c r="D861">
        <v>9</v>
      </c>
    </row>
    <row r="862" spans="1:4" x14ac:dyDescent="0.25">
      <c r="A862" s="3">
        <v>42079</v>
      </c>
      <c r="B862" t="s">
        <v>17</v>
      </c>
      <c r="D862">
        <v>7</v>
      </c>
    </row>
    <row r="863" spans="1:4" x14ac:dyDescent="0.25">
      <c r="A863" s="3">
        <v>42079</v>
      </c>
      <c r="B863" t="s">
        <v>30</v>
      </c>
      <c r="D863">
        <v>30</v>
      </c>
    </row>
    <row r="864" spans="1:4" x14ac:dyDescent="0.25">
      <c r="A864" s="3">
        <v>42079</v>
      </c>
      <c r="B864" t="s">
        <v>109</v>
      </c>
      <c r="D864">
        <v>13</v>
      </c>
    </row>
    <row r="865" spans="1:4" x14ac:dyDescent="0.25">
      <c r="A865" s="3">
        <v>42079</v>
      </c>
      <c r="B865" t="s">
        <v>444</v>
      </c>
      <c r="C865">
        <v>2700</v>
      </c>
    </row>
    <row r="866" spans="1:4" x14ac:dyDescent="0.25">
      <c r="A866" s="3">
        <v>42079</v>
      </c>
      <c r="B866" t="s">
        <v>418</v>
      </c>
      <c r="D866">
        <v>2800</v>
      </c>
    </row>
    <row r="867" spans="1:4" x14ac:dyDescent="0.25">
      <c r="A867" s="3">
        <v>42079</v>
      </c>
      <c r="B867" t="s">
        <v>213</v>
      </c>
      <c r="D867">
        <v>6</v>
      </c>
    </row>
    <row r="868" spans="1:4" x14ac:dyDescent="0.25">
      <c r="A868" s="7"/>
    </row>
    <row r="869" spans="1:4" x14ac:dyDescent="0.25">
      <c r="A869" s="3">
        <v>42080</v>
      </c>
      <c r="B869" t="s">
        <v>175</v>
      </c>
      <c r="D869">
        <v>15</v>
      </c>
    </row>
    <row r="870" spans="1:4" x14ac:dyDescent="0.25">
      <c r="A870" s="3">
        <v>42080</v>
      </c>
      <c r="B870" t="s">
        <v>439</v>
      </c>
      <c r="D870" s="5">
        <v>10</v>
      </c>
    </row>
    <row r="871" spans="1:4" x14ac:dyDescent="0.25">
      <c r="A871" s="3">
        <v>42080</v>
      </c>
      <c r="B871" t="s">
        <v>445</v>
      </c>
      <c r="C871">
        <v>3400</v>
      </c>
    </row>
    <row r="872" spans="1:4" x14ac:dyDescent="0.25">
      <c r="A872" s="3">
        <v>42080</v>
      </c>
      <c r="B872" t="s">
        <v>446</v>
      </c>
      <c r="D872">
        <v>3400</v>
      </c>
    </row>
    <row r="873" spans="1:4" x14ac:dyDescent="0.25">
      <c r="A873" s="3">
        <v>42080</v>
      </c>
      <c r="B873" t="s">
        <v>447</v>
      </c>
      <c r="C873">
        <v>1000</v>
      </c>
    </row>
    <row r="874" spans="1:4" x14ac:dyDescent="0.25">
      <c r="A874" s="3">
        <v>42080</v>
      </c>
      <c r="B874" t="s">
        <v>448</v>
      </c>
      <c r="C874">
        <v>1000</v>
      </c>
      <c r="D874" s="13"/>
    </row>
    <row r="875" spans="1:4" x14ac:dyDescent="0.25">
      <c r="A875" s="3">
        <v>42080</v>
      </c>
      <c r="B875" t="s">
        <v>449</v>
      </c>
      <c r="C875" s="14"/>
      <c r="D875">
        <v>1000</v>
      </c>
    </row>
    <row r="876" spans="1:4" x14ac:dyDescent="0.25">
      <c r="A876" s="3">
        <v>42080</v>
      </c>
      <c r="B876" t="s">
        <v>450</v>
      </c>
      <c r="D876" s="17">
        <v>4</v>
      </c>
    </row>
    <row r="877" spans="1:4" x14ac:dyDescent="0.25">
      <c r="A877" s="3">
        <v>42080</v>
      </c>
      <c r="B877" s="17" t="s">
        <v>12</v>
      </c>
      <c r="C877" s="13"/>
      <c r="D877">
        <v>9</v>
      </c>
    </row>
    <row r="878" spans="1:4" x14ac:dyDescent="0.25">
      <c r="A878" s="3">
        <v>42080</v>
      </c>
      <c r="B878" s="17" t="s">
        <v>130</v>
      </c>
      <c r="C878" s="17"/>
      <c r="D878">
        <v>7</v>
      </c>
    </row>
    <row r="879" spans="1:4" x14ac:dyDescent="0.25">
      <c r="A879" s="3">
        <v>42080</v>
      </c>
      <c r="B879" t="s">
        <v>451</v>
      </c>
      <c r="C879">
        <v>10</v>
      </c>
    </row>
    <row r="880" spans="1:4" x14ac:dyDescent="0.25">
      <c r="A880" s="3">
        <v>42080</v>
      </c>
      <c r="B880" t="s">
        <v>11</v>
      </c>
      <c r="D880">
        <v>10</v>
      </c>
    </row>
    <row r="881" spans="1:4" x14ac:dyDescent="0.25">
      <c r="A881" s="3"/>
    </row>
    <row r="882" spans="1:4" x14ac:dyDescent="0.25">
      <c r="A882" s="3">
        <v>42081</v>
      </c>
      <c r="B882" t="s">
        <v>452</v>
      </c>
      <c r="C882">
        <v>200</v>
      </c>
    </row>
    <row r="883" spans="1:4" x14ac:dyDescent="0.25">
      <c r="A883" s="3">
        <v>42081</v>
      </c>
      <c r="B883" t="s">
        <v>453</v>
      </c>
      <c r="C883">
        <v>60</v>
      </c>
    </row>
    <row r="884" spans="1:4" x14ac:dyDescent="0.25">
      <c r="A884" s="3">
        <v>42081</v>
      </c>
      <c r="B884" t="s">
        <v>356</v>
      </c>
      <c r="D884">
        <v>55</v>
      </c>
    </row>
    <row r="885" spans="1:4" x14ac:dyDescent="0.25">
      <c r="A885" s="3">
        <v>42081</v>
      </c>
      <c r="B885" t="s">
        <v>12</v>
      </c>
      <c r="D885">
        <v>10</v>
      </c>
    </row>
    <row r="886" spans="1:4" x14ac:dyDescent="0.25">
      <c r="A886" s="3">
        <v>42081</v>
      </c>
      <c r="B886" t="s">
        <v>134</v>
      </c>
      <c r="D886">
        <v>15</v>
      </c>
    </row>
    <row r="887" spans="1:4" x14ac:dyDescent="0.25">
      <c r="A887" s="3">
        <v>42081</v>
      </c>
      <c r="B887" t="s">
        <v>454</v>
      </c>
      <c r="D887">
        <v>8</v>
      </c>
    </row>
    <row r="888" spans="1:4" x14ac:dyDescent="0.25">
      <c r="A888" s="7"/>
    </row>
    <row r="889" spans="1:4" x14ac:dyDescent="0.25">
      <c r="A889" s="3">
        <v>42082</v>
      </c>
      <c r="B889" t="s">
        <v>455</v>
      </c>
      <c r="D889">
        <v>20</v>
      </c>
    </row>
    <row r="890" spans="1:4" x14ac:dyDescent="0.25">
      <c r="A890" s="7"/>
    </row>
    <row r="891" spans="1:4" x14ac:dyDescent="0.25">
      <c r="A891" s="3">
        <v>42083</v>
      </c>
      <c r="B891" t="s">
        <v>456</v>
      </c>
      <c r="D891">
        <v>15</v>
      </c>
    </row>
    <row r="892" spans="1:4" x14ac:dyDescent="0.25">
      <c r="A892" s="3">
        <v>42083</v>
      </c>
      <c r="B892" t="s">
        <v>15</v>
      </c>
      <c r="D892">
        <v>10</v>
      </c>
    </row>
    <row r="893" spans="1:4" x14ac:dyDescent="0.25">
      <c r="A893" s="3">
        <v>42083</v>
      </c>
      <c r="B893" t="s">
        <v>457</v>
      </c>
      <c r="C893">
        <v>100</v>
      </c>
    </row>
    <row r="894" spans="1:4" x14ac:dyDescent="0.25">
      <c r="A894" s="3">
        <v>42083</v>
      </c>
      <c r="B894" t="s">
        <v>458</v>
      </c>
      <c r="D894">
        <v>100</v>
      </c>
    </row>
    <row r="895" spans="1:4" x14ac:dyDescent="0.25">
      <c r="A895" s="3">
        <v>42083</v>
      </c>
      <c r="B895" t="s">
        <v>459</v>
      </c>
      <c r="C895">
        <v>150</v>
      </c>
    </row>
    <row r="896" spans="1:4" x14ac:dyDescent="0.25">
      <c r="A896" s="3">
        <v>42083</v>
      </c>
      <c r="B896" t="s">
        <v>460</v>
      </c>
      <c r="D896">
        <v>150</v>
      </c>
    </row>
    <row r="897" spans="1:4" x14ac:dyDescent="0.25">
      <c r="A897" s="3">
        <v>42083</v>
      </c>
      <c r="B897" t="s">
        <v>213</v>
      </c>
      <c r="D897">
        <v>2</v>
      </c>
    </row>
    <row r="898" spans="1:4" x14ac:dyDescent="0.25">
      <c r="A898" s="3">
        <v>42083</v>
      </c>
      <c r="B898" t="s">
        <v>452</v>
      </c>
      <c r="C898" s="5">
        <v>500</v>
      </c>
      <c r="D898" s="5"/>
    </row>
    <row r="899" spans="1:4" x14ac:dyDescent="0.25">
      <c r="A899" s="3">
        <v>42083</v>
      </c>
      <c r="B899" t="s">
        <v>12</v>
      </c>
      <c r="D899">
        <v>9</v>
      </c>
    </row>
    <row r="900" spans="1:4" x14ac:dyDescent="0.25">
      <c r="A900" s="3">
        <v>42083</v>
      </c>
      <c r="B900" s="89" t="s">
        <v>461</v>
      </c>
      <c r="D900">
        <v>340</v>
      </c>
    </row>
    <row r="901" spans="1:4" x14ac:dyDescent="0.25">
      <c r="A901" s="3">
        <v>42083</v>
      </c>
      <c r="B901" s="89" t="s">
        <v>130</v>
      </c>
      <c r="C901" s="5"/>
      <c r="D901">
        <v>7</v>
      </c>
    </row>
    <row r="902" spans="1:4" x14ac:dyDescent="0.25">
      <c r="A902" s="3">
        <v>42083</v>
      </c>
      <c r="B902" t="s">
        <v>462</v>
      </c>
      <c r="C902">
        <v>50</v>
      </c>
    </row>
    <row r="903" spans="1:4" x14ac:dyDescent="0.25">
      <c r="A903" s="3">
        <v>42083</v>
      </c>
      <c r="B903" t="s">
        <v>10</v>
      </c>
      <c r="D903">
        <v>7</v>
      </c>
    </row>
    <row r="904" spans="1:4" x14ac:dyDescent="0.25">
      <c r="A904" s="3">
        <v>42083</v>
      </c>
      <c r="B904" t="s">
        <v>15</v>
      </c>
      <c r="D904">
        <v>10</v>
      </c>
    </row>
    <row r="905" spans="1:4" x14ac:dyDescent="0.25">
      <c r="A905" s="3">
        <v>42083</v>
      </c>
      <c r="B905" t="s">
        <v>463</v>
      </c>
      <c r="D905">
        <v>40</v>
      </c>
    </row>
    <row r="906" spans="1:4" x14ac:dyDescent="0.25">
      <c r="A906" s="3">
        <v>42083</v>
      </c>
      <c r="B906" t="s">
        <v>464</v>
      </c>
      <c r="D906">
        <v>565</v>
      </c>
    </row>
    <row r="907" spans="1:4" x14ac:dyDescent="0.25">
      <c r="A907" s="3">
        <v>42083</v>
      </c>
      <c r="B907" t="s">
        <v>465</v>
      </c>
      <c r="D907">
        <v>20</v>
      </c>
    </row>
    <row r="908" spans="1:4" x14ac:dyDescent="0.25">
      <c r="A908" s="3">
        <v>42083</v>
      </c>
      <c r="B908" t="s">
        <v>130</v>
      </c>
      <c r="D908">
        <v>7</v>
      </c>
    </row>
    <row r="909" spans="1:4" x14ac:dyDescent="0.25">
      <c r="A909" s="3">
        <v>42083</v>
      </c>
      <c r="B909" t="s">
        <v>30</v>
      </c>
      <c r="D909">
        <v>30</v>
      </c>
    </row>
    <row r="910" spans="1:4" x14ac:dyDescent="0.25">
      <c r="A910" s="3">
        <v>42083</v>
      </c>
      <c r="B910" t="s">
        <v>466</v>
      </c>
      <c r="C910">
        <v>230</v>
      </c>
    </row>
    <row r="911" spans="1:4" x14ac:dyDescent="0.25">
      <c r="A911" s="3">
        <v>42083</v>
      </c>
      <c r="B911" t="s">
        <v>10</v>
      </c>
      <c r="D911">
        <v>7</v>
      </c>
    </row>
    <row r="912" spans="1:4" x14ac:dyDescent="0.25">
      <c r="A912" s="3">
        <v>42083</v>
      </c>
      <c r="B912" t="s">
        <v>15</v>
      </c>
      <c r="D912">
        <v>9</v>
      </c>
    </row>
    <row r="913" spans="1:4" x14ac:dyDescent="0.25">
      <c r="A913" s="3">
        <v>42083</v>
      </c>
      <c r="B913" t="s">
        <v>213</v>
      </c>
      <c r="D913">
        <v>9</v>
      </c>
    </row>
    <row r="914" spans="1:4" x14ac:dyDescent="0.25">
      <c r="A914" s="3">
        <v>42083</v>
      </c>
      <c r="B914" t="s">
        <v>384</v>
      </c>
      <c r="D914">
        <v>700</v>
      </c>
    </row>
    <row r="915" spans="1:4" x14ac:dyDescent="0.25">
      <c r="A915" s="3">
        <v>42083</v>
      </c>
      <c r="B915" t="s">
        <v>12</v>
      </c>
      <c r="D915">
        <v>9</v>
      </c>
    </row>
    <row r="916" spans="1:4" x14ac:dyDescent="0.25">
      <c r="A916" s="3">
        <v>42083</v>
      </c>
      <c r="B916" t="s">
        <v>130</v>
      </c>
      <c r="D916">
        <v>6</v>
      </c>
    </row>
    <row r="917" spans="1:4" x14ac:dyDescent="0.25">
      <c r="A917" s="3">
        <v>42083</v>
      </c>
      <c r="B917" t="s">
        <v>448</v>
      </c>
      <c r="C917">
        <v>1000</v>
      </c>
      <c r="D917" s="13"/>
    </row>
    <row r="918" spans="1:4" x14ac:dyDescent="0.25">
      <c r="A918" s="3">
        <v>42083</v>
      </c>
      <c r="B918" t="s">
        <v>449</v>
      </c>
      <c r="C918" s="14"/>
      <c r="D918">
        <v>1000</v>
      </c>
    </row>
    <row r="919" spans="1:4" x14ac:dyDescent="0.25">
      <c r="A919" s="7"/>
    </row>
    <row r="920" spans="1:4" x14ac:dyDescent="0.25">
      <c r="A920" s="3">
        <v>42084</v>
      </c>
      <c r="B920" t="s">
        <v>467</v>
      </c>
      <c r="C920">
        <v>1000</v>
      </c>
    </row>
    <row r="921" spans="1:4" x14ac:dyDescent="0.25">
      <c r="A921" s="3">
        <v>42084</v>
      </c>
      <c r="B921" t="s">
        <v>468</v>
      </c>
      <c r="D921">
        <v>1000</v>
      </c>
    </row>
    <row r="922" spans="1:4" x14ac:dyDescent="0.25">
      <c r="A922" s="3">
        <v>42084</v>
      </c>
      <c r="B922" t="s">
        <v>452</v>
      </c>
      <c r="C922" s="5">
        <v>1000</v>
      </c>
    </row>
    <row r="923" spans="1:4" x14ac:dyDescent="0.25">
      <c r="A923" s="3">
        <v>42084</v>
      </c>
      <c r="B923" t="s">
        <v>469</v>
      </c>
      <c r="C923">
        <v>300</v>
      </c>
    </row>
    <row r="924" spans="1:4" x14ac:dyDescent="0.25">
      <c r="A924" s="3">
        <v>42084</v>
      </c>
      <c r="B924" t="s">
        <v>470</v>
      </c>
      <c r="D924">
        <v>300</v>
      </c>
    </row>
    <row r="925" spans="1:4" x14ac:dyDescent="0.25">
      <c r="A925" s="3">
        <v>42084</v>
      </c>
      <c r="B925" t="s">
        <v>471</v>
      </c>
      <c r="C925">
        <v>100</v>
      </c>
    </row>
    <row r="926" spans="1:4" x14ac:dyDescent="0.25">
      <c r="A926" s="3">
        <v>42084</v>
      </c>
      <c r="B926" t="s">
        <v>472</v>
      </c>
      <c r="D926">
        <v>100</v>
      </c>
    </row>
    <row r="927" spans="1:4" x14ac:dyDescent="0.25">
      <c r="A927" s="3">
        <v>42084</v>
      </c>
      <c r="B927" t="s">
        <v>473</v>
      </c>
      <c r="D927">
        <v>10</v>
      </c>
    </row>
    <row r="928" spans="1:4" x14ac:dyDescent="0.25">
      <c r="A928" s="3">
        <v>42084</v>
      </c>
      <c r="B928" t="s">
        <v>474</v>
      </c>
      <c r="D928">
        <v>70</v>
      </c>
    </row>
    <row r="929" spans="1:4" x14ac:dyDescent="0.25">
      <c r="A929" s="3">
        <v>42084</v>
      </c>
      <c r="B929" t="s">
        <v>15</v>
      </c>
      <c r="D929">
        <v>8</v>
      </c>
    </row>
    <row r="930" spans="1:4" x14ac:dyDescent="0.25">
      <c r="A930" s="3">
        <v>42084</v>
      </c>
      <c r="B930" t="s">
        <v>130</v>
      </c>
      <c r="D930">
        <v>7</v>
      </c>
    </row>
    <row r="931" spans="1:4" x14ac:dyDescent="0.25">
      <c r="A931" s="3">
        <v>42084</v>
      </c>
      <c r="B931" t="s">
        <v>10</v>
      </c>
      <c r="D931">
        <v>7.5</v>
      </c>
    </row>
    <row r="932" spans="1:4" x14ac:dyDescent="0.25">
      <c r="A932" s="3">
        <v>42084</v>
      </c>
      <c r="B932" t="s">
        <v>475</v>
      </c>
      <c r="D932">
        <v>20</v>
      </c>
    </row>
    <row r="933" spans="1:4" x14ac:dyDescent="0.25">
      <c r="A933" s="3">
        <v>42084</v>
      </c>
      <c r="B933" t="s">
        <v>476</v>
      </c>
      <c r="D933">
        <v>770</v>
      </c>
    </row>
    <row r="934" spans="1:4" x14ac:dyDescent="0.25">
      <c r="A934" s="3">
        <v>42084</v>
      </c>
      <c r="B934" t="s">
        <v>15</v>
      </c>
      <c r="D934">
        <v>9</v>
      </c>
    </row>
    <row r="935" spans="1:4" x14ac:dyDescent="0.25">
      <c r="A935" s="3">
        <v>42084</v>
      </c>
      <c r="B935" t="s">
        <v>452</v>
      </c>
      <c r="C935">
        <v>500</v>
      </c>
    </row>
    <row r="936" spans="1:4" x14ac:dyDescent="0.25">
      <c r="A936" s="3">
        <v>42084</v>
      </c>
      <c r="B936" t="s">
        <v>463</v>
      </c>
      <c r="D936">
        <v>35</v>
      </c>
    </row>
    <row r="937" spans="1:4" x14ac:dyDescent="0.25">
      <c r="A937" s="3">
        <v>42084</v>
      </c>
      <c r="B937" t="s">
        <v>477</v>
      </c>
      <c r="D937">
        <v>7</v>
      </c>
    </row>
    <row r="938" spans="1:4" x14ac:dyDescent="0.25">
      <c r="A938" s="3">
        <v>42084</v>
      </c>
      <c r="B938" t="s">
        <v>478</v>
      </c>
      <c r="D938">
        <v>20</v>
      </c>
    </row>
    <row r="939" spans="1:4" x14ac:dyDescent="0.25">
      <c r="A939" s="3">
        <v>42084</v>
      </c>
      <c r="B939" t="s">
        <v>479</v>
      </c>
      <c r="D939">
        <v>3</v>
      </c>
    </row>
    <row r="940" spans="1:4" x14ac:dyDescent="0.25">
      <c r="A940" s="3">
        <v>42084</v>
      </c>
      <c r="B940" t="s">
        <v>480</v>
      </c>
      <c r="D940">
        <v>6</v>
      </c>
    </row>
    <row r="941" spans="1:4" x14ac:dyDescent="0.25">
      <c r="A941" s="3">
        <v>42084</v>
      </c>
      <c r="B941" t="s">
        <v>481</v>
      </c>
      <c r="D941">
        <v>30</v>
      </c>
    </row>
    <row r="942" spans="1:4" x14ac:dyDescent="0.25">
      <c r="A942" s="3">
        <v>42084</v>
      </c>
      <c r="B942" t="s">
        <v>482</v>
      </c>
      <c r="D942">
        <v>20</v>
      </c>
    </row>
    <row r="943" spans="1:4" x14ac:dyDescent="0.25">
      <c r="A943" s="3">
        <v>42084</v>
      </c>
      <c r="B943" t="s">
        <v>202</v>
      </c>
      <c r="D943">
        <v>7</v>
      </c>
    </row>
    <row r="944" spans="1:4" x14ac:dyDescent="0.25">
      <c r="A944" s="3">
        <v>42084</v>
      </c>
      <c r="B944" t="s">
        <v>134</v>
      </c>
      <c r="D944">
        <v>15</v>
      </c>
    </row>
    <row r="945" spans="1:4" x14ac:dyDescent="0.25">
      <c r="A945" s="3">
        <v>42084</v>
      </c>
      <c r="B945" t="s">
        <v>483</v>
      </c>
      <c r="D945">
        <v>10</v>
      </c>
    </row>
    <row r="946" spans="1:4" x14ac:dyDescent="0.25">
      <c r="A946" s="3">
        <v>42084</v>
      </c>
      <c r="B946" t="s">
        <v>59</v>
      </c>
      <c r="D946">
        <v>13</v>
      </c>
    </row>
    <row r="947" spans="1:4" x14ac:dyDescent="0.25">
      <c r="A947" s="3">
        <v>42084</v>
      </c>
      <c r="B947" t="s">
        <v>484</v>
      </c>
      <c r="C947">
        <v>2000</v>
      </c>
    </row>
    <row r="948" spans="1:4" x14ac:dyDescent="0.25">
      <c r="A948" s="3">
        <v>42084</v>
      </c>
      <c r="B948" t="s">
        <v>384</v>
      </c>
      <c r="D948">
        <v>2500</v>
      </c>
    </row>
    <row r="949" spans="1:4" x14ac:dyDescent="0.25">
      <c r="A949" s="3">
        <v>42084</v>
      </c>
      <c r="B949" t="s">
        <v>213</v>
      </c>
      <c r="D949">
        <v>2.5</v>
      </c>
    </row>
    <row r="950" spans="1:4" x14ac:dyDescent="0.25">
      <c r="A950" s="3"/>
      <c r="B950" s="5"/>
      <c r="C950" s="5"/>
    </row>
    <row r="951" spans="1:4" x14ac:dyDescent="0.25">
      <c r="A951" s="3">
        <v>42085</v>
      </c>
      <c r="B951" t="s">
        <v>485</v>
      </c>
      <c r="C951">
        <v>500</v>
      </c>
    </row>
    <row r="952" spans="1:4" x14ac:dyDescent="0.25">
      <c r="A952" s="3">
        <v>42085</v>
      </c>
      <c r="B952" t="s">
        <v>486</v>
      </c>
      <c r="D952">
        <v>12</v>
      </c>
    </row>
    <row r="953" spans="1:4" x14ac:dyDescent="0.25">
      <c r="A953" s="3">
        <v>42085</v>
      </c>
      <c r="B953" t="s">
        <v>487</v>
      </c>
      <c r="D953" s="5">
        <v>7</v>
      </c>
    </row>
    <row r="954" spans="1:4" x14ac:dyDescent="0.25">
      <c r="A954" s="3">
        <v>42085</v>
      </c>
      <c r="B954" t="s">
        <v>15</v>
      </c>
      <c r="D954">
        <v>10</v>
      </c>
    </row>
    <row r="955" spans="1:4" x14ac:dyDescent="0.25">
      <c r="A955" s="3">
        <v>42085</v>
      </c>
      <c r="B955" t="s">
        <v>488</v>
      </c>
      <c r="D955">
        <v>20</v>
      </c>
    </row>
    <row r="956" spans="1:4" x14ac:dyDescent="0.25">
      <c r="A956" s="3">
        <v>42085</v>
      </c>
      <c r="B956" t="s">
        <v>213</v>
      </c>
      <c r="D956">
        <v>6</v>
      </c>
    </row>
    <row r="957" spans="1:4" x14ac:dyDescent="0.25">
      <c r="A957" s="3">
        <v>42085</v>
      </c>
      <c r="B957" t="s">
        <v>452</v>
      </c>
      <c r="C957">
        <v>3000</v>
      </c>
    </row>
    <row r="958" spans="1:4" x14ac:dyDescent="0.25">
      <c r="A958" s="3">
        <v>42085</v>
      </c>
      <c r="B958" t="s">
        <v>489</v>
      </c>
      <c r="C958">
        <v>1600</v>
      </c>
    </row>
    <row r="959" spans="1:4" x14ac:dyDescent="0.25">
      <c r="A959" s="3">
        <v>42085</v>
      </c>
      <c r="B959" t="s">
        <v>16</v>
      </c>
      <c r="D959">
        <v>20</v>
      </c>
    </row>
    <row r="960" spans="1:4" x14ac:dyDescent="0.25">
      <c r="A960" s="3">
        <v>42085</v>
      </c>
      <c r="B960" t="s">
        <v>271</v>
      </c>
      <c r="D960">
        <v>9</v>
      </c>
    </row>
    <row r="961" spans="1:4" x14ac:dyDescent="0.25">
      <c r="A961" s="3">
        <v>42085</v>
      </c>
      <c r="B961" t="s">
        <v>490</v>
      </c>
      <c r="D961">
        <v>75</v>
      </c>
    </row>
    <row r="962" spans="1:4" x14ac:dyDescent="0.25">
      <c r="A962" s="3">
        <v>42085</v>
      </c>
      <c r="B962" t="s">
        <v>134</v>
      </c>
      <c r="D962">
        <v>15</v>
      </c>
    </row>
    <row r="963" spans="1:4" x14ac:dyDescent="0.25">
      <c r="A963" s="3">
        <v>42085</v>
      </c>
      <c r="B963" t="s">
        <v>491</v>
      </c>
      <c r="D963">
        <v>1600</v>
      </c>
    </row>
    <row r="964" spans="1:4" x14ac:dyDescent="0.25">
      <c r="A964" s="7"/>
    </row>
    <row r="965" spans="1:4" x14ac:dyDescent="0.25">
      <c r="A965" s="3">
        <v>42086</v>
      </c>
      <c r="B965" t="s">
        <v>7</v>
      </c>
      <c r="D965">
        <v>13</v>
      </c>
    </row>
    <row r="966" spans="1:4" x14ac:dyDescent="0.25">
      <c r="A966" s="3">
        <v>42086</v>
      </c>
      <c r="B966" t="s">
        <v>492</v>
      </c>
      <c r="C966">
        <v>500</v>
      </c>
    </row>
    <row r="967" spans="1:4" x14ac:dyDescent="0.25">
      <c r="A967" s="3">
        <v>42086</v>
      </c>
      <c r="B967" t="s">
        <v>50</v>
      </c>
      <c r="D967">
        <v>13</v>
      </c>
    </row>
    <row r="968" spans="1:4" x14ac:dyDescent="0.25">
      <c r="A968" s="3">
        <v>42086</v>
      </c>
      <c r="B968" t="s">
        <v>19</v>
      </c>
      <c r="D968">
        <v>20</v>
      </c>
    </row>
    <row r="969" spans="1:4" x14ac:dyDescent="0.25">
      <c r="A969" s="3">
        <v>42086</v>
      </c>
      <c r="B969" t="s">
        <v>175</v>
      </c>
      <c r="D969">
        <v>15</v>
      </c>
    </row>
    <row r="970" spans="1:4" x14ac:dyDescent="0.25">
      <c r="A970" s="3">
        <v>42086</v>
      </c>
      <c r="B970" t="s">
        <v>493</v>
      </c>
      <c r="D970">
        <v>7</v>
      </c>
    </row>
    <row r="971" spans="1:4" x14ac:dyDescent="0.25">
      <c r="A971" s="3">
        <v>42086</v>
      </c>
      <c r="B971" t="s">
        <v>494</v>
      </c>
      <c r="D971">
        <v>60</v>
      </c>
    </row>
    <row r="972" spans="1:4" x14ac:dyDescent="0.25">
      <c r="A972" s="3">
        <v>42086</v>
      </c>
      <c r="B972" t="s">
        <v>495</v>
      </c>
      <c r="D972">
        <v>8</v>
      </c>
    </row>
    <row r="973" spans="1:4" x14ac:dyDescent="0.25">
      <c r="A973" s="3">
        <v>42086</v>
      </c>
      <c r="B973" t="s">
        <v>496</v>
      </c>
      <c r="D973">
        <v>10</v>
      </c>
    </row>
    <row r="974" spans="1:4" x14ac:dyDescent="0.25">
      <c r="A974" s="3">
        <v>42086</v>
      </c>
      <c r="B974" s="4" t="s">
        <v>497</v>
      </c>
      <c r="C974" s="5"/>
      <c r="D974">
        <v>15</v>
      </c>
    </row>
    <row r="975" spans="1:4" x14ac:dyDescent="0.25">
      <c r="A975" s="3">
        <v>42086</v>
      </c>
      <c r="B975" s="4" t="s">
        <v>498</v>
      </c>
      <c r="C975" s="5"/>
      <c r="D975">
        <v>7</v>
      </c>
    </row>
    <row r="976" spans="1:4" x14ac:dyDescent="0.25">
      <c r="A976" s="3">
        <v>42086</v>
      </c>
      <c r="B976" t="s">
        <v>366</v>
      </c>
      <c r="D976">
        <v>7</v>
      </c>
    </row>
    <row r="977" spans="1:4" x14ac:dyDescent="0.25">
      <c r="A977" s="3">
        <v>42086</v>
      </c>
      <c r="B977" t="s">
        <v>499</v>
      </c>
      <c r="D977">
        <v>30</v>
      </c>
    </row>
    <row r="978" spans="1:4" x14ac:dyDescent="0.25">
      <c r="A978" s="3">
        <v>42086</v>
      </c>
      <c r="B978" t="s">
        <v>500</v>
      </c>
      <c r="D978">
        <v>9</v>
      </c>
    </row>
    <row r="979" spans="1:4" x14ac:dyDescent="0.25">
      <c r="A979" s="3">
        <v>42086</v>
      </c>
      <c r="B979" t="s">
        <v>501</v>
      </c>
      <c r="D979">
        <v>20</v>
      </c>
    </row>
    <row r="980" spans="1:4" x14ac:dyDescent="0.25">
      <c r="A980" s="3">
        <v>42086</v>
      </c>
      <c r="B980" t="s">
        <v>384</v>
      </c>
      <c r="D980">
        <v>3000</v>
      </c>
    </row>
    <row r="981" spans="1:4" x14ac:dyDescent="0.25">
      <c r="A981" s="3">
        <v>42086</v>
      </c>
      <c r="B981" t="s">
        <v>213</v>
      </c>
      <c r="D981">
        <v>7</v>
      </c>
    </row>
    <row r="982" spans="1:4" x14ac:dyDescent="0.25">
      <c r="A982" s="7"/>
    </row>
    <row r="983" spans="1:4" x14ac:dyDescent="0.25">
      <c r="A983" s="3">
        <v>42087</v>
      </c>
      <c r="B983" t="s">
        <v>502</v>
      </c>
      <c r="D983">
        <v>20</v>
      </c>
    </row>
    <row r="984" spans="1:4" x14ac:dyDescent="0.25">
      <c r="A984" s="3">
        <v>42087</v>
      </c>
      <c r="B984" t="s">
        <v>503</v>
      </c>
      <c r="D984">
        <v>3</v>
      </c>
    </row>
    <row r="985" spans="1:4" x14ac:dyDescent="0.25">
      <c r="A985" s="3">
        <v>42087</v>
      </c>
      <c r="B985" t="s">
        <v>504</v>
      </c>
      <c r="D985">
        <v>9</v>
      </c>
    </row>
    <row r="986" spans="1:4" x14ac:dyDescent="0.25">
      <c r="A986" s="3">
        <v>42087</v>
      </c>
      <c r="B986" t="s">
        <v>505</v>
      </c>
      <c r="D986">
        <v>10</v>
      </c>
    </row>
    <row r="987" spans="1:4" x14ac:dyDescent="0.25">
      <c r="A987" s="3">
        <v>42087</v>
      </c>
      <c r="B987" t="s">
        <v>506</v>
      </c>
      <c r="D987">
        <v>12</v>
      </c>
    </row>
    <row r="988" spans="1:4" x14ac:dyDescent="0.25">
      <c r="A988" s="3">
        <v>42087</v>
      </c>
      <c r="B988" t="s">
        <v>507</v>
      </c>
      <c r="D988">
        <v>60</v>
      </c>
    </row>
    <row r="989" spans="1:4" x14ac:dyDescent="0.25">
      <c r="A989" s="3">
        <v>42087</v>
      </c>
      <c r="B989" t="s">
        <v>508</v>
      </c>
      <c r="D989">
        <v>9</v>
      </c>
    </row>
    <row r="990" spans="1:4" x14ac:dyDescent="0.25">
      <c r="A990" s="3">
        <v>42087</v>
      </c>
      <c r="B990" t="s">
        <v>213</v>
      </c>
      <c r="D990">
        <v>2</v>
      </c>
    </row>
    <row r="991" spans="1:4" x14ac:dyDescent="0.25">
      <c r="A991" s="3"/>
    </row>
    <row r="992" spans="1:4" x14ac:dyDescent="0.25">
      <c r="A992" s="3">
        <v>42088</v>
      </c>
      <c r="B992" t="s">
        <v>457</v>
      </c>
      <c r="C992">
        <v>100</v>
      </c>
    </row>
    <row r="993" spans="1:4" x14ac:dyDescent="0.25">
      <c r="A993" s="3">
        <v>42088</v>
      </c>
      <c r="B993" t="s">
        <v>509</v>
      </c>
      <c r="D993">
        <v>100</v>
      </c>
    </row>
    <row r="994" spans="1:4" x14ac:dyDescent="0.25">
      <c r="A994" s="3">
        <v>42088</v>
      </c>
      <c r="B994" t="s">
        <v>510</v>
      </c>
      <c r="C994">
        <v>1000</v>
      </c>
    </row>
    <row r="995" spans="1:4" x14ac:dyDescent="0.25">
      <c r="A995" s="3">
        <v>42088</v>
      </c>
      <c r="B995" t="s">
        <v>511</v>
      </c>
      <c r="D995">
        <v>1000</v>
      </c>
    </row>
    <row r="996" spans="1:4" x14ac:dyDescent="0.25">
      <c r="A996" s="3">
        <v>42088</v>
      </c>
      <c r="B996" t="s">
        <v>444</v>
      </c>
      <c r="C996">
        <v>3000</v>
      </c>
    </row>
    <row r="997" spans="1:4" x14ac:dyDescent="0.25">
      <c r="A997" s="3">
        <v>42088</v>
      </c>
      <c r="B997" t="s">
        <v>384</v>
      </c>
      <c r="D997">
        <v>3000</v>
      </c>
    </row>
    <row r="998" spans="1:4" x14ac:dyDescent="0.25">
      <c r="A998" s="7"/>
    </row>
    <row r="999" spans="1:4" x14ac:dyDescent="0.25">
      <c r="A999" s="3">
        <v>42089</v>
      </c>
      <c r="B999" t="s">
        <v>512</v>
      </c>
      <c r="C999">
        <v>600</v>
      </c>
    </row>
    <row r="1000" spans="1:4" x14ac:dyDescent="0.25">
      <c r="A1000" s="3">
        <v>42089</v>
      </c>
      <c r="B1000" t="s">
        <v>513</v>
      </c>
      <c r="D1000">
        <v>600</v>
      </c>
    </row>
    <row r="1001" spans="1:4" x14ac:dyDescent="0.25">
      <c r="A1001" s="3">
        <v>42089</v>
      </c>
      <c r="B1001" t="s">
        <v>514</v>
      </c>
      <c r="C1001">
        <v>1000</v>
      </c>
    </row>
    <row r="1002" spans="1:4" x14ac:dyDescent="0.25">
      <c r="A1002" s="3">
        <v>42089</v>
      </c>
      <c r="B1002" t="s">
        <v>515</v>
      </c>
      <c r="D1002">
        <v>1000</v>
      </c>
    </row>
    <row r="1003" spans="1:4" x14ac:dyDescent="0.25">
      <c r="A1003" s="3">
        <v>42089</v>
      </c>
      <c r="B1003" t="s">
        <v>516</v>
      </c>
      <c r="C1003">
        <v>505</v>
      </c>
    </row>
    <row r="1004" spans="1:4" x14ac:dyDescent="0.25">
      <c r="A1004" s="3">
        <v>42089</v>
      </c>
      <c r="B1004" t="s">
        <v>517</v>
      </c>
      <c r="D1004">
        <v>20</v>
      </c>
    </row>
    <row r="1005" spans="1:4" x14ac:dyDescent="0.25">
      <c r="A1005" s="3">
        <v>42089</v>
      </c>
      <c r="B1005" t="s">
        <v>518</v>
      </c>
      <c r="D1005">
        <v>481.5</v>
      </c>
    </row>
    <row r="1006" spans="1:4" x14ac:dyDescent="0.25">
      <c r="A1006" s="3">
        <v>42089</v>
      </c>
      <c r="B1006" t="s">
        <v>519</v>
      </c>
      <c r="D1006">
        <v>100</v>
      </c>
    </row>
    <row r="1007" spans="1:4" x14ac:dyDescent="0.25">
      <c r="A1007" s="3">
        <v>42089</v>
      </c>
      <c r="B1007" t="s">
        <v>520</v>
      </c>
      <c r="D1007">
        <v>20</v>
      </c>
    </row>
    <row r="1008" spans="1:4" x14ac:dyDescent="0.25">
      <c r="A1008" s="3">
        <v>42089</v>
      </c>
      <c r="B1008" t="s">
        <v>55</v>
      </c>
      <c r="D1008">
        <v>25</v>
      </c>
    </row>
    <row r="1009" spans="1:4" x14ac:dyDescent="0.25">
      <c r="A1009" s="3">
        <v>42089</v>
      </c>
      <c r="B1009" t="s">
        <v>521</v>
      </c>
      <c r="D1009">
        <v>15</v>
      </c>
    </row>
    <row r="1010" spans="1:4" x14ac:dyDescent="0.25">
      <c r="A1010" s="3">
        <v>42089</v>
      </c>
      <c r="B1010" t="s">
        <v>522</v>
      </c>
      <c r="D1010">
        <v>40</v>
      </c>
    </row>
    <row r="1011" spans="1:4" x14ac:dyDescent="0.25">
      <c r="A1011" s="3">
        <v>42089</v>
      </c>
      <c r="B1011" t="s">
        <v>523</v>
      </c>
      <c r="C1011">
        <v>500</v>
      </c>
    </row>
    <row r="1012" spans="1:4" x14ac:dyDescent="0.25">
      <c r="A1012" s="3">
        <v>42089</v>
      </c>
      <c r="B1012" t="s">
        <v>524</v>
      </c>
      <c r="D1012">
        <v>500</v>
      </c>
    </row>
    <row r="1013" spans="1:4" x14ac:dyDescent="0.25">
      <c r="A1013" s="3">
        <v>42089</v>
      </c>
      <c r="B1013" t="s">
        <v>213</v>
      </c>
      <c r="D1013">
        <v>3.5</v>
      </c>
    </row>
    <row r="1014" spans="1:4" x14ac:dyDescent="0.25">
      <c r="A1014" s="3">
        <v>42089</v>
      </c>
      <c r="B1014" t="s">
        <v>525</v>
      </c>
      <c r="C1014">
        <v>100</v>
      </c>
    </row>
    <row r="1015" spans="1:4" x14ac:dyDescent="0.25">
      <c r="A1015" s="3"/>
      <c r="B1015" s="4"/>
    </row>
    <row r="1016" spans="1:4" x14ac:dyDescent="0.25">
      <c r="A1016" s="3">
        <v>42090</v>
      </c>
      <c r="B1016" t="s">
        <v>526</v>
      </c>
      <c r="C1016">
        <v>500</v>
      </c>
    </row>
    <row r="1017" spans="1:4" x14ac:dyDescent="0.25">
      <c r="A1017" s="3">
        <v>42090</v>
      </c>
      <c r="B1017" t="s">
        <v>527</v>
      </c>
      <c r="D1017">
        <v>500</v>
      </c>
    </row>
    <row r="1018" spans="1:4" x14ac:dyDescent="0.25">
      <c r="A1018" s="3">
        <v>42090</v>
      </c>
      <c r="B1018" t="s">
        <v>528</v>
      </c>
      <c r="C1018">
        <v>3000</v>
      </c>
    </row>
    <row r="1019" spans="1:4" x14ac:dyDescent="0.25">
      <c r="A1019" s="3"/>
      <c r="B1019" s="4"/>
    </row>
    <row r="1020" spans="1:4" x14ac:dyDescent="0.25">
      <c r="A1020" s="3">
        <v>42091</v>
      </c>
      <c r="B1020" s="4" t="s">
        <v>529</v>
      </c>
      <c r="D1020">
        <v>20</v>
      </c>
    </row>
    <row r="1021" spans="1:4" x14ac:dyDescent="0.25">
      <c r="A1021" s="3">
        <v>42091</v>
      </c>
      <c r="B1021" t="s">
        <v>530</v>
      </c>
      <c r="D1021">
        <v>8</v>
      </c>
    </row>
    <row r="1022" spans="1:4" x14ac:dyDescent="0.25">
      <c r="A1022" s="3">
        <v>42091</v>
      </c>
      <c r="B1022" s="4" t="s">
        <v>531</v>
      </c>
      <c r="D1022">
        <v>7</v>
      </c>
    </row>
    <row r="1023" spans="1:4" x14ac:dyDescent="0.25">
      <c r="A1023" s="3">
        <v>42091</v>
      </c>
      <c r="B1023" s="4" t="s">
        <v>532</v>
      </c>
      <c r="D1023">
        <v>7</v>
      </c>
    </row>
    <row r="1024" spans="1:4" x14ac:dyDescent="0.25">
      <c r="A1024" s="3">
        <v>42091</v>
      </c>
      <c r="B1024" s="4" t="s">
        <v>533</v>
      </c>
      <c r="D1024">
        <v>5</v>
      </c>
    </row>
    <row r="1025" spans="1:4" x14ac:dyDescent="0.25">
      <c r="A1025" s="3">
        <v>42091</v>
      </c>
      <c r="B1025" s="4" t="s">
        <v>534</v>
      </c>
      <c r="D1025">
        <v>8</v>
      </c>
    </row>
    <row r="1026" spans="1:4" x14ac:dyDescent="0.25">
      <c r="A1026" s="3">
        <v>42091</v>
      </c>
      <c r="B1026" s="4" t="s">
        <v>535</v>
      </c>
      <c r="D1026">
        <v>78</v>
      </c>
    </row>
    <row r="1027" spans="1:4" x14ac:dyDescent="0.25">
      <c r="A1027" s="3">
        <v>42091</v>
      </c>
      <c r="B1027" s="4" t="s">
        <v>536</v>
      </c>
      <c r="C1027">
        <v>35</v>
      </c>
    </row>
    <row r="1028" spans="1:4" x14ac:dyDescent="0.25">
      <c r="A1028" s="3">
        <v>42091</v>
      </c>
      <c r="B1028" s="4" t="s">
        <v>537</v>
      </c>
      <c r="D1028">
        <v>80</v>
      </c>
    </row>
    <row r="1029" spans="1:4" x14ac:dyDescent="0.25">
      <c r="A1029" s="3">
        <v>42091</v>
      </c>
      <c r="B1029" s="4" t="s">
        <v>538</v>
      </c>
      <c r="D1029">
        <v>10</v>
      </c>
    </row>
    <row r="1030" spans="1:4" x14ac:dyDescent="0.25">
      <c r="A1030" s="3">
        <v>42091</v>
      </c>
      <c r="B1030" s="4" t="s">
        <v>539</v>
      </c>
      <c r="D1030">
        <v>50</v>
      </c>
    </row>
    <row r="1031" spans="1:4" x14ac:dyDescent="0.25">
      <c r="A1031" s="3">
        <v>42091</v>
      </c>
      <c r="B1031" s="4" t="s">
        <v>540</v>
      </c>
      <c r="D1031">
        <v>7</v>
      </c>
    </row>
    <row r="1032" spans="1:4" x14ac:dyDescent="0.25">
      <c r="A1032" s="3">
        <v>42091</v>
      </c>
      <c r="B1032" s="4" t="s">
        <v>541</v>
      </c>
      <c r="D1032">
        <v>9</v>
      </c>
    </row>
    <row r="1033" spans="1:4" x14ac:dyDescent="0.25">
      <c r="A1033" s="3">
        <v>42091</v>
      </c>
      <c r="B1033" s="4" t="s">
        <v>542</v>
      </c>
      <c r="D1033">
        <v>15</v>
      </c>
    </row>
    <row r="1034" spans="1:4" x14ac:dyDescent="0.25">
      <c r="A1034" s="3">
        <v>42091</v>
      </c>
      <c r="B1034" s="4" t="s">
        <v>543</v>
      </c>
      <c r="D1034">
        <v>18</v>
      </c>
    </row>
    <row r="1035" spans="1:4" x14ac:dyDescent="0.25">
      <c r="A1035" s="3">
        <v>42091</v>
      </c>
      <c r="B1035" s="4" t="s">
        <v>544</v>
      </c>
      <c r="D1035">
        <v>30</v>
      </c>
    </row>
    <row r="1036" spans="1:4" x14ac:dyDescent="0.25">
      <c r="A1036" s="3">
        <v>42091</v>
      </c>
      <c r="B1036" s="4" t="s">
        <v>545</v>
      </c>
      <c r="D1036">
        <v>20</v>
      </c>
    </row>
    <row r="1037" spans="1:4" x14ac:dyDescent="0.25">
      <c r="A1037" s="3">
        <v>42091</v>
      </c>
      <c r="B1037" s="4" t="s">
        <v>546</v>
      </c>
      <c r="D1037">
        <v>20</v>
      </c>
    </row>
    <row r="1038" spans="1:4" x14ac:dyDescent="0.25">
      <c r="A1038" s="3">
        <v>42091</v>
      </c>
      <c r="B1038" s="4" t="s">
        <v>547</v>
      </c>
      <c r="D1038">
        <v>10</v>
      </c>
    </row>
    <row r="1039" spans="1:4" x14ac:dyDescent="0.25">
      <c r="A1039" s="3">
        <v>42091</v>
      </c>
      <c r="B1039" s="4" t="s">
        <v>548</v>
      </c>
      <c r="D1039">
        <v>40</v>
      </c>
    </row>
    <row r="1040" spans="1:4" x14ac:dyDescent="0.25">
      <c r="A1040" s="3">
        <v>42091</v>
      </c>
      <c r="B1040" s="4" t="s">
        <v>549</v>
      </c>
      <c r="C1040">
        <v>100</v>
      </c>
    </row>
    <row r="1041" spans="1:4" x14ac:dyDescent="0.25">
      <c r="A1041" s="3">
        <v>42091</v>
      </c>
      <c r="B1041" s="4" t="s">
        <v>550</v>
      </c>
      <c r="D1041">
        <v>60</v>
      </c>
    </row>
    <row r="1042" spans="1:4" x14ac:dyDescent="0.25">
      <c r="A1042" s="3"/>
      <c r="B1042" s="4"/>
    </row>
    <row r="1043" spans="1:4" x14ac:dyDescent="0.25">
      <c r="A1043" s="3">
        <v>42093</v>
      </c>
      <c r="B1043" s="4" t="s">
        <v>551</v>
      </c>
      <c r="D1043">
        <v>7</v>
      </c>
    </row>
    <row r="1044" spans="1:4" x14ac:dyDescent="0.25">
      <c r="A1044" s="3">
        <v>42093</v>
      </c>
      <c r="B1044" s="4" t="s">
        <v>552</v>
      </c>
      <c r="D1044">
        <v>13</v>
      </c>
    </row>
    <row r="1045" spans="1:4" x14ac:dyDescent="0.25">
      <c r="A1045" s="3">
        <v>42093</v>
      </c>
      <c r="B1045" s="4" t="s">
        <v>540</v>
      </c>
      <c r="D1045">
        <v>7</v>
      </c>
    </row>
    <row r="1046" spans="1:4" x14ac:dyDescent="0.25">
      <c r="A1046" s="3">
        <v>42093</v>
      </c>
      <c r="B1046" s="4" t="s">
        <v>553</v>
      </c>
      <c r="D1046">
        <v>560</v>
      </c>
    </row>
    <row r="1047" spans="1:4" x14ac:dyDescent="0.25">
      <c r="A1047" s="3">
        <v>42093</v>
      </c>
      <c r="B1047" s="4" t="s">
        <v>554</v>
      </c>
      <c r="D1047">
        <v>50</v>
      </c>
    </row>
    <row r="1048" spans="1:4" x14ac:dyDescent="0.25">
      <c r="A1048" s="3">
        <v>42093</v>
      </c>
      <c r="B1048" s="4" t="s">
        <v>541</v>
      </c>
      <c r="D1048">
        <v>9</v>
      </c>
    </row>
    <row r="1049" spans="1:4" x14ac:dyDescent="0.25">
      <c r="A1049" s="3">
        <v>42093</v>
      </c>
      <c r="B1049" s="4" t="s">
        <v>555</v>
      </c>
      <c r="D1049">
        <v>9</v>
      </c>
    </row>
    <row r="1050" spans="1:4" x14ac:dyDescent="0.25">
      <c r="A1050" s="3">
        <v>42093</v>
      </c>
      <c r="B1050" s="4" t="s">
        <v>532</v>
      </c>
      <c r="D1050">
        <v>7</v>
      </c>
    </row>
    <row r="1051" spans="1:4" x14ac:dyDescent="0.25">
      <c r="A1051" s="3">
        <v>42093</v>
      </c>
      <c r="B1051" s="4" t="s">
        <v>556</v>
      </c>
      <c r="D1051">
        <v>50</v>
      </c>
    </row>
    <row r="1052" spans="1:4" x14ac:dyDescent="0.25">
      <c r="A1052" s="3">
        <v>42093</v>
      </c>
      <c r="B1052" s="4" t="s">
        <v>557</v>
      </c>
      <c r="D1052">
        <v>100</v>
      </c>
    </row>
    <row r="1053" spans="1:4" x14ac:dyDescent="0.25">
      <c r="A1053" s="3">
        <v>42093</v>
      </c>
      <c r="B1053" s="4" t="s">
        <v>558</v>
      </c>
      <c r="D1053">
        <v>30</v>
      </c>
    </row>
    <row r="1054" spans="1:4" x14ac:dyDescent="0.25">
      <c r="A1054" s="3">
        <v>42093</v>
      </c>
      <c r="B1054" s="4" t="s">
        <v>559</v>
      </c>
      <c r="D1054">
        <v>40</v>
      </c>
    </row>
    <row r="1055" spans="1:4" x14ac:dyDescent="0.25">
      <c r="A1055" s="3">
        <v>42093</v>
      </c>
      <c r="B1055" s="4" t="s">
        <v>560</v>
      </c>
      <c r="D1055">
        <v>15</v>
      </c>
    </row>
    <row r="1056" spans="1:4" x14ac:dyDescent="0.25">
      <c r="A1056" s="3">
        <v>42093</v>
      </c>
      <c r="B1056" s="4" t="s">
        <v>561</v>
      </c>
      <c r="C1056">
        <v>560</v>
      </c>
    </row>
    <row r="1057" spans="1:4" x14ac:dyDescent="0.25">
      <c r="A1057" s="3"/>
      <c r="B1057" s="4"/>
    </row>
    <row r="1058" spans="1:4" x14ac:dyDescent="0.25">
      <c r="A1058" s="3">
        <v>42094</v>
      </c>
      <c r="B1058" s="4" t="s">
        <v>562</v>
      </c>
      <c r="D1058">
        <v>13</v>
      </c>
    </row>
    <row r="1059" spans="1:4" x14ac:dyDescent="0.25">
      <c r="A1059" s="3">
        <v>42094</v>
      </c>
      <c r="B1059" s="4" t="s">
        <v>563</v>
      </c>
      <c r="D1059">
        <v>90</v>
      </c>
    </row>
    <row r="1060" spans="1:4" x14ac:dyDescent="0.25">
      <c r="A1060" s="3">
        <v>42094</v>
      </c>
      <c r="B1060" s="4" t="s">
        <v>564</v>
      </c>
      <c r="C1060">
        <v>30</v>
      </c>
    </row>
    <row r="1061" spans="1:4" x14ac:dyDescent="0.25">
      <c r="A1061" s="3">
        <v>42094</v>
      </c>
      <c r="B1061" s="4" t="s">
        <v>141</v>
      </c>
      <c r="D1061">
        <v>75</v>
      </c>
    </row>
    <row r="1062" spans="1:4" x14ac:dyDescent="0.25">
      <c r="A1062" s="3">
        <v>42094</v>
      </c>
      <c r="B1062" s="4" t="s">
        <v>565</v>
      </c>
      <c r="D1062">
        <v>650</v>
      </c>
    </row>
    <row r="1063" spans="1:4" x14ac:dyDescent="0.25">
      <c r="A1063" s="3">
        <v>42094</v>
      </c>
      <c r="B1063" s="4" t="s">
        <v>134</v>
      </c>
      <c r="D1063">
        <v>15</v>
      </c>
    </row>
    <row r="1064" spans="1:4" x14ac:dyDescent="0.25">
      <c r="A1064" s="3"/>
      <c r="B1064" s="4"/>
    </row>
    <row r="1065" spans="1:4" x14ac:dyDescent="0.25">
      <c r="A1065" s="3">
        <v>42095</v>
      </c>
      <c r="B1065" s="4" t="s">
        <v>566</v>
      </c>
      <c r="D1065">
        <v>30</v>
      </c>
    </row>
    <row r="1066" spans="1:4" x14ac:dyDescent="0.25">
      <c r="A1066" s="3">
        <v>42095</v>
      </c>
      <c r="B1066" s="4" t="s">
        <v>567</v>
      </c>
      <c r="D1066">
        <v>20</v>
      </c>
    </row>
    <row r="1067" spans="1:4" x14ac:dyDescent="0.25">
      <c r="A1067" s="3">
        <v>42095</v>
      </c>
      <c r="B1067" s="4" t="s">
        <v>213</v>
      </c>
      <c r="D1067">
        <v>8</v>
      </c>
    </row>
    <row r="1068" spans="1:4" x14ac:dyDescent="0.25">
      <c r="A1068" s="3">
        <v>42095</v>
      </c>
      <c r="B1068" s="4" t="s">
        <v>568</v>
      </c>
      <c r="C1068">
        <v>8500</v>
      </c>
    </row>
    <row r="1069" spans="1:4" x14ac:dyDescent="0.25">
      <c r="A1069" s="3">
        <v>42095</v>
      </c>
      <c r="B1069" s="4" t="s">
        <v>569</v>
      </c>
      <c r="C1069">
        <v>10000</v>
      </c>
    </row>
    <row r="1070" spans="1:4" x14ac:dyDescent="0.25">
      <c r="A1070" s="3">
        <v>42095</v>
      </c>
      <c r="B1070" s="4" t="s">
        <v>570</v>
      </c>
      <c r="D1070">
        <v>20</v>
      </c>
    </row>
    <row r="1071" spans="1:4" x14ac:dyDescent="0.25">
      <c r="A1071" s="3">
        <v>42095</v>
      </c>
      <c r="B1071" s="4" t="s">
        <v>571</v>
      </c>
      <c r="D1071">
        <v>15</v>
      </c>
    </row>
    <row r="1072" spans="1:4" x14ac:dyDescent="0.25">
      <c r="A1072" s="3">
        <v>42095</v>
      </c>
      <c r="B1072" s="4" t="s">
        <v>572</v>
      </c>
      <c r="D1072">
        <v>8224</v>
      </c>
    </row>
    <row r="1073" spans="1:9" x14ac:dyDescent="0.25">
      <c r="A1073" s="3">
        <v>42095</v>
      </c>
      <c r="B1073" t="s">
        <v>499</v>
      </c>
      <c r="D1073">
        <v>20</v>
      </c>
    </row>
    <row r="1074" spans="1:9" x14ac:dyDescent="0.25">
      <c r="A1074" s="3">
        <v>42095</v>
      </c>
      <c r="B1074" s="4" t="s">
        <v>573</v>
      </c>
      <c r="D1074">
        <v>30</v>
      </c>
    </row>
    <row r="1075" spans="1:9" x14ac:dyDescent="0.25">
      <c r="A1075" s="3">
        <v>42095</v>
      </c>
      <c r="B1075" s="4" t="s">
        <v>574</v>
      </c>
      <c r="D1075">
        <v>100</v>
      </c>
    </row>
    <row r="1076" spans="1:9" x14ac:dyDescent="0.25">
      <c r="A1076" s="6"/>
      <c r="B1076" s="4"/>
    </row>
    <row r="1077" spans="1:9" x14ac:dyDescent="0.25">
      <c r="A1077" s="3">
        <v>42096</v>
      </c>
      <c r="B1077" s="4" t="s">
        <v>575</v>
      </c>
      <c r="D1077">
        <v>300</v>
      </c>
    </row>
    <row r="1078" spans="1:9" x14ac:dyDescent="0.25">
      <c r="A1078" s="3">
        <v>42096</v>
      </c>
      <c r="B1078" s="4" t="s">
        <v>576</v>
      </c>
      <c r="D1078">
        <v>50</v>
      </c>
    </row>
    <row r="1079" spans="1:9" x14ac:dyDescent="0.25">
      <c r="A1079" s="3">
        <v>42096</v>
      </c>
      <c r="B1079" s="4" t="s">
        <v>577</v>
      </c>
      <c r="D1079">
        <v>550</v>
      </c>
    </row>
    <row r="1080" spans="1:9" x14ac:dyDescent="0.25">
      <c r="A1080" s="3">
        <v>42096</v>
      </c>
      <c r="B1080" s="4" t="s">
        <v>578</v>
      </c>
      <c r="D1080">
        <v>150</v>
      </c>
    </row>
    <row r="1081" spans="1:9" x14ac:dyDescent="0.25">
      <c r="A1081" s="3">
        <v>42096</v>
      </c>
      <c r="B1081" s="4" t="s">
        <v>579</v>
      </c>
      <c r="D1081">
        <v>150</v>
      </c>
    </row>
    <row r="1082" spans="1:9" x14ac:dyDescent="0.25">
      <c r="A1082" s="3">
        <v>42096</v>
      </c>
      <c r="B1082" s="4" t="s">
        <v>580</v>
      </c>
      <c r="D1082">
        <v>30</v>
      </c>
    </row>
    <row r="1083" spans="1:9" s="5" customFormat="1" x14ac:dyDescent="0.25">
      <c r="A1083" s="3">
        <v>42096</v>
      </c>
      <c r="B1083" s="4" t="s">
        <v>581</v>
      </c>
      <c r="D1083" s="5">
        <v>200</v>
      </c>
      <c r="E1083" s="91"/>
    </row>
    <row r="1084" spans="1:9" x14ac:dyDescent="0.25">
      <c r="A1084" s="3">
        <v>42096</v>
      </c>
      <c r="B1084" s="4" t="s">
        <v>582</v>
      </c>
      <c r="D1084">
        <v>50</v>
      </c>
      <c r="F1084" s="5"/>
      <c r="H1084" s="5"/>
      <c r="I1084" s="5"/>
    </row>
    <row r="1085" spans="1:9" x14ac:dyDescent="0.25">
      <c r="A1085" s="3">
        <v>42096</v>
      </c>
      <c r="B1085" s="4" t="s">
        <v>583</v>
      </c>
      <c r="D1085">
        <v>5000</v>
      </c>
    </row>
    <row r="1086" spans="1:9" x14ac:dyDescent="0.25">
      <c r="A1086" s="3">
        <v>42096</v>
      </c>
      <c r="B1086" s="4" t="s">
        <v>584</v>
      </c>
      <c r="D1086">
        <v>1500</v>
      </c>
    </row>
    <row r="1087" spans="1:9" x14ac:dyDescent="0.25">
      <c r="A1087" s="3">
        <v>42096</v>
      </c>
      <c r="B1087" s="4" t="s">
        <v>584</v>
      </c>
      <c r="D1087">
        <v>450</v>
      </c>
    </row>
    <row r="1088" spans="1:9" x14ac:dyDescent="0.25">
      <c r="A1088" s="3">
        <v>42096</v>
      </c>
      <c r="B1088" s="4" t="s">
        <v>585</v>
      </c>
      <c r="D1088">
        <v>1800</v>
      </c>
    </row>
    <row r="1089" spans="1:4" x14ac:dyDescent="0.25">
      <c r="A1089" s="3">
        <v>42096</v>
      </c>
      <c r="B1089" s="4" t="s">
        <v>586</v>
      </c>
      <c r="D1089">
        <v>200</v>
      </c>
    </row>
    <row r="1090" spans="1:4" x14ac:dyDescent="0.25">
      <c r="A1090" s="3">
        <v>42096</v>
      </c>
      <c r="B1090" s="4" t="s">
        <v>587</v>
      </c>
      <c r="C1090">
        <v>30</v>
      </c>
    </row>
    <row r="1091" spans="1:4" x14ac:dyDescent="0.25">
      <c r="A1091" s="3">
        <v>42096</v>
      </c>
      <c r="B1091" s="4" t="s">
        <v>584</v>
      </c>
      <c r="D1091">
        <v>120</v>
      </c>
    </row>
    <row r="1092" spans="1:4" x14ac:dyDescent="0.25">
      <c r="A1092" s="3">
        <v>42096</v>
      </c>
      <c r="B1092" s="4" t="s">
        <v>588</v>
      </c>
      <c r="D1092">
        <v>20</v>
      </c>
    </row>
    <row r="1093" spans="1:4" x14ac:dyDescent="0.25">
      <c r="A1093" s="3">
        <v>42096</v>
      </c>
      <c r="B1093" s="4" t="s">
        <v>589</v>
      </c>
      <c r="D1093">
        <v>30</v>
      </c>
    </row>
    <row r="1094" spans="1:4" x14ac:dyDescent="0.25">
      <c r="A1094" s="3">
        <v>42096</v>
      </c>
      <c r="B1094" s="4" t="s">
        <v>590</v>
      </c>
      <c r="D1094">
        <v>40</v>
      </c>
    </row>
    <row r="1095" spans="1:4" x14ac:dyDescent="0.25">
      <c r="A1095" s="3">
        <v>42096</v>
      </c>
      <c r="B1095" s="4" t="s">
        <v>591</v>
      </c>
      <c r="D1095">
        <v>40</v>
      </c>
    </row>
    <row r="1096" spans="1:4" x14ac:dyDescent="0.25">
      <c r="A1096" s="3">
        <v>42096</v>
      </c>
      <c r="B1096" s="4" t="s">
        <v>584</v>
      </c>
      <c r="D1096">
        <v>63</v>
      </c>
    </row>
    <row r="1097" spans="1:4" x14ac:dyDescent="0.25">
      <c r="A1097" s="3">
        <v>42096</v>
      </c>
      <c r="B1097" s="4" t="s">
        <v>592</v>
      </c>
      <c r="C1097">
        <v>10</v>
      </c>
    </row>
    <row r="1098" spans="1:4" x14ac:dyDescent="0.25">
      <c r="A1098" s="3">
        <v>42096</v>
      </c>
      <c r="B1098" s="4" t="s">
        <v>593</v>
      </c>
      <c r="D1098">
        <v>100</v>
      </c>
    </row>
    <row r="1099" spans="1:4" x14ac:dyDescent="0.25">
      <c r="A1099" s="3">
        <v>42096</v>
      </c>
      <c r="B1099" s="4" t="s">
        <v>594</v>
      </c>
      <c r="D1099">
        <v>150</v>
      </c>
    </row>
    <row r="1100" spans="1:4" x14ac:dyDescent="0.25">
      <c r="A1100" s="3">
        <v>42096</v>
      </c>
      <c r="B1100" s="4" t="s">
        <v>595</v>
      </c>
      <c r="D1100">
        <v>170</v>
      </c>
    </row>
    <row r="1101" spans="1:4" x14ac:dyDescent="0.25">
      <c r="A1101" s="3">
        <v>42096</v>
      </c>
      <c r="B1101" s="4" t="s">
        <v>592</v>
      </c>
      <c r="C1101">
        <v>80</v>
      </c>
    </row>
    <row r="1102" spans="1:4" x14ac:dyDescent="0.25">
      <c r="A1102" s="3">
        <v>42096</v>
      </c>
      <c r="B1102" s="4" t="s">
        <v>596</v>
      </c>
      <c r="D1102">
        <v>40</v>
      </c>
    </row>
    <row r="1103" spans="1:4" x14ac:dyDescent="0.25">
      <c r="A1103" s="3">
        <v>42096</v>
      </c>
      <c r="B1103" s="4" t="s">
        <v>597</v>
      </c>
      <c r="D1103">
        <v>74</v>
      </c>
    </row>
    <row r="1104" spans="1:4" x14ac:dyDescent="0.25">
      <c r="A1104" s="6"/>
      <c r="B1104" s="4"/>
    </row>
    <row r="1105" spans="1:4" x14ac:dyDescent="0.25">
      <c r="A1105" s="3">
        <v>42097</v>
      </c>
      <c r="B1105" s="4" t="s">
        <v>598</v>
      </c>
      <c r="D1105">
        <v>500</v>
      </c>
    </row>
    <row r="1106" spans="1:4" x14ac:dyDescent="0.25">
      <c r="A1106" s="3">
        <v>42097</v>
      </c>
      <c r="B1106" s="4" t="s">
        <v>599</v>
      </c>
      <c r="D1106">
        <v>15</v>
      </c>
    </row>
    <row r="1107" spans="1:4" x14ac:dyDescent="0.25">
      <c r="A1107" s="3">
        <v>42097</v>
      </c>
      <c r="B1107" s="4" t="s">
        <v>600</v>
      </c>
      <c r="D1107">
        <v>7</v>
      </c>
    </row>
    <row r="1108" spans="1:4" x14ac:dyDescent="0.25">
      <c r="A1108" s="3">
        <v>42097</v>
      </c>
      <c r="B1108" s="4" t="s">
        <v>601</v>
      </c>
      <c r="C1108">
        <v>335</v>
      </c>
    </row>
    <row r="1109" spans="1:4" x14ac:dyDescent="0.25">
      <c r="A1109" s="3">
        <v>42097</v>
      </c>
      <c r="B1109" s="4" t="s">
        <v>602</v>
      </c>
      <c r="D1109">
        <v>5</v>
      </c>
    </row>
    <row r="1110" spans="1:4" x14ac:dyDescent="0.25">
      <c r="A1110" s="3">
        <v>42097</v>
      </c>
      <c r="B1110" s="4" t="s">
        <v>603</v>
      </c>
      <c r="D1110">
        <v>7</v>
      </c>
    </row>
    <row r="1111" spans="1:4" x14ac:dyDescent="0.25">
      <c r="A1111" s="3">
        <v>42097</v>
      </c>
      <c r="B1111" s="4" t="s">
        <v>604</v>
      </c>
      <c r="C1111">
        <v>1000</v>
      </c>
    </row>
    <row r="1112" spans="1:4" x14ac:dyDescent="0.25">
      <c r="A1112" s="3">
        <v>42097</v>
      </c>
      <c r="B1112" s="4" t="s">
        <v>605</v>
      </c>
      <c r="D1112">
        <v>7</v>
      </c>
    </row>
    <row r="1113" spans="1:4" x14ac:dyDescent="0.25">
      <c r="A1113" s="3">
        <v>42097</v>
      </c>
      <c r="B1113" s="4" t="s">
        <v>606</v>
      </c>
      <c r="D1113">
        <v>120</v>
      </c>
    </row>
    <row r="1114" spans="1:4" x14ac:dyDescent="0.25">
      <c r="A1114" s="3">
        <v>42097</v>
      </c>
      <c r="B1114" s="4" t="s">
        <v>607</v>
      </c>
      <c r="C1114" s="5"/>
      <c r="D1114" s="5">
        <v>10</v>
      </c>
    </row>
    <row r="1115" spans="1:4" x14ac:dyDescent="0.25">
      <c r="A1115" s="3">
        <v>42097</v>
      </c>
      <c r="B1115" s="4" t="s">
        <v>608</v>
      </c>
      <c r="D1115">
        <v>20</v>
      </c>
    </row>
    <row r="1116" spans="1:4" x14ac:dyDescent="0.25">
      <c r="A1116" s="3">
        <v>42097</v>
      </c>
      <c r="B1116" s="4" t="s">
        <v>609</v>
      </c>
      <c r="D1116">
        <v>30</v>
      </c>
    </row>
    <row r="1117" spans="1:4" x14ac:dyDescent="0.25">
      <c r="A1117" s="3">
        <v>42097</v>
      </c>
      <c r="B1117" s="4" t="s">
        <v>598</v>
      </c>
      <c r="C1117" s="14"/>
      <c r="D1117" s="14">
        <v>20</v>
      </c>
    </row>
    <row r="1118" spans="1:4" x14ac:dyDescent="0.25">
      <c r="A1118" s="3">
        <v>42097</v>
      </c>
      <c r="B1118" s="4" t="s">
        <v>610</v>
      </c>
      <c r="C1118" s="5">
        <v>2000</v>
      </c>
      <c r="D1118" s="5"/>
    </row>
    <row r="1119" spans="1:4" x14ac:dyDescent="0.25">
      <c r="A1119" s="3">
        <v>42097</v>
      </c>
      <c r="B1119" s="4" t="s">
        <v>598</v>
      </c>
      <c r="C1119" s="5"/>
      <c r="D1119" s="5">
        <v>50</v>
      </c>
    </row>
    <row r="1120" spans="1:4" x14ac:dyDescent="0.25">
      <c r="A1120" s="3">
        <v>42097</v>
      </c>
      <c r="B1120" s="4" t="s">
        <v>611</v>
      </c>
      <c r="C1120" s="5">
        <v>20</v>
      </c>
      <c r="D1120" s="5"/>
    </row>
    <row r="1121" spans="1:4" x14ac:dyDescent="0.25">
      <c r="A1121" s="3">
        <v>42097</v>
      </c>
      <c r="B1121" s="4" t="s">
        <v>612</v>
      </c>
      <c r="C1121" s="5"/>
      <c r="D1121" s="5">
        <v>1300</v>
      </c>
    </row>
    <row r="1122" spans="1:4" x14ac:dyDescent="0.25">
      <c r="A1122" s="3">
        <v>42097</v>
      </c>
      <c r="B1122" s="4" t="s">
        <v>584</v>
      </c>
      <c r="C1122" s="5"/>
      <c r="D1122" s="5">
        <v>342</v>
      </c>
    </row>
    <row r="1123" spans="1:4" x14ac:dyDescent="0.25">
      <c r="A1123" s="3">
        <v>42097</v>
      </c>
      <c r="B1123" s="4" t="s">
        <v>613</v>
      </c>
      <c r="C1123" s="5">
        <v>130</v>
      </c>
      <c r="D1123" s="5"/>
    </row>
    <row r="1124" spans="1:4" x14ac:dyDescent="0.25">
      <c r="A1124" s="3">
        <v>42097</v>
      </c>
      <c r="B1124" s="4" t="s">
        <v>614</v>
      </c>
      <c r="C1124" s="5"/>
      <c r="D1124" s="5">
        <v>313</v>
      </c>
    </row>
    <row r="1125" spans="1:4" x14ac:dyDescent="0.25">
      <c r="A1125" s="3">
        <v>42097</v>
      </c>
      <c r="B1125" s="4" t="s">
        <v>615</v>
      </c>
      <c r="C1125" s="5"/>
      <c r="D1125" s="5">
        <v>300</v>
      </c>
    </row>
    <row r="1126" spans="1:4" x14ac:dyDescent="0.25">
      <c r="A1126" s="3">
        <v>42097</v>
      </c>
      <c r="B1126" s="4" t="s">
        <v>89</v>
      </c>
      <c r="C1126" s="5">
        <v>9</v>
      </c>
      <c r="D1126" s="5"/>
    </row>
    <row r="1127" spans="1:4" x14ac:dyDescent="0.25">
      <c r="A1127" s="6"/>
      <c r="B1127" s="4"/>
      <c r="C1127" s="5"/>
      <c r="D1127" s="5"/>
    </row>
    <row r="1128" spans="1:4" x14ac:dyDescent="0.25">
      <c r="A1128" s="3">
        <v>42098</v>
      </c>
      <c r="B1128" s="4" t="s">
        <v>616</v>
      </c>
      <c r="C1128" s="5"/>
      <c r="D1128" s="5">
        <v>500</v>
      </c>
    </row>
    <row r="1129" spans="1:4" x14ac:dyDescent="0.25">
      <c r="A1129" s="3">
        <v>42098</v>
      </c>
      <c r="B1129" s="4" t="s">
        <v>617</v>
      </c>
      <c r="C1129" s="5">
        <v>5000</v>
      </c>
      <c r="D1129" s="5"/>
    </row>
    <row r="1130" spans="1:4" x14ac:dyDescent="0.25">
      <c r="A1130" s="3">
        <v>42098</v>
      </c>
      <c r="B1130" s="4" t="s">
        <v>618</v>
      </c>
      <c r="C1130" s="5">
        <v>70</v>
      </c>
      <c r="D1130" s="5"/>
    </row>
    <row r="1131" spans="1:4" x14ac:dyDescent="0.25">
      <c r="A1131" s="3">
        <v>42098</v>
      </c>
      <c r="B1131" s="4" t="s">
        <v>619</v>
      </c>
      <c r="C1131" s="5"/>
      <c r="D1131" s="5">
        <v>15</v>
      </c>
    </row>
    <row r="1132" spans="1:4" x14ac:dyDescent="0.25">
      <c r="A1132" s="3">
        <v>42098</v>
      </c>
      <c r="B1132" s="4" t="s">
        <v>541</v>
      </c>
      <c r="C1132" s="5"/>
      <c r="D1132" s="5">
        <v>9</v>
      </c>
    </row>
    <row r="1133" spans="1:4" x14ac:dyDescent="0.25">
      <c r="A1133" s="3">
        <v>42098</v>
      </c>
      <c r="B1133" s="4" t="s">
        <v>620</v>
      </c>
      <c r="C1133" s="5"/>
      <c r="D1133" s="5">
        <v>5000</v>
      </c>
    </row>
    <row r="1134" spans="1:4" x14ac:dyDescent="0.25">
      <c r="A1134" s="3">
        <v>42098</v>
      </c>
      <c r="B1134" s="4" t="s">
        <v>555</v>
      </c>
      <c r="C1134" s="5"/>
      <c r="D1134" s="5">
        <v>9</v>
      </c>
    </row>
    <row r="1135" spans="1:4" x14ac:dyDescent="0.25">
      <c r="A1135" s="3">
        <v>42098</v>
      </c>
      <c r="B1135" s="4" t="s">
        <v>621</v>
      </c>
      <c r="C1135" s="5"/>
      <c r="D1135" s="5">
        <v>100</v>
      </c>
    </row>
    <row r="1136" spans="1:4" x14ac:dyDescent="0.25">
      <c r="A1136" s="3">
        <v>42098</v>
      </c>
      <c r="B1136" s="4" t="s">
        <v>622</v>
      </c>
      <c r="C1136" s="5"/>
      <c r="D1136" s="5">
        <v>15</v>
      </c>
    </row>
    <row r="1137" spans="1:4" x14ac:dyDescent="0.25">
      <c r="A1137" s="3">
        <v>42098</v>
      </c>
      <c r="B1137" s="4" t="s">
        <v>623</v>
      </c>
      <c r="C1137" s="5"/>
      <c r="D1137" s="5">
        <v>30</v>
      </c>
    </row>
    <row r="1138" spans="1:4" x14ac:dyDescent="0.25">
      <c r="A1138" s="3">
        <v>42098</v>
      </c>
      <c r="B1138" s="4" t="s">
        <v>455</v>
      </c>
      <c r="C1138" s="5"/>
      <c r="D1138" s="5">
        <v>20</v>
      </c>
    </row>
    <row r="1139" spans="1:4" x14ac:dyDescent="0.25">
      <c r="A1139" s="6"/>
      <c r="B1139" s="11"/>
      <c r="C1139" s="5"/>
      <c r="D1139" s="5"/>
    </row>
    <row r="1140" spans="1:4" x14ac:dyDescent="0.25">
      <c r="A1140" s="3">
        <v>42099</v>
      </c>
      <c r="B1140" s="4" t="s">
        <v>624</v>
      </c>
      <c r="C1140" s="5"/>
      <c r="D1140" s="5">
        <v>15</v>
      </c>
    </row>
    <row r="1141" spans="1:4" x14ac:dyDescent="0.25">
      <c r="A1141" s="3">
        <v>42099</v>
      </c>
      <c r="B1141" s="4" t="s">
        <v>625</v>
      </c>
      <c r="C1141" s="5"/>
      <c r="D1141" s="5">
        <v>7</v>
      </c>
    </row>
    <row r="1142" spans="1:4" x14ac:dyDescent="0.25">
      <c r="A1142" s="3">
        <v>42099</v>
      </c>
      <c r="B1142" s="4" t="s">
        <v>626</v>
      </c>
      <c r="C1142" s="5"/>
      <c r="D1142" s="5">
        <v>7</v>
      </c>
    </row>
    <row r="1143" spans="1:4" x14ac:dyDescent="0.25">
      <c r="A1143" s="3">
        <v>42099</v>
      </c>
      <c r="B1143" s="4" t="s">
        <v>627</v>
      </c>
      <c r="C1143" s="5"/>
      <c r="D1143" s="5">
        <v>9</v>
      </c>
    </row>
    <row r="1144" spans="1:4" x14ac:dyDescent="0.25">
      <c r="A1144" s="3">
        <v>42099</v>
      </c>
      <c r="B1144" s="4" t="s">
        <v>628</v>
      </c>
      <c r="D1144" s="5">
        <v>20</v>
      </c>
    </row>
    <row r="1145" spans="1:4" x14ac:dyDescent="0.25">
      <c r="A1145" s="6"/>
      <c r="B1145" s="4"/>
      <c r="C1145" s="5"/>
      <c r="D1145" s="5"/>
    </row>
    <row r="1146" spans="1:4" x14ac:dyDescent="0.25">
      <c r="A1146" s="3">
        <v>42100</v>
      </c>
      <c r="B1146" s="4" t="s">
        <v>629</v>
      </c>
      <c r="C1146" s="5"/>
      <c r="D1146" s="5">
        <v>10</v>
      </c>
    </row>
    <row r="1147" spans="1:4" x14ac:dyDescent="0.25">
      <c r="A1147" s="3">
        <v>42100</v>
      </c>
      <c r="B1147" s="4" t="s">
        <v>630</v>
      </c>
      <c r="C1147" s="5"/>
      <c r="D1147" s="5">
        <v>7</v>
      </c>
    </row>
    <row r="1148" spans="1:4" x14ac:dyDescent="0.25">
      <c r="A1148" s="3">
        <v>42100</v>
      </c>
      <c r="B1148" s="4" t="s">
        <v>631</v>
      </c>
      <c r="C1148" s="5"/>
      <c r="D1148" s="5">
        <v>5</v>
      </c>
    </row>
    <row r="1149" spans="1:4" x14ac:dyDescent="0.25">
      <c r="A1149" s="6"/>
      <c r="B1149" s="11"/>
      <c r="C1149" s="5"/>
      <c r="D1149" s="5"/>
    </row>
    <row r="1150" spans="1:4" x14ac:dyDescent="0.25">
      <c r="A1150" s="3">
        <v>42103</v>
      </c>
      <c r="B1150" s="4" t="s">
        <v>632</v>
      </c>
      <c r="C1150" s="5"/>
      <c r="D1150" s="5">
        <v>500</v>
      </c>
    </row>
    <row r="1151" spans="1:4" x14ac:dyDescent="0.25">
      <c r="A1151" s="3">
        <v>42103</v>
      </c>
      <c r="B1151" s="4" t="s">
        <v>633</v>
      </c>
      <c r="C1151" s="5">
        <v>50</v>
      </c>
      <c r="D1151" s="5"/>
    </row>
    <row r="1152" spans="1:4" x14ac:dyDescent="0.25">
      <c r="A1152" s="3">
        <v>42103</v>
      </c>
      <c r="B1152" s="4" t="s">
        <v>634</v>
      </c>
      <c r="C1152" s="5"/>
      <c r="D1152" s="5">
        <v>13</v>
      </c>
    </row>
    <row r="1153" spans="1:4" x14ac:dyDescent="0.25">
      <c r="A1153" s="3">
        <v>42103</v>
      </c>
      <c r="B1153" s="4" t="s">
        <v>635</v>
      </c>
      <c r="C1153" s="5"/>
      <c r="D1153" s="5">
        <v>13</v>
      </c>
    </row>
    <row r="1154" spans="1:4" x14ac:dyDescent="0.25">
      <c r="A1154" s="5"/>
      <c r="B1154" s="5"/>
      <c r="C1154" s="5"/>
      <c r="D1154" s="5"/>
    </row>
    <row r="1155" spans="1:4" x14ac:dyDescent="0.25">
      <c r="A1155" s="3">
        <v>42104</v>
      </c>
      <c r="B1155" s="4" t="s">
        <v>636</v>
      </c>
      <c r="C1155" s="5">
        <v>100</v>
      </c>
      <c r="D1155" s="5"/>
    </row>
    <row r="1156" spans="1:4" x14ac:dyDescent="0.25">
      <c r="A1156" s="3">
        <v>42104</v>
      </c>
      <c r="B1156" s="4" t="s">
        <v>634</v>
      </c>
      <c r="C1156" s="5"/>
      <c r="D1156" s="5">
        <v>13</v>
      </c>
    </row>
    <row r="1157" spans="1:4" x14ac:dyDescent="0.25">
      <c r="A1157" s="3">
        <v>42104</v>
      </c>
      <c r="B1157" s="4" t="s">
        <v>637</v>
      </c>
      <c r="C1157" s="5"/>
      <c r="D1157" s="5">
        <v>7</v>
      </c>
    </row>
    <row r="1158" spans="1:4" x14ac:dyDescent="0.25">
      <c r="A1158" s="3">
        <v>42104</v>
      </c>
      <c r="B1158" s="4" t="s">
        <v>638</v>
      </c>
      <c r="C1158" s="5"/>
      <c r="D1158" s="5">
        <v>10</v>
      </c>
    </row>
    <row r="1159" spans="1:4" x14ac:dyDescent="0.25">
      <c r="A1159" s="3">
        <v>42104</v>
      </c>
      <c r="B1159" s="4" t="s">
        <v>639</v>
      </c>
      <c r="C1159">
        <v>1500</v>
      </c>
    </row>
    <row r="1160" spans="1:4" x14ac:dyDescent="0.25">
      <c r="A1160" s="3">
        <v>42104</v>
      </c>
      <c r="B1160" s="4" t="s">
        <v>640</v>
      </c>
      <c r="C1160" s="5"/>
      <c r="D1160" s="5">
        <v>7</v>
      </c>
    </row>
    <row r="1161" spans="1:4" x14ac:dyDescent="0.25">
      <c r="A1161" s="3">
        <v>42104</v>
      </c>
      <c r="B1161" s="4" t="s">
        <v>641</v>
      </c>
      <c r="C1161" s="5"/>
      <c r="D1161" s="5">
        <v>10</v>
      </c>
    </row>
    <row r="1162" spans="1:4" x14ac:dyDescent="0.25">
      <c r="A1162" s="3">
        <v>42104</v>
      </c>
      <c r="B1162" s="4" t="s">
        <v>642</v>
      </c>
      <c r="C1162" s="5"/>
      <c r="D1162" s="5">
        <v>12</v>
      </c>
    </row>
    <row r="1163" spans="1:4" x14ac:dyDescent="0.25">
      <c r="A1163" s="3">
        <v>42104</v>
      </c>
      <c r="B1163" s="4" t="s">
        <v>643</v>
      </c>
      <c r="C1163" s="5">
        <v>4000</v>
      </c>
      <c r="D1163" s="5"/>
    </row>
    <row r="1164" spans="1:4" x14ac:dyDescent="0.25">
      <c r="A1164" s="3">
        <v>42104</v>
      </c>
      <c r="B1164" s="4" t="s">
        <v>644</v>
      </c>
      <c r="C1164" s="5"/>
      <c r="D1164" s="5">
        <v>2</v>
      </c>
    </row>
    <row r="1165" spans="1:4" x14ac:dyDescent="0.25">
      <c r="A1165" s="6"/>
      <c r="D1165" s="5"/>
    </row>
    <row r="1166" spans="1:4" x14ac:dyDescent="0.25">
      <c r="A1166" s="3">
        <v>42105</v>
      </c>
      <c r="B1166" s="4" t="s">
        <v>637</v>
      </c>
      <c r="C1166" s="5"/>
      <c r="D1166" s="5">
        <v>7</v>
      </c>
    </row>
    <row r="1167" spans="1:4" x14ac:dyDescent="0.25">
      <c r="A1167" s="3">
        <v>42105</v>
      </c>
      <c r="B1167" s="4" t="s">
        <v>645</v>
      </c>
      <c r="C1167" s="5"/>
      <c r="D1167" s="5">
        <v>4010</v>
      </c>
    </row>
    <row r="1168" spans="1:4" x14ac:dyDescent="0.25">
      <c r="A1168" s="3">
        <v>42105</v>
      </c>
      <c r="B1168" s="4" t="s">
        <v>646</v>
      </c>
      <c r="C1168" s="5">
        <v>4100</v>
      </c>
      <c r="D1168" s="5"/>
    </row>
    <row r="1169" spans="1:9" x14ac:dyDescent="0.25">
      <c r="A1169" s="3">
        <v>42105</v>
      </c>
      <c r="B1169" s="4" t="s">
        <v>647</v>
      </c>
      <c r="C1169" s="5"/>
      <c r="D1169" s="5">
        <v>4000</v>
      </c>
    </row>
    <row r="1170" spans="1:9" x14ac:dyDescent="0.25">
      <c r="A1170" s="3">
        <v>42105</v>
      </c>
      <c r="B1170" s="4" t="s">
        <v>648</v>
      </c>
      <c r="C1170" s="5"/>
      <c r="D1170" s="5">
        <v>100</v>
      </c>
    </row>
    <row r="1171" spans="1:9" s="14" customFormat="1" x14ac:dyDescent="0.25">
      <c r="A1171" s="3">
        <v>42105</v>
      </c>
      <c r="B1171" s="4" t="s">
        <v>649</v>
      </c>
      <c r="C1171" s="5"/>
      <c r="D1171" s="5">
        <v>1000</v>
      </c>
      <c r="E1171" s="93"/>
    </row>
    <row r="1172" spans="1:9" s="14" customFormat="1" x14ac:dyDescent="0.25">
      <c r="A1172" s="3">
        <v>42105</v>
      </c>
      <c r="B1172" s="4" t="s">
        <v>650</v>
      </c>
      <c r="C1172" s="5"/>
      <c r="D1172" s="5">
        <v>12</v>
      </c>
      <c r="E1172" s="93"/>
    </row>
    <row r="1173" spans="1:9" x14ac:dyDescent="0.25">
      <c r="A1173" s="3">
        <v>42105</v>
      </c>
      <c r="B1173" s="4" t="s">
        <v>651</v>
      </c>
      <c r="C1173" s="5"/>
      <c r="D1173" s="5">
        <v>2</v>
      </c>
      <c r="F1173" s="14"/>
      <c r="G1173" s="14"/>
      <c r="H1173" s="14"/>
      <c r="I1173" s="14"/>
    </row>
    <row r="1174" spans="1:9" x14ac:dyDescent="0.25">
      <c r="A1174" s="3">
        <v>42105</v>
      </c>
      <c r="B1174" s="4" t="s">
        <v>652</v>
      </c>
      <c r="C1174" s="5"/>
      <c r="D1174" s="5">
        <v>13</v>
      </c>
    </row>
    <row r="1175" spans="1:9" x14ac:dyDescent="0.25">
      <c r="A1175" s="6"/>
      <c r="B1175" s="4"/>
      <c r="C1175" s="5"/>
      <c r="D1175" s="5"/>
    </row>
    <row r="1176" spans="1:9" x14ac:dyDescent="0.25">
      <c r="A1176" s="3">
        <v>42106</v>
      </c>
      <c r="B1176" s="4" t="s">
        <v>541</v>
      </c>
      <c r="C1176" s="5"/>
      <c r="D1176" s="5">
        <v>9</v>
      </c>
    </row>
    <row r="1177" spans="1:9" x14ac:dyDescent="0.25">
      <c r="A1177" s="3">
        <v>42106</v>
      </c>
      <c r="B1177" s="4" t="s">
        <v>653</v>
      </c>
      <c r="C1177" s="5">
        <v>8600</v>
      </c>
      <c r="D1177" s="5"/>
    </row>
    <row r="1178" spans="1:9" x14ac:dyDescent="0.25">
      <c r="A1178" s="3">
        <v>42106</v>
      </c>
      <c r="B1178" s="4" t="s">
        <v>654</v>
      </c>
      <c r="C1178" s="5"/>
      <c r="D1178" s="5">
        <v>19</v>
      </c>
    </row>
    <row r="1179" spans="1:9" x14ac:dyDescent="0.25">
      <c r="A1179" s="3">
        <v>42106</v>
      </c>
      <c r="B1179" s="4" t="s">
        <v>655</v>
      </c>
      <c r="C1179" s="5">
        <v>30</v>
      </c>
      <c r="D1179" s="5"/>
    </row>
    <row r="1180" spans="1:9" x14ac:dyDescent="0.25">
      <c r="A1180" s="6"/>
      <c r="B1180" s="4"/>
      <c r="C1180" s="5"/>
      <c r="D1180" s="5"/>
    </row>
    <row r="1181" spans="1:9" x14ac:dyDescent="0.25">
      <c r="A1181" s="3">
        <v>42107</v>
      </c>
      <c r="B1181" s="4" t="s">
        <v>656</v>
      </c>
      <c r="C1181" s="5"/>
      <c r="D1181" s="5">
        <v>3000</v>
      </c>
    </row>
    <row r="1182" spans="1:9" x14ac:dyDescent="0.25">
      <c r="A1182" s="3">
        <v>42107</v>
      </c>
      <c r="B1182" s="4" t="s">
        <v>657</v>
      </c>
      <c r="C1182" s="5">
        <v>300</v>
      </c>
      <c r="D1182" s="5"/>
    </row>
    <row r="1183" spans="1:9" x14ac:dyDescent="0.25">
      <c r="A1183" s="6"/>
      <c r="B1183" s="4"/>
      <c r="C1183" s="5"/>
      <c r="D1183" s="5"/>
    </row>
    <row r="1184" spans="1:9" x14ac:dyDescent="0.25">
      <c r="A1184" s="3">
        <v>42108</v>
      </c>
      <c r="B1184" s="4" t="s">
        <v>658</v>
      </c>
      <c r="C1184" s="5"/>
      <c r="D1184" s="5">
        <v>3240</v>
      </c>
    </row>
    <row r="1185" spans="1:4" x14ac:dyDescent="0.25">
      <c r="A1185" s="3">
        <v>42108</v>
      </c>
      <c r="B1185" s="4" t="s">
        <v>659</v>
      </c>
      <c r="C1185" s="5"/>
      <c r="D1185" s="5">
        <v>13</v>
      </c>
    </row>
    <row r="1186" spans="1:4" x14ac:dyDescent="0.25">
      <c r="A1186" s="3">
        <v>42108</v>
      </c>
      <c r="B1186" s="4" t="s">
        <v>660</v>
      </c>
      <c r="C1186" s="5">
        <v>500</v>
      </c>
      <c r="D1186" s="5"/>
    </row>
    <row r="1187" spans="1:4" x14ac:dyDescent="0.25">
      <c r="A1187" s="3">
        <v>42108</v>
      </c>
      <c r="B1187" s="4" t="s">
        <v>661</v>
      </c>
      <c r="D1187" s="5">
        <v>70</v>
      </c>
    </row>
    <row r="1188" spans="1:4" x14ac:dyDescent="0.25">
      <c r="A1188" s="3">
        <v>42108</v>
      </c>
      <c r="B1188" s="4" t="s">
        <v>662</v>
      </c>
      <c r="C1188" s="5"/>
      <c r="D1188" s="5">
        <v>3000</v>
      </c>
    </row>
    <row r="1189" spans="1:4" x14ac:dyDescent="0.25">
      <c r="A1189" s="3">
        <v>42108</v>
      </c>
      <c r="B1189" s="4" t="s">
        <v>663</v>
      </c>
      <c r="C1189" s="5"/>
      <c r="D1189" s="5">
        <v>60</v>
      </c>
    </row>
    <row r="1190" spans="1:4" x14ac:dyDescent="0.25">
      <c r="A1190" s="3">
        <v>42108</v>
      </c>
      <c r="B1190" s="4" t="s">
        <v>664</v>
      </c>
      <c r="C1190" s="5"/>
      <c r="D1190" s="5">
        <v>93</v>
      </c>
    </row>
    <row r="1191" spans="1:4" x14ac:dyDescent="0.25">
      <c r="A1191" s="3">
        <v>42108</v>
      </c>
      <c r="B1191" s="4" t="s">
        <v>665</v>
      </c>
      <c r="C1191" s="5"/>
      <c r="D1191" s="5">
        <v>142</v>
      </c>
    </row>
    <row r="1192" spans="1:4" x14ac:dyDescent="0.25">
      <c r="A1192" s="3">
        <v>42108</v>
      </c>
      <c r="B1192" s="4" t="s">
        <v>666</v>
      </c>
      <c r="C1192" s="5"/>
      <c r="D1192" s="5">
        <v>180</v>
      </c>
    </row>
    <row r="1193" spans="1:4" x14ac:dyDescent="0.25">
      <c r="A1193" s="3">
        <v>42108</v>
      </c>
      <c r="B1193" s="4" t="s">
        <v>667</v>
      </c>
      <c r="C1193" s="5"/>
      <c r="D1193" s="5">
        <v>42</v>
      </c>
    </row>
    <row r="1194" spans="1:4" x14ac:dyDescent="0.25">
      <c r="A1194" s="3">
        <v>42108</v>
      </c>
      <c r="B1194" s="4" t="s">
        <v>668</v>
      </c>
      <c r="C1194" s="5"/>
      <c r="D1194" s="5">
        <v>30</v>
      </c>
    </row>
    <row r="1195" spans="1:4" x14ac:dyDescent="0.25">
      <c r="A1195" s="3">
        <v>42108</v>
      </c>
      <c r="B1195" s="4" t="s">
        <v>669</v>
      </c>
      <c r="C1195" s="5"/>
      <c r="D1195" s="5">
        <v>13</v>
      </c>
    </row>
    <row r="1196" spans="1:4" x14ac:dyDescent="0.25">
      <c r="A1196" s="6"/>
      <c r="B1196" s="4"/>
      <c r="C1196" s="5"/>
      <c r="D1196" s="5"/>
    </row>
    <row r="1197" spans="1:4" x14ac:dyDescent="0.25">
      <c r="A1197" s="3">
        <v>42110</v>
      </c>
      <c r="B1197" s="4" t="s">
        <v>670</v>
      </c>
      <c r="C1197" s="5"/>
      <c r="D1197" s="5">
        <v>13</v>
      </c>
    </row>
    <row r="1198" spans="1:4" x14ac:dyDescent="0.25">
      <c r="A1198" s="3">
        <v>42110</v>
      </c>
      <c r="B1198" s="4" t="s">
        <v>671</v>
      </c>
      <c r="C1198" s="5">
        <v>500</v>
      </c>
      <c r="D1198" s="5"/>
    </row>
    <row r="1199" spans="1:4" x14ac:dyDescent="0.25">
      <c r="A1199" s="3">
        <v>42110</v>
      </c>
      <c r="B1199" s="4" t="s">
        <v>637</v>
      </c>
      <c r="C1199" s="5"/>
      <c r="D1199" s="5">
        <v>7</v>
      </c>
    </row>
    <row r="1200" spans="1:4" x14ac:dyDescent="0.25">
      <c r="A1200" s="3">
        <v>42110</v>
      </c>
      <c r="B1200" s="4" t="s">
        <v>672</v>
      </c>
      <c r="C1200" s="5"/>
      <c r="D1200" s="5">
        <v>315</v>
      </c>
    </row>
    <row r="1201" spans="1:4" x14ac:dyDescent="0.25">
      <c r="A1201" s="3">
        <v>42110</v>
      </c>
      <c r="B1201" s="4" t="s">
        <v>193</v>
      </c>
      <c r="C1201" s="5"/>
      <c r="D1201" s="5">
        <v>30</v>
      </c>
    </row>
    <row r="1202" spans="1:4" x14ac:dyDescent="0.25">
      <c r="A1202" s="3">
        <v>42110</v>
      </c>
      <c r="B1202" s="4" t="s">
        <v>673</v>
      </c>
      <c r="C1202" s="5"/>
      <c r="D1202" s="5">
        <v>19</v>
      </c>
    </row>
    <row r="1203" spans="1:4" x14ac:dyDescent="0.25">
      <c r="A1203" s="6"/>
      <c r="B1203" s="4"/>
      <c r="C1203" s="5"/>
      <c r="D1203" s="5"/>
    </row>
    <row r="1204" spans="1:4" x14ac:dyDescent="0.25">
      <c r="A1204" s="3">
        <v>42111</v>
      </c>
      <c r="B1204" s="4" t="s">
        <v>674</v>
      </c>
      <c r="C1204" s="5"/>
      <c r="D1204" s="5">
        <v>7</v>
      </c>
    </row>
    <row r="1205" spans="1:4" x14ac:dyDescent="0.25">
      <c r="A1205" s="3">
        <v>42111</v>
      </c>
      <c r="B1205" s="4" t="s">
        <v>675</v>
      </c>
      <c r="C1205" s="5"/>
      <c r="D1205" s="5">
        <v>10</v>
      </c>
    </row>
    <row r="1206" spans="1:4" x14ac:dyDescent="0.25">
      <c r="A1206" s="3">
        <v>42111</v>
      </c>
      <c r="B1206" s="4" t="s">
        <v>676</v>
      </c>
      <c r="C1206" s="5"/>
      <c r="D1206" s="5">
        <v>6</v>
      </c>
    </row>
    <row r="1207" spans="1:4" x14ac:dyDescent="0.25">
      <c r="A1207" s="3">
        <v>42111</v>
      </c>
      <c r="B1207" s="4" t="s">
        <v>677</v>
      </c>
      <c r="C1207" s="5"/>
      <c r="D1207" s="5">
        <v>7</v>
      </c>
    </row>
    <row r="1208" spans="1:4" x14ac:dyDescent="0.25">
      <c r="A1208" s="3">
        <v>42111</v>
      </c>
      <c r="B1208" s="4" t="s">
        <v>637</v>
      </c>
      <c r="C1208" s="5"/>
      <c r="D1208" s="5">
        <v>7</v>
      </c>
    </row>
    <row r="1209" spans="1:4" x14ac:dyDescent="0.25">
      <c r="A1209" s="3">
        <v>42111</v>
      </c>
      <c r="B1209" s="4" t="s">
        <v>560</v>
      </c>
      <c r="C1209" s="5"/>
      <c r="D1209" s="5">
        <v>15</v>
      </c>
    </row>
    <row r="1210" spans="1:4" x14ac:dyDescent="0.25">
      <c r="A1210" s="3">
        <v>42111</v>
      </c>
      <c r="B1210" s="4" t="s">
        <v>678</v>
      </c>
      <c r="C1210" s="5"/>
      <c r="D1210" s="5">
        <v>1</v>
      </c>
    </row>
    <row r="1211" spans="1:4" x14ac:dyDescent="0.25">
      <c r="A1211" s="6"/>
      <c r="B1211" s="11"/>
      <c r="C1211" s="5"/>
    </row>
    <row r="1212" spans="1:4" x14ac:dyDescent="0.25">
      <c r="A1212" s="3">
        <v>42112</v>
      </c>
      <c r="B1212" s="4" t="s">
        <v>679</v>
      </c>
      <c r="D1212" s="5">
        <v>5</v>
      </c>
    </row>
    <row r="1213" spans="1:4" x14ac:dyDescent="0.25">
      <c r="A1213" s="3">
        <v>42112</v>
      </c>
      <c r="B1213" s="4" t="s">
        <v>680</v>
      </c>
      <c r="D1213" s="5">
        <v>7</v>
      </c>
    </row>
    <row r="1214" spans="1:4" x14ac:dyDescent="0.25">
      <c r="A1214" s="3">
        <v>42112</v>
      </c>
      <c r="B1214" s="4" t="s">
        <v>681</v>
      </c>
      <c r="C1214" s="5"/>
      <c r="D1214" s="5">
        <v>7</v>
      </c>
    </row>
    <row r="1215" spans="1:4" x14ac:dyDescent="0.25">
      <c r="A1215" s="3">
        <v>42112</v>
      </c>
      <c r="B1215" s="4" t="s">
        <v>530</v>
      </c>
      <c r="C1215" s="5"/>
      <c r="D1215" s="5">
        <v>10</v>
      </c>
    </row>
    <row r="1216" spans="1:4" x14ac:dyDescent="0.25">
      <c r="A1216" s="3">
        <v>42112</v>
      </c>
      <c r="B1216" s="4" t="s">
        <v>677</v>
      </c>
      <c r="D1216" s="5">
        <v>7</v>
      </c>
    </row>
    <row r="1217" spans="1:4" x14ac:dyDescent="0.25">
      <c r="A1217" s="3">
        <v>42112</v>
      </c>
      <c r="B1217" s="4" t="s">
        <v>682</v>
      </c>
      <c r="D1217" s="5">
        <v>80</v>
      </c>
    </row>
    <row r="1218" spans="1:4" x14ac:dyDescent="0.25">
      <c r="A1218" s="3">
        <v>42112</v>
      </c>
      <c r="B1218" s="4" t="s">
        <v>683</v>
      </c>
      <c r="C1218" s="5">
        <v>20</v>
      </c>
      <c r="D1218" s="5"/>
    </row>
    <row r="1219" spans="1:4" x14ac:dyDescent="0.25">
      <c r="A1219" s="3">
        <v>42112</v>
      </c>
      <c r="B1219" s="4" t="s">
        <v>684</v>
      </c>
      <c r="C1219" s="5">
        <v>30</v>
      </c>
      <c r="D1219" s="5"/>
    </row>
    <row r="1220" spans="1:4" x14ac:dyDescent="0.25">
      <c r="A1220" s="3">
        <v>42112</v>
      </c>
      <c r="B1220" s="4" t="s">
        <v>652</v>
      </c>
      <c r="D1220" s="5">
        <v>13</v>
      </c>
    </row>
    <row r="1221" spans="1:4" x14ac:dyDescent="0.25">
      <c r="A1221" s="3">
        <v>42112</v>
      </c>
      <c r="B1221" s="4" t="s">
        <v>559</v>
      </c>
      <c r="D1221" s="5">
        <v>30</v>
      </c>
    </row>
    <row r="1222" spans="1:4" x14ac:dyDescent="0.25">
      <c r="A1222" s="6"/>
      <c r="B1222" s="4"/>
      <c r="D1222" s="5"/>
    </row>
    <row r="1223" spans="1:4" x14ac:dyDescent="0.25">
      <c r="A1223" s="3">
        <v>42113</v>
      </c>
      <c r="B1223" s="4" t="s">
        <v>685</v>
      </c>
      <c r="C1223">
        <v>80</v>
      </c>
      <c r="D1223" s="5"/>
    </row>
    <row r="1224" spans="1:4" x14ac:dyDescent="0.25">
      <c r="A1224" s="3">
        <v>42113</v>
      </c>
      <c r="B1224" s="4" t="s">
        <v>686</v>
      </c>
      <c r="D1224" s="5">
        <v>15</v>
      </c>
    </row>
    <row r="1225" spans="1:4" x14ac:dyDescent="0.25">
      <c r="A1225" s="3">
        <v>42113</v>
      </c>
      <c r="B1225" t="s">
        <v>687</v>
      </c>
      <c r="D1225" s="5">
        <v>10</v>
      </c>
    </row>
    <row r="1226" spans="1:4" x14ac:dyDescent="0.25">
      <c r="A1226" s="3">
        <v>42113</v>
      </c>
      <c r="B1226" t="s">
        <v>530</v>
      </c>
      <c r="D1226" s="5">
        <v>10</v>
      </c>
    </row>
    <row r="1227" spans="1:4" x14ac:dyDescent="0.25">
      <c r="A1227" s="3">
        <v>42113</v>
      </c>
      <c r="B1227" t="s">
        <v>688</v>
      </c>
      <c r="D1227" s="5">
        <v>7</v>
      </c>
    </row>
    <row r="1228" spans="1:4" x14ac:dyDescent="0.25">
      <c r="A1228" s="3">
        <v>42113</v>
      </c>
      <c r="B1228" t="s">
        <v>684</v>
      </c>
      <c r="C1228">
        <v>5</v>
      </c>
    </row>
    <row r="1229" spans="1:4" x14ac:dyDescent="0.25">
      <c r="A1229" s="3">
        <v>42113</v>
      </c>
      <c r="B1229" t="s">
        <v>684</v>
      </c>
      <c r="C1229">
        <v>6</v>
      </c>
      <c r="D1229" s="5"/>
    </row>
    <row r="1230" spans="1:4" x14ac:dyDescent="0.25">
      <c r="A1230" s="3">
        <v>42113</v>
      </c>
      <c r="B1230" t="s">
        <v>689</v>
      </c>
      <c r="D1230" s="5">
        <v>20</v>
      </c>
    </row>
    <row r="1231" spans="1:4" x14ac:dyDescent="0.25">
      <c r="A1231" s="3">
        <v>42113</v>
      </c>
      <c r="B1231" s="4" t="s">
        <v>652</v>
      </c>
      <c r="C1231" s="5"/>
      <c r="D1231" s="5">
        <v>13</v>
      </c>
    </row>
    <row r="1232" spans="1:4" x14ac:dyDescent="0.25">
      <c r="A1232" s="3">
        <v>42113</v>
      </c>
      <c r="B1232" t="s">
        <v>690</v>
      </c>
      <c r="D1232" s="5">
        <v>5</v>
      </c>
    </row>
    <row r="1233" spans="1:9" x14ac:dyDescent="0.25">
      <c r="A1233" s="6"/>
      <c r="D1233" s="5"/>
    </row>
    <row r="1234" spans="1:9" x14ac:dyDescent="0.25">
      <c r="A1234" s="3">
        <v>42114</v>
      </c>
      <c r="B1234" t="s">
        <v>691</v>
      </c>
      <c r="C1234">
        <v>12</v>
      </c>
      <c r="D1234" s="5"/>
    </row>
    <row r="1235" spans="1:9" x14ac:dyDescent="0.25">
      <c r="A1235" s="3">
        <v>42114</v>
      </c>
      <c r="B1235" t="s">
        <v>686</v>
      </c>
      <c r="D1235" s="5">
        <v>15</v>
      </c>
    </row>
    <row r="1236" spans="1:9" x14ac:dyDescent="0.25">
      <c r="A1236" s="3">
        <v>42114</v>
      </c>
      <c r="B1236" t="s">
        <v>692</v>
      </c>
      <c r="D1236" s="5">
        <v>7</v>
      </c>
    </row>
    <row r="1237" spans="1:9" x14ac:dyDescent="0.25">
      <c r="A1237" s="6"/>
      <c r="D1237" s="5"/>
    </row>
    <row r="1238" spans="1:9" x14ac:dyDescent="0.25">
      <c r="A1238" s="3">
        <v>42115</v>
      </c>
      <c r="B1238" t="s">
        <v>693</v>
      </c>
      <c r="D1238" s="5">
        <v>7</v>
      </c>
    </row>
    <row r="1239" spans="1:9" x14ac:dyDescent="0.25">
      <c r="A1239" s="3">
        <v>42115</v>
      </c>
      <c r="B1239" t="s">
        <v>694</v>
      </c>
      <c r="C1239">
        <v>12</v>
      </c>
      <c r="D1239" s="5"/>
    </row>
    <row r="1240" spans="1:9" x14ac:dyDescent="0.25">
      <c r="A1240" s="3">
        <v>42115</v>
      </c>
      <c r="B1240" t="s">
        <v>693</v>
      </c>
      <c r="D1240" s="5">
        <v>7</v>
      </c>
    </row>
    <row r="1241" spans="1:9" x14ac:dyDescent="0.25">
      <c r="A1241" s="3">
        <v>42115</v>
      </c>
      <c r="B1241" t="s">
        <v>163</v>
      </c>
      <c r="C1241" s="5">
        <v>10000</v>
      </c>
      <c r="D1241" s="5"/>
    </row>
    <row r="1242" spans="1:9" x14ac:dyDescent="0.25">
      <c r="A1242" s="3">
        <v>42115</v>
      </c>
      <c r="B1242" t="s">
        <v>695</v>
      </c>
      <c r="C1242" s="5"/>
      <c r="D1242" s="5">
        <v>75</v>
      </c>
    </row>
    <row r="1243" spans="1:9" x14ac:dyDescent="0.25">
      <c r="A1243" s="3">
        <v>42115</v>
      </c>
      <c r="B1243" t="s">
        <v>693</v>
      </c>
      <c r="C1243" s="5"/>
      <c r="D1243" s="5">
        <v>7</v>
      </c>
    </row>
    <row r="1244" spans="1:9" x14ac:dyDescent="0.25">
      <c r="A1244" s="3">
        <v>42115</v>
      </c>
      <c r="B1244" t="s">
        <v>696</v>
      </c>
      <c r="C1244" s="5"/>
      <c r="D1244" s="5">
        <v>13</v>
      </c>
    </row>
    <row r="1245" spans="1:9" x14ac:dyDescent="0.25">
      <c r="A1245" s="3">
        <v>42115</v>
      </c>
      <c r="B1245" s="4" t="s">
        <v>213</v>
      </c>
      <c r="C1245" s="5"/>
      <c r="D1245" s="5">
        <v>5</v>
      </c>
    </row>
    <row r="1246" spans="1:9" s="5" customFormat="1" x14ac:dyDescent="0.25">
      <c r="A1246" s="6"/>
      <c r="E1246" s="91"/>
    </row>
    <row r="1247" spans="1:9" x14ac:dyDescent="0.25">
      <c r="A1247" s="3">
        <v>42116</v>
      </c>
      <c r="B1247" t="s">
        <v>697</v>
      </c>
      <c r="C1247" s="5"/>
      <c r="D1247" s="5">
        <v>200</v>
      </c>
      <c r="F1247" s="5"/>
      <c r="H1247" s="5"/>
      <c r="I1247" s="5"/>
    </row>
    <row r="1248" spans="1:9" x14ac:dyDescent="0.25">
      <c r="A1248" s="3">
        <v>42116</v>
      </c>
      <c r="B1248" t="s">
        <v>698</v>
      </c>
      <c r="C1248" s="5"/>
      <c r="D1248" s="5">
        <v>5</v>
      </c>
    </row>
    <row r="1249" spans="1:4" x14ac:dyDescent="0.25">
      <c r="A1249" s="3">
        <v>42116</v>
      </c>
      <c r="B1249" t="s">
        <v>699</v>
      </c>
      <c r="C1249" s="5"/>
      <c r="D1249" s="5">
        <v>4600</v>
      </c>
    </row>
    <row r="1250" spans="1:4" x14ac:dyDescent="0.25">
      <c r="A1250" s="6"/>
      <c r="C1250" s="5"/>
      <c r="D1250" s="5"/>
    </row>
    <row r="1251" spans="1:4" x14ac:dyDescent="0.25">
      <c r="A1251" s="3">
        <v>42117</v>
      </c>
      <c r="B1251" t="s">
        <v>700</v>
      </c>
      <c r="C1251" s="5">
        <v>30</v>
      </c>
      <c r="D1251" s="5"/>
    </row>
    <row r="1252" spans="1:4" x14ac:dyDescent="0.25">
      <c r="A1252" s="3">
        <v>42117</v>
      </c>
      <c r="B1252" t="s">
        <v>701</v>
      </c>
      <c r="C1252" s="5"/>
      <c r="D1252" s="5">
        <v>30</v>
      </c>
    </row>
    <row r="1253" spans="1:4" x14ac:dyDescent="0.25">
      <c r="A1253" s="3">
        <v>42117</v>
      </c>
      <c r="B1253" t="s">
        <v>693</v>
      </c>
      <c r="C1253" s="5"/>
      <c r="D1253" s="5">
        <v>7</v>
      </c>
    </row>
    <row r="1254" spans="1:4" x14ac:dyDescent="0.25">
      <c r="A1254" s="3">
        <v>42117</v>
      </c>
      <c r="B1254" t="s">
        <v>163</v>
      </c>
      <c r="C1254" s="5">
        <v>20000</v>
      </c>
      <c r="D1254" s="5"/>
    </row>
    <row r="1255" spans="1:4" x14ac:dyDescent="0.25">
      <c r="A1255" s="3">
        <v>42117</v>
      </c>
      <c r="B1255" t="s">
        <v>699</v>
      </c>
      <c r="C1255" s="5"/>
      <c r="D1255" s="5">
        <v>20000</v>
      </c>
    </row>
    <row r="1256" spans="1:4" x14ac:dyDescent="0.25">
      <c r="A1256" s="3">
        <v>42117</v>
      </c>
      <c r="B1256" t="s">
        <v>702</v>
      </c>
      <c r="C1256" s="5"/>
      <c r="D1256" s="5">
        <v>3000</v>
      </c>
    </row>
    <row r="1257" spans="1:4" x14ac:dyDescent="0.25">
      <c r="A1257" s="3">
        <v>42117</v>
      </c>
      <c r="B1257" t="s">
        <v>703</v>
      </c>
      <c r="C1257" s="5"/>
      <c r="D1257" s="5">
        <v>1080</v>
      </c>
    </row>
    <row r="1258" spans="1:4" x14ac:dyDescent="0.25">
      <c r="A1258" s="3">
        <v>42117</v>
      </c>
      <c r="B1258" t="s">
        <v>670</v>
      </c>
      <c r="C1258" s="5"/>
      <c r="D1258" s="5">
        <v>13</v>
      </c>
    </row>
    <row r="1259" spans="1:4" x14ac:dyDescent="0.25">
      <c r="A1259" s="3">
        <v>42117</v>
      </c>
      <c r="B1259" t="s">
        <v>704</v>
      </c>
      <c r="C1259" s="5">
        <v>10</v>
      </c>
      <c r="D1259" s="5"/>
    </row>
    <row r="1260" spans="1:4" x14ac:dyDescent="0.25">
      <c r="A1260" s="3">
        <v>42117</v>
      </c>
      <c r="B1260" t="s">
        <v>705</v>
      </c>
      <c r="C1260" s="5"/>
      <c r="D1260" s="5">
        <v>7</v>
      </c>
    </row>
    <row r="1261" spans="1:4" x14ac:dyDescent="0.25">
      <c r="A1261" s="3">
        <v>42117</v>
      </c>
      <c r="B1261" t="s">
        <v>677</v>
      </c>
      <c r="C1261" s="5"/>
      <c r="D1261" s="5">
        <v>7</v>
      </c>
    </row>
    <row r="1262" spans="1:4" x14ac:dyDescent="0.25">
      <c r="A1262" s="3">
        <v>42117</v>
      </c>
      <c r="B1262" t="s">
        <v>689</v>
      </c>
      <c r="C1262" s="5"/>
      <c r="D1262" s="5">
        <v>30</v>
      </c>
    </row>
    <row r="1263" spans="1:4" x14ac:dyDescent="0.25">
      <c r="A1263" s="3">
        <v>42117</v>
      </c>
      <c r="B1263" t="s">
        <v>696</v>
      </c>
      <c r="C1263" s="5"/>
      <c r="D1263" s="5">
        <v>13</v>
      </c>
    </row>
    <row r="1264" spans="1:4" x14ac:dyDescent="0.25">
      <c r="A1264" s="3">
        <v>42117</v>
      </c>
      <c r="B1264" s="4" t="s">
        <v>213</v>
      </c>
      <c r="C1264" s="5"/>
      <c r="D1264" s="5">
        <v>3</v>
      </c>
    </row>
    <row r="1265" spans="1:4" x14ac:dyDescent="0.25">
      <c r="A1265" s="6"/>
      <c r="C1265" s="5"/>
      <c r="D1265" s="5"/>
    </row>
    <row r="1266" spans="1:4" x14ac:dyDescent="0.25">
      <c r="A1266" s="3">
        <v>42118</v>
      </c>
      <c r="B1266" t="s">
        <v>685</v>
      </c>
      <c r="C1266" s="5">
        <v>1</v>
      </c>
      <c r="D1266" s="5"/>
    </row>
    <row r="1267" spans="1:4" x14ac:dyDescent="0.25">
      <c r="A1267" s="3">
        <v>42118</v>
      </c>
      <c r="B1267" t="s">
        <v>706</v>
      </c>
      <c r="C1267" s="5">
        <v>500</v>
      </c>
      <c r="D1267" s="5"/>
    </row>
    <row r="1268" spans="1:4" x14ac:dyDescent="0.25">
      <c r="A1268" s="3">
        <v>42118</v>
      </c>
      <c r="B1268" s="11" t="s">
        <v>707</v>
      </c>
      <c r="C1268" s="5"/>
      <c r="D1268" s="5">
        <v>95</v>
      </c>
    </row>
    <row r="1269" spans="1:4" x14ac:dyDescent="0.25">
      <c r="A1269" s="3">
        <v>42118</v>
      </c>
      <c r="B1269" s="11" t="s">
        <v>708</v>
      </c>
      <c r="C1269" s="5"/>
      <c r="D1269" s="5">
        <v>20</v>
      </c>
    </row>
    <row r="1270" spans="1:4" x14ac:dyDescent="0.25">
      <c r="A1270" s="3">
        <v>42118</v>
      </c>
      <c r="B1270" s="11" t="s">
        <v>709</v>
      </c>
      <c r="C1270" s="5"/>
      <c r="D1270" s="5">
        <v>50</v>
      </c>
    </row>
    <row r="1271" spans="1:4" x14ac:dyDescent="0.25">
      <c r="A1271" s="3">
        <v>42118</v>
      </c>
      <c r="B1271" s="4" t="s">
        <v>710</v>
      </c>
      <c r="C1271" s="5"/>
      <c r="D1271" s="5">
        <v>1000</v>
      </c>
    </row>
    <row r="1272" spans="1:4" x14ac:dyDescent="0.25">
      <c r="A1272" s="3">
        <v>42118</v>
      </c>
      <c r="B1272" s="11" t="s">
        <v>689</v>
      </c>
      <c r="C1272" s="5"/>
      <c r="D1272" s="5">
        <v>35</v>
      </c>
    </row>
    <row r="1273" spans="1:4" x14ac:dyDescent="0.25">
      <c r="A1273" s="3">
        <v>42118</v>
      </c>
      <c r="B1273" s="11" t="s">
        <v>711</v>
      </c>
      <c r="C1273" s="5"/>
      <c r="D1273" s="5">
        <v>35</v>
      </c>
    </row>
    <row r="1274" spans="1:4" x14ac:dyDescent="0.25">
      <c r="A1274" s="3">
        <v>42118</v>
      </c>
      <c r="B1274" s="11" t="s">
        <v>712</v>
      </c>
      <c r="C1274" s="5">
        <v>30</v>
      </c>
      <c r="D1274" s="5"/>
    </row>
    <row r="1275" spans="1:4" x14ac:dyDescent="0.25">
      <c r="A1275" s="3">
        <v>42118</v>
      </c>
      <c r="B1275" s="11" t="s">
        <v>709</v>
      </c>
      <c r="C1275" s="5"/>
      <c r="D1275" s="5">
        <v>90</v>
      </c>
    </row>
    <row r="1276" spans="1:4" x14ac:dyDescent="0.25">
      <c r="A1276" s="3">
        <v>42118</v>
      </c>
      <c r="B1276" s="11" t="s">
        <v>648</v>
      </c>
      <c r="C1276" s="5"/>
      <c r="D1276" s="5">
        <v>100</v>
      </c>
    </row>
    <row r="1277" spans="1:4" x14ac:dyDescent="0.25">
      <c r="A1277" s="3">
        <v>42118</v>
      </c>
      <c r="B1277" s="11" t="s">
        <v>542</v>
      </c>
      <c r="C1277" s="5"/>
      <c r="D1277" s="5">
        <v>1</v>
      </c>
    </row>
    <row r="1278" spans="1:4" x14ac:dyDescent="0.25">
      <c r="A1278" s="3">
        <v>42118</v>
      </c>
      <c r="B1278" s="11" t="s">
        <v>713</v>
      </c>
      <c r="C1278" s="5">
        <v>1080</v>
      </c>
      <c r="D1278" s="5"/>
    </row>
    <row r="1279" spans="1:4" x14ac:dyDescent="0.25">
      <c r="A1279" s="3">
        <v>42118</v>
      </c>
      <c r="B1279" s="11" t="s">
        <v>714</v>
      </c>
      <c r="C1279" s="5"/>
      <c r="D1279" s="5">
        <v>1080</v>
      </c>
    </row>
    <row r="1280" spans="1:4" x14ac:dyDescent="0.25">
      <c r="A1280" s="3">
        <v>42118</v>
      </c>
      <c r="B1280" s="11" t="s">
        <v>715</v>
      </c>
      <c r="C1280" s="5">
        <v>100</v>
      </c>
      <c r="D1280" s="5"/>
    </row>
    <row r="1281" spans="1:4" x14ac:dyDescent="0.25">
      <c r="A1281" s="3">
        <v>42118</v>
      </c>
      <c r="B1281" s="11" t="s">
        <v>715</v>
      </c>
      <c r="C1281" s="5">
        <v>3000</v>
      </c>
      <c r="D1281" s="5"/>
    </row>
    <row r="1282" spans="1:4" x14ac:dyDescent="0.25">
      <c r="A1282" s="3">
        <v>42118</v>
      </c>
      <c r="B1282" s="11" t="s">
        <v>716</v>
      </c>
      <c r="C1282" s="5"/>
      <c r="D1282" s="5">
        <v>3000</v>
      </c>
    </row>
    <row r="1283" spans="1:4" x14ac:dyDescent="0.25">
      <c r="A1283" s="6"/>
      <c r="C1283" s="5"/>
      <c r="D1283" s="5"/>
    </row>
    <row r="1284" spans="1:4" x14ac:dyDescent="0.25">
      <c r="A1284" s="3">
        <v>42119</v>
      </c>
      <c r="B1284" t="s">
        <v>717</v>
      </c>
      <c r="C1284" s="5"/>
      <c r="D1284" s="5">
        <v>22</v>
      </c>
    </row>
    <row r="1285" spans="1:4" x14ac:dyDescent="0.25">
      <c r="A1285" s="3">
        <v>42119</v>
      </c>
      <c r="B1285" t="s">
        <v>684</v>
      </c>
      <c r="C1285" s="5">
        <v>20</v>
      </c>
      <c r="D1285" s="5"/>
    </row>
    <row r="1286" spans="1:4" x14ac:dyDescent="0.25">
      <c r="A1286" s="3">
        <v>42119</v>
      </c>
      <c r="B1286" t="s">
        <v>689</v>
      </c>
      <c r="C1286" s="5"/>
      <c r="D1286" s="5">
        <v>60</v>
      </c>
    </row>
    <row r="1287" spans="1:4" x14ac:dyDescent="0.25">
      <c r="A1287" s="3">
        <v>42119</v>
      </c>
      <c r="B1287" t="s">
        <v>718</v>
      </c>
      <c r="C1287" s="5"/>
      <c r="D1287" s="5">
        <v>2</v>
      </c>
    </row>
    <row r="1288" spans="1:4" x14ac:dyDescent="0.25">
      <c r="A1288" s="3">
        <v>42119</v>
      </c>
      <c r="B1288" t="s">
        <v>696</v>
      </c>
      <c r="C1288" s="5"/>
      <c r="D1288" s="5">
        <v>13</v>
      </c>
    </row>
    <row r="1289" spans="1:4" x14ac:dyDescent="0.25">
      <c r="A1289" s="6"/>
      <c r="C1289" s="5"/>
      <c r="D1289" s="5"/>
    </row>
    <row r="1290" spans="1:4" x14ac:dyDescent="0.25">
      <c r="A1290" s="3">
        <v>42120</v>
      </c>
      <c r="B1290" t="s">
        <v>719</v>
      </c>
      <c r="C1290" s="5"/>
      <c r="D1290" s="5">
        <v>40</v>
      </c>
    </row>
    <row r="1291" spans="1:4" x14ac:dyDescent="0.25">
      <c r="A1291" s="3">
        <v>42120</v>
      </c>
      <c r="B1291" t="s">
        <v>720</v>
      </c>
      <c r="C1291" s="5">
        <v>500</v>
      </c>
      <c r="D1291" s="5"/>
    </row>
    <row r="1292" spans="1:4" x14ac:dyDescent="0.25">
      <c r="A1292" s="3">
        <v>42120</v>
      </c>
      <c r="B1292" t="s">
        <v>714</v>
      </c>
      <c r="C1292" s="5"/>
      <c r="D1292" s="5">
        <v>40</v>
      </c>
    </row>
    <row r="1293" spans="1:4" x14ac:dyDescent="0.25">
      <c r="A1293" s="3">
        <v>42120</v>
      </c>
      <c r="B1293" t="s">
        <v>714</v>
      </c>
      <c r="C1293" s="5"/>
      <c r="D1293" s="5">
        <v>500</v>
      </c>
    </row>
    <row r="1294" spans="1:4" x14ac:dyDescent="0.25">
      <c r="A1294" s="3">
        <v>42120</v>
      </c>
      <c r="B1294" t="s">
        <v>721</v>
      </c>
      <c r="C1294" s="5">
        <v>500</v>
      </c>
      <c r="D1294" s="5"/>
    </row>
    <row r="1295" spans="1:4" x14ac:dyDescent="0.25">
      <c r="A1295" s="3">
        <v>42120</v>
      </c>
      <c r="B1295" t="s">
        <v>722</v>
      </c>
      <c r="C1295" s="5"/>
      <c r="D1295" s="5">
        <v>100</v>
      </c>
    </row>
    <row r="1296" spans="1:4" x14ac:dyDescent="0.25">
      <c r="A1296" s="3">
        <v>42120</v>
      </c>
      <c r="B1296" t="s">
        <v>273</v>
      </c>
      <c r="C1296" s="5"/>
      <c r="D1296" s="5">
        <v>3</v>
      </c>
    </row>
    <row r="1297" spans="1:4" x14ac:dyDescent="0.25">
      <c r="A1297" s="6"/>
      <c r="C1297" s="5"/>
      <c r="D1297" s="5"/>
    </row>
    <row r="1298" spans="1:4" x14ac:dyDescent="0.25">
      <c r="A1298" s="3">
        <v>42121</v>
      </c>
      <c r="B1298" t="s">
        <v>665</v>
      </c>
      <c r="C1298" s="5"/>
      <c r="D1298" s="5">
        <v>45</v>
      </c>
    </row>
    <row r="1299" spans="1:4" x14ac:dyDescent="0.25">
      <c r="A1299" s="3">
        <v>42121</v>
      </c>
      <c r="B1299" t="s">
        <v>652</v>
      </c>
      <c r="C1299" s="5"/>
      <c r="D1299" s="5">
        <v>13</v>
      </c>
    </row>
    <row r="1300" spans="1:4" x14ac:dyDescent="0.25">
      <c r="A1300" s="3">
        <v>42121</v>
      </c>
      <c r="B1300" t="s">
        <v>723</v>
      </c>
      <c r="C1300">
        <v>500</v>
      </c>
    </row>
    <row r="1301" spans="1:4" x14ac:dyDescent="0.25">
      <c r="A1301" s="3">
        <v>42121</v>
      </c>
      <c r="B1301" t="s">
        <v>724</v>
      </c>
      <c r="D1301" s="5">
        <v>80</v>
      </c>
    </row>
    <row r="1302" spans="1:4" x14ac:dyDescent="0.25">
      <c r="A1302" s="3">
        <v>42121</v>
      </c>
      <c r="B1302" t="s">
        <v>725</v>
      </c>
      <c r="D1302" s="5">
        <v>80</v>
      </c>
    </row>
    <row r="1303" spans="1:4" x14ac:dyDescent="0.25">
      <c r="A1303" s="3">
        <v>42121</v>
      </c>
      <c r="B1303" t="s">
        <v>726</v>
      </c>
      <c r="D1303" s="5">
        <v>110</v>
      </c>
    </row>
    <row r="1304" spans="1:4" x14ac:dyDescent="0.25">
      <c r="A1304" s="3">
        <v>42121</v>
      </c>
      <c r="B1304" t="s">
        <v>727</v>
      </c>
      <c r="D1304" s="5">
        <v>27</v>
      </c>
    </row>
    <row r="1305" spans="1:4" x14ac:dyDescent="0.25">
      <c r="A1305" s="3">
        <v>42121</v>
      </c>
      <c r="B1305" t="s">
        <v>728</v>
      </c>
      <c r="C1305">
        <v>2500</v>
      </c>
      <c r="D1305" s="5"/>
    </row>
    <row r="1306" spans="1:4" x14ac:dyDescent="0.25">
      <c r="A1306" s="3">
        <v>42121</v>
      </c>
      <c r="B1306" t="s">
        <v>729</v>
      </c>
      <c r="D1306" s="5">
        <v>2500</v>
      </c>
    </row>
    <row r="1307" spans="1:4" x14ac:dyDescent="0.25">
      <c r="A1307" s="6"/>
      <c r="D1307" s="5"/>
    </row>
    <row r="1308" spans="1:4" x14ac:dyDescent="0.25">
      <c r="A1308" s="3">
        <v>42122</v>
      </c>
      <c r="B1308" t="s">
        <v>542</v>
      </c>
      <c r="D1308" s="5">
        <v>5</v>
      </c>
    </row>
    <row r="1309" spans="1:4" x14ac:dyDescent="0.25">
      <c r="A1309" s="3">
        <v>42122</v>
      </c>
      <c r="B1309" s="4" t="s">
        <v>717</v>
      </c>
      <c r="C1309" s="5"/>
      <c r="D1309" s="5">
        <v>13</v>
      </c>
    </row>
    <row r="1310" spans="1:4" x14ac:dyDescent="0.25">
      <c r="A1310" s="3">
        <v>42122</v>
      </c>
      <c r="B1310" t="s">
        <v>637</v>
      </c>
      <c r="C1310" s="5"/>
      <c r="D1310" s="5">
        <v>7</v>
      </c>
    </row>
    <row r="1311" spans="1:4" x14ac:dyDescent="0.25">
      <c r="A1311" s="3">
        <v>42122</v>
      </c>
      <c r="B1311" t="s">
        <v>693</v>
      </c>
      <c r="D1311" s="5">
        <v>7</v>
      </c>
    </row>
    <row r="1312" spans="1:4" x14ac:dyDescent="0.25">
      <c r="A1312" s="3">
        <v>42122</v>
      </c>
      <c r="B1312" t="s">
        <v>684</v>
      </c>
      <c r="C1312">
        <v>10</v>
      </c>
      <c r="D1312" s="5"/>
    </row>
    <row r="1313" spans="1:4" x14ac:dyDescent="0.25">
      <c r="A1313" s="3">
        <v>42122</v>
      </c>
      <c r="B1313" t="s">
        <v>696</v>
      </c>
      <c r="D1313" s="5">
        <v>13</v>
      </c>
    </row>
    <row r="1314" spans="1:4" x14ac:dyDescent="0.25">
      <c r="A1314" s="3">
        <v>42122</v>
      </c>
      <c r="B1314" t="s">
        <v>730</v>
      </c>
      <c r="D1314" s="5">
        <v>17</v>
      </c>
    </row>
    <row r="1315" spans="1:4" x14ac:dyDescent="0.25">
      <c r="A1315" s="3">
        <v>42122</v>
      </c>
      <c r="B1315" t="s">
        <v>731</v>
      </c>
      <c r="D1315" s="5">
        <v>30</v>
      </c>
    </row>
    <row r="1316" spans="1:4" x14ac:dyDescent="0.25">
      <c r="A1316" s="3">
        <v>42122</v>
      </c>
      <c r="B1316" t="s">
        <v>732</v>
      </c>
      <c r="D1316" s="5">
        <v>20</v>
      </c>
    </row>
    <row r="1318" spans="1:4" x14ac:dyDescent="0.25">
      <c r="A1318" s="3">
        <v>42123</v>
      </c>
      <c r="B1318" s="4" t="s">
        <v>733</v>
      </c>
      <c r="C1318" s="5"/>
      <c r="D1318" s="5">
        <v>5</v>
      </c>
    </row>
    <row r="1319" spans="1:4" x14ac:dyDescent="0.25">
      <c r="A1319" s="3">
        <v>42123</v>
      </c>
      <c r="B1319" s="4" t="s">
        <v>734</v>
      </c>
      <c r="C1319" s="5">
        <v>100</v>
      </c>
      <c r="D1319" s="5"/>
    </row>
    <row r="1320" spans="1:4" x14ac:dyDescent="0.25">
      <c r="A1320" s="3">
        <v>42123</v>
      </c>
      <c r="B1320" t="s">
        <v>675</v>
      </c>
      <c r="C1320" s="5"/>
      <c r="D1320" s="5">
        <v>10</v>
      </c>
    </row>
    <row r="1321" spans="1:4" x14ac:dyDescent="0.25">
      <c r="A1321" s="3">
        <v>42123</v>
      </c>
      <c r="B1321" t="s">
        <v>735</v>
      </c>
      <c r="C1321" s="2"/>
      <c r="D1321" s="2">
        <v>7</v>
      </c>
    </row>
    <row r="1322" spans="1:4" x14ac:dyDescent="0.25">
      <c r="A1322" s="3">
        <v>42123</v>
      </c>
      <c r="B1322" t="s">
        <v>736</v>
      </c>
      <c r="C1322" s="2"/>
      <c r="D1322" s="2">
        <v>7</v>
      </c>
    </row>
    <row r="1323" spans="1:4" x14ac:dyDescent="0.25">
      <c r="A1323" s="3">
        <v>42123</v>
      </c>
      <c r="B1323" t="s">
        <v>737</v>
      </c>
      <c r="C1323" s="2"/>
      <c r="D1323" s="2">
        <v>80</v>
      </c>
    </row>
    <row r="1324" spans="1:4" x14ac:dyDescent="0.25">
      <c r="A1324" s="3">
        <v>42123</v>
      </c>
      <c r="B1324" t="s">
        <v>542</v>
      </c>
      <c r="C1324" s="2"/>
      <c r="D1324" s="2">
        <v>4</v>
      </c>
    </row>
    <row r="1325" spans="1:4" x14ac:dyDescent="0.25">
      <c r="A1325" s="3">
        <v>42123</v>
      </c>
      <c r="B1325" t="s">
        <v>560</v>
      </c>
      <c r="C1325" s="2"/>
      <c r="D1325" s="2">
        <v>15</v>
      </c>
    </row>
    <row r="1326" spans="1:4" x14ac:dyDescent="0.25">
      <c r="A1326" s="3">
        <v>42123</v>
      </c>
      <c r="B1326" t="s">
        <v>716</v>
      </c>
      <c r="C1326" s="2"/>
      <c r="D1326" s="2">
        <v>300</v>
      </c>
    </row>
    <row r="1327" spans="1:4" x14ac:dyDescent="0.25">
      <c r="A1327" s="6"/>
      <c r="C1327" s="2"/>
      <c r="D1327" s="2"/>
    </row>
    <row r="1328" spans="1:4" x14ac:dyDescent="0.25">
      <c r="A1328" s="3">
        <v>42125</v>
      </c>
      <c r="B1328" t="s">
        <v>738</v>
      </c>
      <c r="C1328" s="2">
        <v>300</v>
      </c>
    </row>
    <row r="1329" spans="1:4" x14ac:dyDescent="0.25">
      <c r="A1329" s="3">
        <v>42125</v>
      </c>
      <c r="B1329" t="s">
        <v>739</v>
      </c>
      <c r="C1329" s="2"/>
      <c r="D1329" s="2">
        <v>300</v>
      </c>
    </row>
    <row r="1330" spans="1:4" x14ac:dyDescent="0.25">
      <c r="A1330" s="3">
        <v>42125</v>
      </c>
      <c r="B1330" t="s">
        <v>693</v>
      </c>
      <c r="C1330" s="2"/>
      <c r="D1330" s="2">
        <v>7</v>
      </c>
    </row>
    <row r="1331" spans="1:4" x14ac:dyDescent="0.25">
      <c r="A1331" s="3">
        <v>42125</v>
      </c>
      <c r="B1331" t="s">
        <v>696</v>
      </c>
      <c r="C1331" s="2"/>
      <c r="D1331" s="2">
        <v>13</v>
      </c>
    </row>
    <row r="1332" spans="1:4" x14ac:dyDescent="0.25">
      <c r="A1332" s="3">
        <v>42125</v>
      </c>
      <c r="B1332" t="s">
        <v>740</v>
      </c>
      <c r="C1332" s="2">
        <v>1</v>
      </c>
      <c r="D1332" s="2"/>
    </row>
    <row r="1333" spans="1:4" x14ac:dyDescent="0.25">
      <c r="A1333" s="3">
        <v>42125</v>
      </c>
      <c r="B1333" t="s">
        <v>741</v>
      </c>
      <c r="C1333" s="2">
        <v>1</v>
      </c>
      <c r="D1333" s="2"/>
    </row>
    <row r="1334" spans="1:4" x14ac:dyDescent="0.25">
      <c r="A1334" s="3">
        <v>42125</v>
      </c>
      <c r="B1334" t="s">
        <v>742</v>
      </c>
      <c r="C1334" s="2">
        <v>10</v>
      </c>
      <c r="D1334" s="2"/>
    </row>
    <row r="1335" spans="1:4" x14ac:dyDescent="0.25">
      <c r="A1335" s="6"/>
      <c r="C1335" s="2"/>
      <c r="D1335" s="2"/>
    </row>
    <row r="1336" spans="1:4" x14ac:dyDescent="0.25">
      <c r="A1336" s="3">
        <v>42127</v>
      </c>
      <c r="B1336" t="s">
        <v>743</v>
      </c>
      <c r="C1336" s="2">
        <v>500</v>
      </c>
      <c r="D1336" s="2"/>
    </row>
    <row r="1337" spans="1:4" x14ac:dyDescent="0.25">
      <c r="A1337" s="3">
        <v>42127</v>
      </c>
      <c r="B1337" t="s">
        <v>744</v>
      </c>
      <c r="C1337" s="2"/>
      <c r="D1337" s="2">
        <v>400</v>
      </c>
    </row>
    <row r="1338" spans="1:4" x14ac:dyDescent="0.25">
      <c r="A1338" s="3">
        <v>42127</v>
      </c>
      <c r="B1338" t="s">
        <v>745</v>
      </c>
      <c r="C1338" s="2"/>
      <c r="D1338" s="2">
        <v>15</v>
      </c>
    </row>
    <row r="1339" spans="1:4" x14ac:dyDescent="0.25">
      <c r="A1339" s="3">
        <v>42127</v>
      </c>
      <c r="B1339" t="s">
        <v>541</v>
      </c>
      <c r="C1339" s="2"/>
      <c r="D1339" s="2">
        <v>10</v>
      </c>
    </row>
    <row r="1340" spans="1:4" x14ac:dyDescent="0.25">
      <c r="A1340" s="3">
        <v>42127</v>
      </c>
      <c r="B1340" t="s">
        <v>542</v>
      </c>
      <c r="C1340" s="2"/>
      <c r="D1340" s="2">
        <v>7</v>
      </c>
    </row>
    <row r="1341" spans="1:4" x14ac:dyDescent="0.25">
      <c r="A1341" s="6"/>
      <c r="C1341" s="2"/>
      <c r="D1341" s="2"/>
    </row>
    <row r="1342" spans="1:4" x14ac:dyDescent="0.25">
      <c r="A1342" s="3">
        <v>42128</v>
      </c>
      <c r="B1342" t="s">
        <v>746</v>
      </c>
      <c r="C1342" s="2">
        <v>500</v>
      </c>
      <c r="D1342" s="2"/>
    </row>
    <row r="1343" spans="1:4" x14ac:dyDescent="0.25">
      <c r="A1343" s="3">
        <v>42128</v>
      </c>
      <c r="B1343" t="s">
        <v>747</v>
      </c>
      <c r="C1343" s="2"/>
      <c r="D1343" s="2">
        <v>500</v>
      </c>
    </row>
    <row r="1344" spans="1:4" x14ac:dyDescent="0.25">
      <c r="A1344" s="3">
        <v>42128</v>
      </c>
      <c r="B1344" t="s">
        <v>748</v>
      </c>
      <c r="C1344" s="2"/>
      <c r="D1344" s="2">
        <v>3</v>
      </c>
    </row>
    <row r="1345" spans="1:4" x14ac:dyDescent="0.25">
      <c r="A1345" s="3">
        <v>42128</v>
      </c>
      <c r="B1345" t="s">
        <v>273</v>
      </c>
      <c r="C1345" s="2"/>
      <c r="D1345" s="2">
        <v>2</v>
      </c>
    </row>
    <row r="1346" spans="1:4" x14ac:dyDescent="0.25">
      <c r="A1346" s="6"/>
      <c r="C1346" s="2"/>
      <c r="D1346" s="2"/>
    </row>
    <row r="1347" spans="1:4" x14ac:dyDescent="0.25">
      <c r="A1347" s="3">
        <v>42129</v>
      </c>
      <c r="B1347" t="s">
        <v>555</v>
      </c>
      <c r="C1347" s="2"/>
      <c r="D1347" s="2">
        <v>9</v>
      </c>
    </row>
    <row r="1348" spans="1:4" x14ac:dyDescent="0.25">
      <c r="A1348" s="3">
        <v>42129</v>
      </c>
      <c r="B1348" t="s">
        <v>749</v>
      </c>
      <c r="C1348" s="2"/>
      <c r="D1348" s="2">
        <v>55</v>
      </c>
    </row>
    <row r="1349" spans="1:4" x14ac:dyDescent="0.25">
      <c r="A1349" s="3">
        <v>42129</v>
      </c>
      <c r="B1349" t="s">
        <v>693</v>
      </c>
      <c r="C1349" s="2"/>
      <c r="D1349" s="2">
        <v>7</v>
      </c>
    </row>
    <row r="1350" spans="1:4" x14ac:dyDescent="0.25">
      <c r="A1350" s="3">
        <v>42129</v>
      </c>
      <c r="B1350" t="s">
        <v>750</v>
      </c>
      <c r="C1350" s="2">
        <v>1500</v>
      </c>
      <c r="D1350" s="2"/>
    </row>
    <row r="1351" spans="1:4" x14ac:dyDescent="0.25">
      <c r="A1351" s="3">
        <v>42129</v>
      </c>
      <c r="B1351" t="s">
        <v>751</v>
      </c>
      <c r="C1351" s="2">
        <v>50</v>
      </c>
      <c r="D1351" s="2"/>
    </row>
    <row r="1352" spans="1:4" x14ac:dyDescent="0.25">
      <c r="A1352" s="3">
        <v>42129</v>
      </c>
      <c r="B1352" t="s">
        <v>752</v>
      </c>
      <c r="C1352" s="2">
        <v>50</v>
      </c>
      <c r="D1352" s="2"/>
    </row>
    <row r="1353" spans="1:4" x14ac:dyDescent="0.25">
      <c r="A1353" s="3">
        <v>42129</v>
      </c>
      <c r="B1353" t="s">
        <v>753</v>
      </c>
      <c r="C1353" s="2"/>
      <c r="D1353" s="2">
        <v>10</v>
      </c>
    </row>
    <row r="1354" spans="1:4" x14ac:dyDescent="0.25">
      <c r="A1354" s="3">
        <v>42129</v>
      </c>
      <c r="B1354" t="s">
        <v>754</v>
      </c>
      <c r="C1354" s="2"/>
      <c r="D1354" s="2">
        <v>7</v>
      </c>
    </row>
    <row r="1355" spans="1:4" x14ac:dyDescent="0.25">
      <c r="A1355" s="3">
        <v>42129</v>
      </c>
      <c r="B1355" t="s">
        <v>755</v>
      </c>
      <c r="C1355" s="2"/>
      <c r="D1355" s="2">
        <v>8</v>
      </c>
    </row>
    <row r="1356" spans="1:4" x14ac:dyDescent="0.25">
      <c r="A1356" s="3">
        <v>42129</v>
      </c>
      <c r="B1356" t="s">
        <v>675</v>
      </c>
      <c r="C1356" s="2"/>
      <c r="D1356" s="2">
        <v>10</v>
      </c>
    </row>
    <row r="1357" spans="1:4" x14ac:dyDescent="0.25">
      <c r="A1357" s="3">
        <v>42129</v>
      </c>
      <c r="B1357" t="s">
        <v>756</v>
      </c>
      <c r="C1357" s="2">
        <v>500</v>
      </c>
      <c r="D1357" s="2"/>
    </row>
    <row r="1358" spans="1:4" x14ac:dyDescent="0.25">
      <c r="A1358" s="3">
        <v>42129</v>
      </c>
      <c r="B1358" t="s">
        <v>689</v>
      </c>
      <c r="C1358" s="2"/>
      <c r="D1358" s="2">
        <v>34</v>
      </c>
    </row>
    <row r="1359" spans="1:4" x14ac:dyDescent="0.25">
      <c r="A1359" s="3">
        <v>42129</v>
      </c>
      <c r="B1359" t="s">
        <v>689</v>
      </c>
      <c r="C1359" s="2"/>
      <c r="D1359" s="2">
        <v>25</v>
      </c>
    </row>
    <row r="1360" spans="1:4" x14ac:dyDescent="0.25">
      <c r="A1360" s="3">
        <v>42129</v>
      </c>
      <c r="B1360" t="s">
        <v>757</v>
      </c>
      <c r="C1360" s="2"/>
      <c r="D1360" s="2">
        <v>5</v>
      </c>
    </row>
    <row r="1361" spans="1:4" x14ac:dyDescent="0.25">
      <c r="A1361" s="3">
        <v>42129</v>
      </c>
      <c r="B1361" t="s">
        <v>753</v>
      </c>
      <c r="C1361" s="2"/>
      <c r="D1361" s="2">
        <v>10</v>
      </c>
    </row>
    <row r="1362" spans="1:4" x14ac:dyDescent="0.25">
      <c r="A1362" s="3">
        <v>42129</v>
      </c>
      <c r="B1362" t="s">
        <v>754</v>
      </c>
      <c r="C1362" s="2"/>
      <c r="D1362" s="2">
        <v>7</v>
      </c>
    </row>
    <row r="1363" spans="1:4" x14ac:dyDescent="0.25">
      <c r="A1363" s="3">
        <v>42129</v>
      </c>
      <c r="B1363" t="s">
        <v>716</v>
      </c>
      <c r="D1363" s="2">
        <v>2000</v>
      </c>
    </row>
    <row r="1364" spans="1:4" x14ac:dyDescent="0.25">
      <c r="A1364" s="3">
        <v>42129</v>
      </c>
      <c r="B1364" t="s">
        <v>758</v>
      </c>
      <c r="C1364">
        <v>500</v>
      </c>
      <c r="D1364" s="2"/>
    </row>
    <row r="1365" spans="1:4" x14ac:dyDescent="0.25">
      <c r="A1365" s="3">
        <v>42129</v>
      </c>
      <c r="B1365" t="s">
        <v>759</v>
      </c>
      <c r="C1365" s="2"/>
      <c r="D1365" s="2">
        <v>500</v>
      </c>
    </row>
    <row r="1366" spans="1:4" x14ac:dyDescent="0.25">
      <c r="A1366" s="6"/>
      <c r="C1366" s="2"/>
      <c r="D1366" s="2"/>
    </row>
    <row r="1367" spans="1:4" x14ac:dyDescent="0.25">
      <c r="A1367" s="3">
        <v>42130</v>
      </c>
      <c r="B1367" t="s">
        <v>541</v>
      </c>
      <c r="C1367" s="2"/>
      <c r="D1367" s="2">
        <v>9</v>
      </c>
    </row>
    <row r="1368" spans="1:4" x14ac:dyDescent="0.25">
      <c r="A1368" s="3">
        <v>42130</v>
      </c>
      <c r="B1368" t="s">
        <v>542</v>
      </c>
      <c r="C1368" s="2"/>
      <c r="D1368" s="2">
        <v>4</v>
      </c>
    </row>
    <row r="1369" spans="1:4" x14ac:dyDescent="0.25">
      <c r="A1369" s="3">
        <v>42130</v>
      </c>
      <c r="B1369" t="s">
        <v>760</v>
      </c>
      <c r="C1369" s="2"/>
      <c r="D1369" s="2">
        <v>20</v>
      </c>
    </row>
    <row r="1370" spans="1:4" x14ac:dyDescent="0.25">
      <c r="A1370" s="3">
        <v>42130</v>
      </c>
      <c r="B1370" t="s">
        <v>761</v>
      </c>
      <c r="C1370" s="2">
        <v>500</v>
      </c>
    </row>
    <row r="1371" spans="1:4" x14ac:dyDescent="0.25">
      <c r="A1371" s="3">
        <v>42130</v>
      </c>
      <c r="B1371" t="s">
        <v>762</v>
      </c>
      <c r="C1371" s="2"/>
      <c r="D1371" s="2">
        <v>500</v>
      </c>
    </row>
    <row r="1372" spans="1:4" x14ac:dyDescent="0.25">
      <c r="A1372" s="3">
        <v>42130</v>
      </c>
      <c r="B1372" t="s">
        <v>555</v>
      </c>
      <c r="C1372" s="2"/>
      <c r="D1372" s="2">
        <v>10</v>
      </c>
    </row>
    <row r="1373" spans="1:4" x14ac:dyDescent="0.25">
      <c r="A1373" s="3">
        <v>42130</v>
      </c>
      <c r="B1373" t="s">
        <v>763</v>
      </c>
      <c r="C1373" s="2"/>
      <c r="D1373" s="2">
        <v>20</v>
      </c>
    </row>
    <row r="1374" spans="1:4" x14ac:dyDescent="0.25">
      <c r="C1374" s="2"/>
      <c r="D1374" s="2"/>
    </row>
    <row r="1375" spans="1:4" x14ac:dyDescent="0.25">
      <c r="A1375" s="3">
        <v>42131</v>
      </c>
      <c r="B1375" t="s">
        <v>764</v>
      </c>
      <c r="C1375" s="2"/>
      <c r="D1375" s="2">
        <v>7</v>
      </c>
    </row>
    <row r="1376" spans="1:4" x14ac:dyDescent="0.25">
      <c r="A1376" s="3">
        <v>42131</v>
      </c>
      <c r="B1376" t="s">
        <v>765</v>
      </c>
      <c r="C1376" s="2"/>
      <c r="D1376" s="2">
        <v>12</v>
      </c>
    </row>
    <row r="1377" spans="1:4" x14ac:dyDescent="0.25">
      <c r="A1377" s="3">
        <v>42131</v>
      </c>
      <c r="B1377" t="s">
        <v>766</v>
      </c>
      <c r="C1377" s="2">
        <v>5000</v>
      </c>
      <c r="D1377" s="2"/>
    </row>
    <row r="1378" spans="1:4" x14ac:dyDescent="0.25">
      <c r="A1378" s="3">
        <v>42131</v>
      </c>
      <c r="B1378" t="s">
        <v>767</v>
      </c>
      <c r="C1378" s="2"/>
      <c r="D1378" s="2">
        <v>5000</v>
      </c>
    </row>
    <row r="1379" spans="1:4" x14ac:dyDescent="0.25">
      <c r="A1379" s="3">
        <v>42131</v>
      </c>
      <c r="B1379" t="s">
        <v>768</v>
      </c>
      <c r="C1379" s="2">
        <v>200</v>
      </c>
      <c r="D1379" s="2"/>
    </row>
    <row r="1380" spans="1:4" x14ac:dyDescent="0.25">
      <c r="A1380" s="3">
        <v>42131</v>
      </c>
      <c r="B1380" t="s">
        <v>574</v>
      </c>
      <c r="C1380" s="2"/>
      <c r="D1380" s="2">
        <v>50</v>
      </c>
    </row>
    <row r="1381" spans="1:4" x14ac:dyDescent="0.25">
      <c r="A1381" s="3">
        <v>42131</v>
      </c>
      <c r="B1381" t="s">
        <v>769</v>
      </c>
      <c r="C1381" s="2"/>
      <c r="D1381" s="2">
        <v>50</v>
      </c>
    </row>
    <row r="1382" spans="1:4" x14ac:dyDescent="0.25">
      <c r="A1382" s="3">
        <v>42131</v>
      </c>
      <c r="B1382" t="s">
        <v>541</v>
      </c>
      <c r="C1382" s="2"/>
      <c r="D1382" s="2">
        <v>9</v>
      </c>
    </row>
    <row r="1383" spans="1:4" x14ac:dyDescent="0.25">
      <c r="A1383" s="3">
        <v>42131</v>
      </c>
      <c r="B1383" t="s">
        <v>542</v>
      </c>
      <c r="C1383" s="2"/>
      <c r="D1383" s="2">
        <v>2</v>
      </c>
    </row>
    <row r="1384" spans="1:4" x14ac:dyDescent="0.25">
      <c r="A1384" s="6"/>
      <c r="C1384" s="2"/>
      <c r="D1384" s="2"/>
    </row>
    <row r="1385" spans="1:4" x14ac:dyDescent="0.25">
      <c r="A1385" s="3">
        <v>42132</v>
      </c>
      <c r="B1385" t="s">
        <v>770</v>
      </c>
      <c r="C1385" s="2">
        <v>200</v>
      </c>
      <c r="D1385" s="2"/>
    </row>
    <row r="1386" spans="1:4" x14ac:dyDescent="0.25">
      <c r="A1386" s="3">
        <v>42132</v>
      </c>
      <c r="B1386" t="s">
        <v>771</v>
      </c>
      <c r="C1386" s="2"/>
      <c r="D1386" s="2">
        <v>100</v>
      </c>
    </row>
    <row r="1387" spans="1:4" x14ac:dyDescent="0.25">
      <c r="A1387" s="3">
        <v>42132</v>
      </c>
      <c r="B1387" t="s">
        <v>772</v>
      </c>
      <c r="C1387" s="2"/>
      <c r="D1387" s="2">
        <v>50</v>
      </c>
    </row>
    <row r="1388" spans="1:4" x14ac:dyDescent="0.25">
      <c r="A1388" s="3">
        <v>42132</v>
      </c>
      <c r="B1388" t="s">
        <v>773</v>
      </c>
      <c r="C1388" s="2"/>
      <c r="D1388" s="2">
        <v>60</v>
      </c>
    </row>
    <row r="1389" spans="1:4" x14ac:dyDescent="0.25">
      <c r="A1389" s="3">
        <v>42132</v>
      </c>
      <c r="B1389" t="s">
        <v>774</v>
      </c>
      <c r="C1389" s="2"/>
      <c r="D1389" s="2">
        <v>30</v>
      </c>
    </row>
    <row r="1390" spans="1:4" x14ac:dyDescent="0.25">
      <c r="A1390" s="3">
        <v>42132</v>
      </c>
      <c r="B1390" t="s">
        <v>775</v>
      </c>
      <c r="C1390" s="2">
        <v>200</v>
      </c>
      <c r="D1390" s="2"/>
    </row>
    <row r="1391" spans="1:4" x14ac:dyDescent="0.25">
      <c r="A1391" s="3">
        <v>42132</v>
      </c>
      <c r="B1391" t="s">
        <v>716</v>
      </c>
      <c r="C1391" s="2"/>
      <c r="D1391" s="2">
        <v>200</v>
      </c>
    </row>
    <row r="1392" spans="1:4" x14ac:dyDescent="0.25">
      <c r="C1392" s="2"/>
      <c r="D1392" s="2"/>
    </row>
    <row r="1393" spans="1:4" x14ac:dyDescent="0.25">
      <c r="A1393" s="3">
        <v>42133</v>
      </c>
      <c r="B1393" t="s">
        <v>555</v>
      </c>
      <c r="C1393" s="2"/>
      <c r="D1393" s="2">
        <v>9</v>
      </c>
    </row>
    <row r="1394" spans="1:4" x14ac:dyDescent="0.25">
      <c r="A1394" s="3">
        <v>42133</v>
      </c>
      <c r="B1394" t="s">
        <v>776</v>
      </c>
      <c r="C1394" s="2">
        <v>200</v>
      </c>
      <c r="D1394" s="2"/>
    </row>
    <row r="1395" spans="1:4" x14ac:dyDescent="0.25">
      <c r="A1395" s="3">
        <v>42133</v>
      </c>
      <c r="B1395" t="s">
        <v>693</v>
      </c>
      <c r="C1395" s="2"/>
      <c r="D1395" s="2">
        <v>6</v>
      </c>
    </row>
    <row r="1396" spans="1:4" x14ac:dyDescent="0.25">
      <c r="A1396" s="3">
        <v>42133</v>
      </c>
      <c r="B1396" t="s">
        <v>541</v>
      </c>
      <c r="C1396" s="2"/>
      <c r="D1396" s="2">
        <v>9</v>
      </c>
    </row>
    <row r="1397" spans="1:4" x14ac:dyDescent="0.25">
      <c r="A1397" s="3">
        <v>42133</v>
      </c>
      <c r="B1397" t="s">
        <v>716</v>
      </c>
      <c r="C1397" s="2"/>
      <c r="D1397" s="2">
        <v>200</v>
      </c>
    </row>
    <row r="1398" spans="1:4" x14ac:dyDescent="0.25">
      <c r="A1398" s="3">
        <v>42133</v>
      </c>
      <c r="B1398" t="s">
        <v>542</v>
      </c>
      <c r="C1398" s="2"/>
      <c r="D1398" s="2">
        <v>1</v>
      </c>
    </row>
    <row r="1399" spans="1:4" x14ac:dyDescent="0.25">
      <c r="A1399" s="6"/>
      <c r="C1399" s="2"/>
      <c r="D1399" s="2"/>
    </row>
    <row r="1400" spans="1:4" x14ac:dyDescent="0.25">
      <c r="A1400" s="3">
        <v>42134</v>
      </c>
      <c r="B1400" t="s">
        <v>555</v>
      </c>
      <c r="C1400" s="2"/>
      <c r="D1400" s="2">
        <v>9</v>
      </c>
    </row>
    <row r="1401" spans="1:4" x14ac:dyDescent="0.25">
      <c r="A1401" s="3">
        <v>42134</v>
      </c>
      <c r="B1401" t="s">
        <v>777</v>
      </c>
      <c r="D1401" s="2">
        <v>9</v>
      </c>
    </row>
    <row r="1402" spans="1:4" x14ac:dyDescent="0.25">
      <c r="A1402" s="3">
        <v>42134</v>
      </c>
      <c r="B1402" t="s">
        <v>768</v>
      </c>
      <c r="C1402">
        <v>50</v>
      </c>
    </row>
    <row r="1403" spans="1:4" x14ac:dyDescent="0.25">
      <c r="A1403" s="3">
        <v>42134</v>
      </c>
      <c r="B1403" t="s">
        <v>541</v>
      </c>
      <c r="C1403" s="2"/>
      <c r="D1403" s="2">
        <v>9</v>
      </c>
    </row>
    <row r="1404" spans="1:4" x14ac:dyDescent="0.25">
      <c r="A1404" s="3">
        <v>42134</v>
      </c>
      <c r="B1404" t="s">
        <v>542</v>
      </c>
      <c r="C1404" s="2"/>
      <c r="D1404" s="2">
        <v>3</v>
      </c>
    </row>
    <row r="1405" spans="1:4" x14ac:dyDescent="0.25">
      <c r="A1405" s="3">
        <v>42134</v>
      </c>
      <c r="B1405" t="s">
        <v>778</v>
      </c>
      <c r="C1405" s="2">
        <v>500</v>
      </c>
      <c r="D1405" s="2"/>
    </row>
    <row r="1406" spans="1:4" x14ac:dyDescent="0.25">
      <c r="A1406" s="3">
        <v>42134</v>
      </c>
      <c r="B1406" t="s">
        <v>779</v>
      </c>
      <c r="C1406" s="2"/>
      <c r="D1406" s="2">
        <v>500</v>
      </c>
    </row>
    <row r="1407" spans="1:4" x14ac:dyDescent="0.25">
      <c r="C1407" s="2"/>
      <c r="D1407" s="2"/>
    </row>
    <row r="1408" spans="1:4" x14ac:dyDescent="0.25">
      <c r="A1408" s="3">
        <v>42135</v>
      </c>
      <c r="B1408" t="s">
        <v>780</v>
      </c>
      <c r="C1408" s="2">
        <v>40</v>
      </c>
    </row>
    <row r="1409" spans="1:4" x14ac:dyDescent="0.25">
      <c r="A1409" s="3">
        <v>42135</v>
      </c>
      <c r="B1409" t="s">
        <v>781</v>
      </c>
      <c r="C1409">
        <v>2</v>
      </c>
    </row>
    <row r="1410" spans="1:4" x14ac:dyDescent="0.25">
      <c r="A1410" s="3">
        <v>42135</v>
      </c>
      <c r="B1410" t="s">
        <v>782</v>
      </c>
      <c r="D1410">
        <v>47</v>
      </c>
    </row>
    <row r="1411" spans="1:4" x14ac:dyDescent="0.25">
      <c r="A1411" s="3">
        <v>42135</v>
      </c>
      <c r="B1411" t="s">
        <v>783</v>
      </c>
      <c r="C1411">
        <v>3410</v>
      </c>
    </row>
    <row r="1412" spans="1:4" x14ac:dyDescent="0.25">
      <c r="A1412" s="3">
        <v>42135</v>
      </c>
      <c r="B1412" t="s">
        <v>784</v>
      </c>
      <c r="D1412">
        <v>1000</v>
      </c>
    </row>
    <row r="1413" spans="1:4" x14ac:dyDescent="0.25">
      <c r="A1413" s="3">
        <v>42135</v>
      </c>
      <c r="B1413" t="s">
        <v>785</v>
      </c>
      <c r="C1413">
        <v>1</v>
      </c>
    </row>
    <row r="1414" spans="1:4" x14ac:dyDescent="0.25">
      <c r="A1414" s="3">
        <v>42135</v>
      </c>
      <c r="B1414" t="s">
        <v>784</v>
      </c>
      <c r="D1414">
        <v>1</v>
      </c>
    </row>
    <row r="1415" spans="1:4" x14ac:dyDescent="0.25">
      <c r="A1415" s="3">
        <v>42135</v>
      </c>
      <c r="B1415" t="s">
        <v>786</v>
      </c>
      <c r="D1415">
        <v>2400</v>
      </c>
    </row>
    <row r="1416" spans="1:4" x14ac:dyDescent="0.25">
      <c r="A1416" s="3">
        <v>42135</v>
      </c>
      <c r="B1416" t="s">
        <v>555</v>
      </c>
      <c r="D1416">
        <v>9.5</v>
      </c>
    </row>
    <row r="1417" spans="1:4" x14ac:dyDescent="0.25">
      <c r="A1417" s="3">
        <v>42135</v>
      </c>
      <c r="B1417" t="s">
        <v>16</v>
      </c>
      <c r="D1417">
        <v>20</v>
      </c>
    </row>
    <row r="1418" spans="1:4" x14ac:dyDescent="0.25">
      <c r="A1418" s="3">
        <v>42135</v>
      </c>
      <c r="B1418" t="s">
        <v>686</v>
      </c>
      <c r="D1418">
        <v>15</v>
      </c>
    </row>
    <row r="1419" spans="1:4" x14ac:dyDescent="0.25">
      <c r="A1419" s="3">
        <v>42135</v>
      </c>
      <c r="B1419" t="s">
        <v>787</v>
      </c>
      <c r="C1419">
        <v>10</v>
      </c>
    </row>
    <row r="1420" spans="1:4" x14ac:dyDescent="0.25">
      <c r="A1420" s="3">
        <v>42135</v>
      </c>
      <c r="B1420" t="s">
        <v>541</v>
      </c>
      <c r="D1420">
        <v>9</v>
      </c>
    </row>
    <row r="1421" spans="1:4" x14ac:dyDescent="0.25">
      <c r="A1421" s="3">
        <v>42135</v>
      </c>
      <c r="B1421" t="s">
        <v>542</v>
      </c>
      <c r="D1421">
        <v>1.5</v>
      </c>
    </row>
    <row r="1422" spans="1:4" x14ac:dyDescent="0.25">
      <c r="A1422" s="3">
        <v>42135</v>
      </c>
      <c r="B1422" t="s">
        <v>788</v>
      </c>
      <c r="C1422">
        <v>2390</v>
      </c>
    </row>
    <row r="1423" spans="1:4" x14ac:dyDescent="0.25">
      <c r="A1423" s="3">
        <v>42135</v>
      </c>
      <c r="B1423" t="s">
        <v>789</v>
      </c>
      <c r="D1423">
        <v>2350</v>
      </c>
    </row>
    <row r="1424" spans="1:4" x14ac:dyDescent="0.25">
      <c r="A1424" s="6"/>
    </row>
    <row r="1425" spans="1:4" x14ac:dyDescent="0.25">
      <c r="A1425" s="3">
        <v>42136</v>
      </c>
      <c r="B1425" t="s">
        <v>555</v>
      </c>
      <c r="D1425">
        <v>9</v>
      </c>
    </row>
    <row r="1426" spans="1:4" x14ac:dyDescent="0.25">
      <c r="A1426" s="3">
        <v>42136</v>
      </c>
      <c r="B1426" t="s">
        <v>790</v>
      </c>
      <c r="C1426">
        <v>1000</v>
      </c>
    </row>
    <row r="1427" spans="1:4" x14ac:dyDescent="0.25">
      <c r="A1427" s="3">
        <v>42136</v>
      </c>
      <c r="B1427" t="s">
        <v>693</v>
      </c>
      <c r="D1427">
        <v>7</v>
      </c>
    </row>
    <row r="1428" spans="1:4" x14ac:dyDescent="0.25">
      <c r="A1428" s="3">
        <v>42136</v>
      </c>
      <c r="B1428" t="s">
        <v>791</v>
      </c>
      <c r="C1428">
        <v>50</v>
      </c>
    </row>
    <row r="1429" spans="1:4" x14ac:dyDescent="0.25">
      <c r="A1429" s="3">
        <v>42136</v>
      </c>
      <c r="B1429" t="s">
        <v>537</v>
      </c>
      <c r="D1429">
        <v>30</v>
      </c>
    </row>
    <row r="1430" spans="1:4" x14ac:dyDescent="0.25">
      <c r="A1430" s="3">
        <v>42136</v>
      </c>
      <c r="B1430" t="s">
        <v>637</v>
      </c>
      <c r="D1430">
        <v>7</v>
      </c>
    </row>
    <row r="1431" spans="1:4" x14ac:dyDescent="0.25">
      <c r="A1431" s="3">
        <v>42136</v>
      </c>
      <c r="B1431" t="s">
        <v>541</v>
      </c>
      <c r="D1431">
        <v>9</v>
      </c>
    </row>
    <row r="1432" spans="1:4" x14ac:dyDescent="0.25">
      <c r="A1432" s="6"/>
    </row>
    <row r="1433" spans="1:4" x14ac:dyDescent="0.25">
      <c r="A1433" s="3">
        <v>42137</v>
      </c>
      <c r="B1433" t="s">
        <v>542</v>
      </c>
      <c r="D1433">
        <v>2</v>
      </c>
    </row>
    <row r="1434" spans="1:4" x14ac:dyDescent="0.25">
      <c r="A1434" s="3">
        <v>42137</v>
      </c>
      <c r="B1434" t="s">
        <v>792</v>
      </c>
      <c r="C1434">
        <v>1000</v>
      </c>
    </row>
    <row r="1435" spans="1:4" x14ac:dyDescent="0.25">
      <c r="A1435" s="3">
        <v>42137</v>
      </c>
      <c r="B1435" t="s">
        <v>793</v>
      </c>
      <c r="D1435">
        <v>2000</v>
      </c>
    </row>
    <row r="1436" spans="1:4" x14ac:dyDescent="0.25">
      <c r="A1436" s="3">
        <v>42137</v>
      </c>
      <c r="B1436" t="s">
        <v>794</v>
      </c>
      <c r="C1436">
        <v>500</v>
      </c>
    </row>
    <row r="1437" spans="1:4" x14ac:dyDescent="0.25">
      <c r="A1437" s="3">
        <v>42137</v>
      </c>
      <c r="B1437" t="s">
        <v>795</v>
      </c>
      <c r="C1437">
        <v>4000</v>
      </c>
    </row>
    <row r="1438" spans="1:4" x14ac:dyDescent="0.25">
      <c r="A1438" s="3">
        <v>42137</v>
      </c>
      <c r="B1438" t="s">
        <v>555</v>
      </c>
      <c r="D1438">
        <v>10</v>
      </c>
    </row>
    <row r="1439" spans="1:4" x14ac:dyDescent="0.25">
      <c r="A1439" s="3">
        <v>42137</v>
      </c>
      <c r="B1439" t="s">
        <v>693</v>
      </c>
      <c r="D1439">
        <v>7</v>
      </c>
    </row>
    <row r="1440" spans="1:4" x14ac:dyDescent="0.25">
      <c r="A1440" s="3">
        <v>42137</v>
      </c>
      <c r="B1440" t="s">
        <v>796</v>
      </c>
      <c r="D1440">
        <v>5</v>
      </c>
    </row>
    <row r="1441" spans="1:4" x14ac:dyDescent="0.25">
      <c r="A1441" s="3">
        <v>42137</v>
      </c>
      <c r="B1441" t="s">
        <v>797</v>
      </c>
      <c r="D1441">
        <v>4500</v>
      </c>
    </row>
    <row r="1442" spans="1:4" x14ac:dyDescent="0.25">
      <c r="A1442" s="3">
        <v>42137</v>
      </c>
      <c r="B1442" t="s">
        <v>791</v>
      </c>
      <c r="C1442">
        <v>50</v>
      </c>
    </row>
    <row r="1443" spans="1:4" x14ac:dyDescent="0.25">
      <c r="A1443" s="3">
        <v>42137</v>
      </c>
      <c r="B1443" t="s">
        <v>541</v>
      </c>
      <c r="D1443">
        <v>9</v>
      </c>
    </row>
    <row r="1444" spans="1:4" x14ac:dyDescent="0.25">
      <c r="A1444" s="3">
        <v>42137</v>
      </c>
      <c r="B1444" t="s">
        <v>542</v>
      </c>
      <c r="D1444">
        <v>5</v>
      </c>
    </row>
    <row r="1445" spans="1:4" x14ac:dyDescent="0.25">
      <c r="A1445" s="6"/>
    </row>
    <row r="1446" spans="1:4" x14ac:dyDescent="0.25">
      <c r="A1446" s="3">
        <v>42138</v>
      </c>
      <c r="B1446" t="s">
        <v>798</v>
      </c>
      <c r="C1446">
        <v>300</v>
      </c>
    </row>
    <row r="1447" spans="1:4" x14ac:dyDescent="0.25">
      <c r="A1447" s="3">
        <v>42138</v>
      </c>
      <c r="B1447" t="s">
        <v>799</v>
      </c>
      <c r="D1447">
        <v>320</v>
      </c>
    </row>
    <row r="1448" spans="1:4" x14ac:dyDescent="0.25">
      <c r="A1448" s="6"/>
      <c r="C1448" s="2"/>
      <c r="D1448" s="2"/>
    </row>
    <row r="1449" spans="1:4" x14ac:dyDescent="0.25">
      <c r="A1449" s="3">
        <v>42139</v>
      </c>
      <c r="B1449" s="4" t="s">
        <v>800</v>
      </c>
      <c r="C1449" s="2">
        <v>1000</v>
      </c>
      <c r="D1449" s="2"/>
    </row>
    <row r="1450" spans="1:4" x14ac:dyDescent="0.25">
      <c r="A1450" s="3">
        <v>42139</v>
      </c>
      <c r="B1450" s="4" t="s">
        <v>801</v>
      </c>
      <c r="C1450" s="5"/>
      <c r="D1450" s="5">
        <v>1000</v>
      </c>
    </row>
    <row r="1451" spans="1:4" x14ac:dyDescent="0.25">
      <c r="A1451" s="3">
        <v>42139</v>
      </c>
      <c r="B1451" t="s">
        <v>555</v>
      </c>
      <c r="D1451">
        <v>9</v>
      </c>
    </row>
    <row r="1452" spans="1:4" x14ac:dyDescent="0.25">
      <c r="A1452" s="3">
        <v>42139</v>
      </c>
      <c r="B1452" t="s">
        <v>693</v>
      </c>
      <c r="D1452">
        <v>7</v>
      </c>
    </row>
    <row r="1453" spans="1:4" x14ac:dyDescent="0.25">
      <c r="A1453" s="3">
        <v>42139</v>
      </c>
      <c r="B1453" t="s">
        <v>637</v>
      </c>
      <c r="D1453">
        <v>7</v>
      </c>
    </row>
    <row r="1454" spans="1:4" x14ac:dyDescent="0.25">
      <c r="A1454" s="3">
        <v>42139</v>
      </c>
      <c r="B1454" t="s">
        <v>791</v>
      </c>
      <c r="C1454">
        <v>50</v>
      </c>
    </row>
    <row r="1455" spans="1:4" x14ac:dyDescent="0.25">
      <c r="A1455" s="3">
        <v>42139</v>
      </c>
      <c r="B1455" t="s">
        <v>62</v>
      </c>
      <c r="D1455">
        <v>40</v>
      </c>
    </row>
    <row r="1456" spans="1:4" x14ac:dyDescent="0.25">
      <c r="A1456" s="3">
        <v>42139</v>
      </c>
      <c r="B1456" t="s">
        <v>542</v>
      </c>
      <c r="D1456">
        <v>2</v>
      </c>
    </row>
    <row r="1457" spans="1:4" x14ac:dyDescent="0.25">
      <c r="A1457" s="6"/>
    </row>
    <row r="1458" spans="1:4" x14ac:dyDescent="0.25">
      <c r="A1458" s="3">
        <v>42140</v>
      </c>
      <c r="B1458" t="s">
        <v>555</v>
      </c>
      <c r="D1458">
        <v>10</v>
      </c>
    </row>
    <row r="1459" spans="1:4" x14ac:dyDescent="0.25">
      <c r="A1459" s="3">
        <v>42140</v>
      </c>
      <c r="B1459" t="s">
        <v>791</v>
      </c>
      <c r="C1459">
        <v>100</v>
      </c>
    </row>
    <row r="1460" spans="1:4" x14ac:dyDescent="0.25">
      <c r="A1460" s="3">
        <v>42140</v>
      </c>
      <c r="B1460" t="s">
        <v>802</v>
      </c>
      <c r="D1460">
        <v>2</v>
      </c>
    </row>
    <row r="1461" spans="1:4" x14ac:dyDescent="0.25">
      <c r="A1461" s="3">
        <v>42140</v>
      </c>
      <c r="B1461" t="s">
        <v>665</v>
      </c>
      <c r="D1461">
        <v>60</v>
      </c>
    </row>
    <row r="1462" spans="1:4" x14ac:dyDescent="0.25">
      <c r="A1462" s="3">
        <v>42140</v>
      </c>
      <c r="B1462" t="s">
        <v>803</v>
      </c>
      <c r="D1462">
        <v>10</v>
      </c>
    </row>
    <row r="1463" spans="1:4" x14ac:dyDescent="0.25">
      <c r="A1463" s="3">
        <v>42140</v>
      </c>
      <c r="B1463" t="s">
        <v>637</v>
      </c>
      <c r="D1463">
        <v>7</v>
      </c>
    </row>
    <row r="1464" spans="1:4" x14ac:dyDescent="0.25">
      <c r="A1464" s="3">
        <v>42140</v>
      </c>
      <c r="B1464" t="s">
        <v>804</v>
      </c>
      <c r="D1464">
        <v>10</v>
      </c>
    </row>
    <row r="1465" spans="1:4" x14ac:dyDescent="0.25">
      <c r="A1465" s="3">
        <v>42140</v>
      </c>
      <c r="B1465" t="s">
        <v>805</v>
      </c>
      <c r="D1465">
        <v>7</v>
      </c>
    </row>
    <row r="1466" spans="1:4" x14ac:dyDescent="0.25">
      <c r="A1466" s="6"/>
    </row>
    <row r="1467" spans="1:4" x14ac:dyDescent="0.25">
      <c r="A1467" s="3">
        <v>42141</v>
      </c>
      <c r="B1467" t="s">
        <v>791</v>
      </c>
      <c r="C1467">
        <v>100</v>
      </c>
    </row>
    <row r="1468" spans="1:4" x14ac:dyDescent="0.25">
      <c r="A1468" s="3">
        <v>42141</v>
      </c>
      <c r="B1468" t="s">
        <v>806</v>
      </c>
      <c r="D1468">
        <v>7</v>
      </c>
    </row>
    <row r="1469" spans="1:4" x14ac:dyDescent="0.25">
      <c r="A1469" s="3">
        <v>42141</v>
      </c>
      <c r="B1469" t="s">
        <v>807</v>
      </c>
      <c r="D1469">
        <v>12</v>
      </c>
    </row>
    <row r="1470" spans="1:4" x14ac:dyDescent="0.25">
      <c r="A1470" s="3">
        <v>42141</v>
      </c>
      <c r="B1470" t="s">
        <v>808</v>
      </c>
      <c r="D1470">
        <v>7</v>
      </c>
    </row>
    <row r="1471" spans="1:4" x14ac:dyDescent="0.25">
      <c r="A1471" s="3">
        <v>42141</v>
      </c>
      <c r="B1471" t="s">
        <v>809</v>
      </c>
      <c r="D1471">
        <v>15</v>
      </c>
    </row>
    <row r="1472" spans="1:4" x14ac:dyDescent="0.25">
      <c r="A1472" s="3">
        <v>42141</v>
      </c>
      <c r="B1472" t="s">
        <v>810</v>
      </c>
      <c r="C1472">
        <v>3000</v>
      </c>
    </row>
    <row r="1473" spans="1:4" x14ac:dyDescent="0.25">
      <c r="A1473" s="3">
        <v>42141</v>
      </c>
      <c r="B1473" t="s">
        <v>811</v>
      </c>
      <c r="D1473">
        <v>12</v>
      </c>
    </row>
    <row r="1474" spans="1:4" x14ac:dyDescent="0.25">
      <c r="A1474" s="3">
        <v>42141</v>
      </c>
      <c r="B1474" t="s">
        <v>812</v>
      </c>
      <c r="D1474">
        <v>30</v>
      </c>
    </row>
    <row r="1475" spans="1:4" x14ac:dyDescent="0.25">
      <c r="A1475" s="3">
        <v>42141</v>
      </c>
      <c r="B1475" t="s">
        <v>813</v>
      </c>
      <c r="D1475">
        <v>1</v>
      </c>
    </row>
    <row r="1476" spans="1:4" x14ac:dyDescent="0.25">
      <c r="A1476" s="3">
        <v>42141</v>
      </c>
      <c r="B1476" t="s">
        <v>814</v>
      </c>
      <c r="D1476">
        <v>1500</v>
      </c>
    </row>
    <row r="1477" spans="1:4" x14ac:dyDescent="0.25">
      <c r="A1477" s="3">
        <v>42141</v>
      </c>
      <c r="B1477" t="s">
        <v>815</v>
      </c>
      <c r="D1477">
        <v>1500</v>
      </c>
    </row>
    <row r="1478" spans="1:4" x14ac:dyDescent="0.25">
      <c r="A1478" s="6"/>
    </row>
    <row r="1479" spans="1:4" x14ac:dyDescent="0.25">
      <c r="A1479" s="3">
        <v>42142</v>
      </c>
      <c r="B1479" t="s">
        <v>748</v>
      </c>
      <c r="D1479">
        <v>6</v>
      </c>
    </row>
    <row r="1480" spans="1:4" x14ac:dyDescent="0.25">
      <c r="A1480" s="3">
        <v>42142</v>
      </c>
      <c r="B1480" t="s">
        <v>542</v>
      </c>
      <c r="D1480">
        <v>4</v>
      </c>
    </row>
    <row r="1481" spans="1:4" x14ac:dyDescent="0.25">
      <c r="A1481" s="6"/>
    </row>
    <row r="1482" spans="1:4" x14ac:dyDescent="0.25">
      <c r="A1482" s="3">
        <v>42143</v>
      </c>
      <c r="B1482" t="s">
        <v>555</v>
      </c>
      <c r="D1482">
        <v>9.5</v>
      </c>
    </row>
    <row r="1483" spans="1:4" x14ac:dyDescent="0.25">
      <c r="A1483" s="3">
        <v>42143</v>
      </c>
      <c r="B1483" t="s">
        <v>816</v>
      </c>
      <c r="C1483">
        <v>6000</v>
      </c>
    </row>
    <row r="1484" spans="1:4" x14ac:dyDescent="0.25">
      <c r="A1484" s="3">
        <v>42143</v>
      </c>
      <c r="B1484" t="s">
        <v>693</v>
      </c>
      <c r="D1484">
        <v>7</v>
      </c>
    </row>
    <row r="1485" spans="1:4" x14ac:dyDescent="0.25">
      <c r="A1485" s="3">
        <v>42143</v>
      </c>
      <c r="B1485" t="s">
        <v>689</v>
      </c>
      <c r="D1485">
        <v>30</v>
      </c>
    </row>
    <row r="1486" spans="1:4" x14ac:dyDescent="0.25">
      <c r="A1486" s="3">
        <v>42143</v>
      </c>
      <c r="B1486" t="s">
        <v>817</v>
      </c>
      <c r="D1486">
        <v>8</v>
      </c>
    </row>
    <row r="1487" spans="1:4" x14ac:dyDescent="0.25">
      <c r="A1487" s="3">
        <v>42143</v>
      </c>
      <c r="B1487" t="s">
        <v>735</v>
      </c>
      <c r="D1487">
        <v>8</v>
      </c>
    </row>
    <row r="1488" spans="1:4" x14ac:dyDescent="0.25">
      <c r="A1488" s="3">
        <v>42143</v>
      </c>
      <c r="B1488" t="s">
        <v>818</v>
      </c>
      <c r="D1488">
        <v>100</v>
      </c>
    </row>
    <row r="1489" spans="1:4" x14ac:dyDescent="0.25">
      <c r="A1489" s="3">
        <v>42143</v>
      </c>
      <c r="B1489" t="s">
        <v>542</v>
      </c>
      <c r="D1489">
        <v>7.5</v>
      </c>
    </row>
    <row r="1490" spans="1:4" x14ac:dyDescent="0.25">
      <c r="A1490" s="3">
        <v>42143</v>
      </c>
      <c r="B1490" t="s">
        <v>791</v>
      </c>
      <c r="C1490">
        <v>200</v>
      </c>
    </row>
    <row r="1491" spans="1:4" x14ac:dyDescent="0.25">
      <c r="A1491" s="3"/>
    </row>
    <row r="1492" spans="1:4" x14ac:dyDescent="0.25">
      <c r="A1492" s="3">
        <v>42144</v>
      </c>
      <c r="B1492" t="s">
        <v>819</v>
      </c>
      <c r="D1492">
        <v>0</v>
      </c>
    </row>
    <row r="1493" spans="1:4" x14ac:dyDescent="0.25">
      <c r="A1493" s="3">
        <v>42144</v>
      </c>
      <c r="B1493" t="s">
        <v>710</v>
      </c>
      <c r="D1493">
        <v>2000</v>
      </c>
    </row>
    <row r="1494" spans="1:4" x14ac:dyDescent="0.25">
      <c r="A1494" s="3">
        <v>42144</v>
      </c>
      <c r="B1494" t="s">
        <v>791</v>
      </c>
      <c r="C1494">
        <v>100</v>
      </c>
    </row>
    <row r="1495" spans="1:4" x14ac:dyDescent="0.25">
      <c r="A1495" s="3">
        <v>42144</v>
      </c>
      <c r="B1495" t="s">
        <v>820</v>
      </c>
      <c r="C1495">
        <v>1200</v>
      </c>
    </row>
    <row r="1496" spans="1:4" x14ac:dyDescent="0.25">
      <c r="A1496" s="3">
        <v>42144</v>
      </c>
      <c r="B1496" t="s">
        <v>716</v>
      </c>
      <c r="D1496">
        <v>5200</v>
      </c>
    </row>
    <row r="1497" spans="1:4" x14ac:dyDescent="0.25">
      <c r="A1497" s="3">
        <v>42144</v>
      </c>
      <c r="B1497" t="s">
        <v>555</v>
      </c>
      <c r="D1497">
        <v>9</v>
      </c>
    </row>
    <row r="1498" spans="1:4" x14ac:dyDescent="0.25">
      <c r="A1498" s="3">
        <v>42144</v>
      </c>
      <c r="B1498" t="s">
        <v>693</v>
      </c>
      <c r="D1498">
        <v>7</v>
      </c>
    </row>
    <row r="1499" spans="1:4" x14ac:dyDescent="0.25">
      <c r="A1499" s="3">
        <v>42144</v>
      </c>
      <c r="B1499" t="s">
        <v>821</v>
      </c>
      <c r="D1499">
        <v>24</v>
      </c>
    </row>
    <row r="1500" spans="1:4" x14ac:dyDescent="0.25">
      <c r="A1500" s="3">
        <v>42144</v>
      </c>
      <c r="B1500" t="s">
        <v>768</v>
      </c>
      <c r="C1500">
        <v>50</v>
      </c>
    </row>
    <row r="1501" spans="1:4" x14ac:dyDescent="0.25">
      <c r="A1501" s="3">
        <v>42144</v>
      </c>
      <c r="B1501" t="s">
        <v>541</v>
      </c>
      <c r="D1501">
        <v>10</v>
      </c>
    </row>
    <row r="1502" spans="1:4" x14ac:dyDescent="0.25">
      <c r="A1502" s="3">
        <v>42144</v>
      </c>
      <c r="B1502" t="s">
        <v>822</v>
      </c>
      <c r="C1502">
        <v>600</v>
      </c>
    </row>
    <row r="1503" spans="1:4" x14ac:dyDescent="0.25">
      <c r="A1503" s="3">
        <v>42144</v>
      </c>
      <c r="B1503" t="s">
        <v>823</v>
      </c>
      <c r="D1503">
        <v>500</v>
      </c>
    </row>
    <row r="1504" spans="1:4" x14ac:dyDescent="0.25">
      <c r="A1504" s="3">
        <v>42144</v>
      </c>
      <c r="B1504" t="s">
        <v>824</v>
      </c>
      <c r="C1504">
        <v>500</v>
      </c>
    </row>
    <row r="1505" spans="1:4" x14ac:dyDescent="0.25">
      <c r="A1505" s="3">
        <v>42144</v>
      </c>
      <c r="B1505" t="s">
        <v>825</v>
      </c>
      <c r="C1505" s="5"/>
      <c r="D1505" s="5">
        <v>500</v>
      </c>
    </row>
    <row r="1506" spans="1:4" x14ac:dyDescent="0.25">
      <c r="A1506" s="3">
        <v>42144</v>
      </c>
      <c r="B1506" t="s">
        <v>716</v>
      </c>
      <c r="D1506">
        <v>200</v>
      </c>
    </row>
    <row r="1507" spans="1:4" x14ac:dyDescent="0.25">
      <c r="A1507" s="6"/>
    </row>
    <row r="1508" spans="1:4" x14ac:dyDescent="0.25">
      <c r="A1508" s="3">
        <v>42145</v>
      </c>
      <c r="B1508" t="s">
        <v>768</v>
      </c>
      <c r="C1508">
        <v>2000</v>
      </c>
    </row>
    <row r="1509" spans="1:4" x14ac:dyDescent="0.25">
      <c r="A1509" s="3">
        <v>42145</v>
      </c>
      <c r="B1509" t="s">
        <v>826</v>
      </c>
      <c r="D1509">
        <v>20</v>
      </c>
    </row>
    <row r="1510" spans="1:4" x14ac:dyDescent="0.25">
      <c r="A1510" s="3">
        <v>42145</v>
      </c>
      <c r="B1510" t="s">
        <v>827</v>
      </c>
      <c r="D1510">
        <v>30</v>
      </c>
    </row>
    <row r="1511" spans="1:4" x14ac:dyDescent="0.25">
      <c r="A1511" s="3">
        <v>42145</v>
      </c>
      <c r="B1511" t="s">
        <v>828</v>
      </c>
      <c r="D1511">
        <v>60</v>
      </c>
    </row>
    <row r="1512" spans="1:4" x14ac:dyDescent="0.25">
      <c r="A1512" s="6"/>
    </row>
    <row r="1513" spans="1:4" x14ac:dyDescent="0.25">
      <c r="A1513" s="3">
        <v>42146</v>
      </c>
      <c r="B1513" t="s">
        <v>829</v>
      </c>
      <c r="C1513">
        <v>300</v>
      </c>
    </row>
    <row r="1514" spans="1:4" x14ac:dyDescent="0.25">
      <c r="A1514" s="3">
        <v>42146</v>
      </c>
      <c r="B1514" t="s">
        <v>830</v>
      </c>
      <c r="D1514">
        <v>30</v>
      </c>
    </row>
    <row r="1515" spans="1:4" x14ac:dyDescent="0.25">
      <c r="A1515" s="3">
        <v>42146</v>
      </c>
      <c r="B1515" t="s">
        <v>831</v>
      </c>
      <c r="D1515">
        <v>180</v>
      </c>
    </row>
    <row r="1516" spans="1:4" x14ac:dyDescent="0.25">
      <c r="A1516" s="3">
        <v>42146</v>
      </c>
      <c r="B1516" t="s">
        <v>832</v>
      </c>
      <c r="D1516">
        <v>24</v>
      </c>
    </row>
    <row r="1517" spans="1:4" x14ac:dyDescent="0.25">
      <c r="A1517" s="3">
        <v>42146</v>
      </c>
      <c r="B1517" t="s">
        <v>833</v>
      </c>
      <c r="D1517">
        <v>60</v>
      </c>
    </row>
    <row r="1518" spans="1:4" x14ac:dyDescent="0.25">
      <c r="A1518" s="3">
        <v>42146</v>
      </c>
      <c r="B1518" t="s">
        <v>834</v>
      </c>
      <c r="D1518">
        <v>500</v>
      </c>
    </row>
    <row r="1519" spans="1:4" x14ac:dyDescent="0.25">
      <c r="A1519" s="3">
        <v>42146</v>
      </c>
      <c r="B1519" t="s">
        <v>835</v>
      </c>
      <c r="C1519">
        <v>1</v>
      </c>
    </row>
    <row r="1520" spans="1:4" x14ac:dyDescent="0.25">
      <c r="A1520" s="3">
        <v>42146</v>
      </c>
      <c r="B1520" t="s">
        <v>834</v>
      </c>
      <c r="D1520">
        <v>500</v>
      </c>
    </row>
    <row r="1521" spans="1:4" x14ac:dyDescent="0.25">
      <c r="A1521" s="3">
        <v>42146</v>
      </c>
      <c r="B1521" t="s">
        <v>836</v>
      </c>
      <c r="D1521">
        <v>750</v>
      </c>
    </row>
    <row r="1522" spans="1:4" x14ac:dyDescent="0.25">
      <c r="A1522" s="3">
        <v>42146</v>
      </c>
      <c r="B1522" t="s">
        <v>837</v>
      </c>
      <c r="D1522">
        <v>140</v>
      </c>
    </row>
    <row r="1523" spans="1:4" x14ac:dyDescent="0.25">
      <c r="A1523" s="3">
        <v>42146</v>
      </c>
      <c r="B1523" t="s">
        <v>838</v>
      </c>
      <c r="D1523">
        <v>28</v>
      </c>
    </row>
    <row r="1524" spans="1:4" x14ac:dyDescent="0.25">
      <c r="A1524" s="6"/>
    </row>
    <row r="1525" spans="1:4" x14ac:dyDescent="0.25">
      <c r="A1525" s="3">
        <v>42147</v>
      </c>
      <c r="B1525" t="s">
        <v>816</v>
      </c>
      <c r="C1525">
        <v>2000</v>
      </c>
    </row>
    <row r="1526" spans="1:4" x14ac:dyDescent="0.25">
      <c r="A1526" s="3">
        <v>42147</v>
      </c>
      <c r="B1526" t="s">
        <v>839</v>
      </c>
      <c r="D1526">
        <v>2000</v>
      </c>
    </row>
    <row r="1527" spans="1:4" x14ac:dyDescent="0.25">
      <c r="A1527" s="3">
        <v>42147</v>
      </c>
      <c r="B1527" t="s">
        <v>840</v>
      </c>
      <c r="C1527">
        <v>100</v>
      </c>
    </row>
    <row r="1528" spans="1:4" x14ac:dyDescent="0.25">
      <c r="A1528" s="3">
        <v>42147</v>
      </c>
      <c r="B1528" t="s">
        <v>841</v>
      </c>
      <c r="D1528">
        <v>30</v>
      </c>
    </row>
    <row r="1529" spans="1:4" x14ac:dyDescent="0.25">
      <c r="A1529" s="3">
        <v>42147</v>
      </c>
      <c r="B1529" t="s">
        <v>541</v>
      </c>
      <c r="D1529">
        <v>18</v>
      </c>
    </row>
    <row r="1530" spans="1:4" x14ac:dyDescent="0.25">
      <c r="A1530" s="3">
        <v>42147</v>
      </c>
      <c r="B1530" t="s">
        <v>842</v>
      </c>
      <c r="D1530">
        <v>20</v>
      </c>
    </row>
    <row r="1531" spans="1:4" x14ac:dyDescent="0.25">
      <c r="A1531" s="3">
        <v>42147</v>
      </c>
      <c r="B1531" t="s">
        <v>542</v>
      </c>
      <c r="D1531">
        <v>6</v>
      </c>
    </row>
    <row r="1532" spans="1:4" x14ac:dyDescent="0.25">
      <c r="A1532" s="6"/>
    </row>
    <row r="1533" spans="1:4" x14ac:dyDescent="0.25">
      <c r="A1533" s="3">
        <v>42149</v>
      </c>
      <c r="B1533" t="s">
        <v>768</v>
      </c>
      <c r="C1533">
        <v>2250</v>
      </c>
    </row>
    <row r="1534" spans="1:4" x14ac:dyDescent="0.25">
      <c r="A1534" s="3">
        <v>42149</v>
      </c>
      <c r="B1534" t="s">
        <v>794</v>
      </c>
      <c r="C1534">
        <v>2750</v>
      </c>
    </row>
    <row r="1535" spans="1:4" x14ac:dyDescent="0.25">
      <c r="A1535" s="3">
        <v>42149</v>
      </c>
      <c r="B1535" t="s">
        <v>843</v>
      </c>
      <c r="D1535">
        <v>7</v>
      </c>
    </row>
    <row r="1536" spans="1:4" x14ac:dyDescent="0.25">
      <c r="A1536" s="3">
        <v>42149</v>
      </c>
      <c r="B1536" t="s">
        <v>844</v>
      </c>
      <c r="D1536">
        <v>5000</v>
      </c>
    </row>
    <row r="1537" spans="1:4" x14ac:dyDescent="0.25">
      <c r="A1537" s="3">
        <v>42149</v>
      </c>
      <c r="B1537" t="s">
        <v>693</v>
      </c>
      <c r="D1537">
        <v>7</v>
      </c>
    </row>
    <row r="1538" spans="1:4" x14ac:dyDescent="0.25">
      <c r="A1538" s="3">
        <v>42149</v>
      </c>
      <c r="B1538" t="s">
        <v>845</v>
      </c>
      <c r="C1538">
        <v>30</v>
      </c>
    </row>
    <row r="1539" spans="1:4" x14ac:dyDescent="0.25">
      <c r="A1539" s="3">
        <v>42149</v>
      </c>
      <c r="B1539" t="s">
        <v>846</v>
      </c>
      <c r="D1539">
        <v>1</v>
      </c>
    </row>
    <row r="1540" spans="1:4" x14ac:dyDescent="0.25">
      <c r="A1540" s="3">
        <v>42149</v>
      </c>
      <c r="B1540" t="s">
        <v>847</v>
      </c>
      <c r="D1540">
        <v>25</v>
      </c>
    </row>
    <row r="1541" spans="1:4" x14ac:dyDescent="0.25">
      <c r="A1541" s="3">
        <v>42149</v>
      </c>
      <c r="B1541" t="s">
        <v>541</v>
      </c>
      <c r="C1541" s="5"/>
      <c r="D1541">
        <v>9</v>
      </c>
    </row>
    <row r="1542" spans="1:4" x14ac:dyDescent="0.25">
      <c r="A1542" s="3">
        <v>42149</v>
      </c>
      <c r="B1542" t="s">
        <v>542</v>
      </c>
      <c r="D1542">
        <v>1</v>
      </c>
    </row>
    <row r="1543" spans="1:4" x14ac:dyDescent="0.25">
      <c r="A1543" s="6"/>
    </row>
    <row r="1544" spans="1:4" x14ac:dyDescent="0.25">
      <c r="A1544" s="3">
        <v>42150</v>
      </c>
      <c r="B1544" t="s">
        <v>555</v>
      </c>
      <c r="D1544">
        <v>10</v>
      </c>
    </row>
    <row r="1545" spans="1:4" x14ac:dyDescent="0.25">
      <c r="A1545" s="3">
        <v>42150</v>
      </c>
      <c r="B1545" t="s">
        <v>848</v>
      </c>
      <c r="C1545">
        <v>1000</v>
      </c>
    </row>
    <row r="1546" spans="1:4" x14ac:dyDescent="0.25">
      <c r="A1546" s="3">
        <v>42150</v>
      </c>
      <c r="B1546" t="s">
        <v>541</v>
      </c>
      <c r="D1546">
        <v>9</v>
      </c>
    </row>
    <row r="1547" spans="1:4" x14ac:dyDescent="0.25">
      <c r="A1547" s="3">
        <v>42150</v>
      </c>
      <c r="B1547" t="s">
        <v>542</v>
      </c>
      <c r="D1547">
        <v>1</v>
      </c>
    </row>
    <row r="1548" spans="1:4" x14ac:dyDescent="0.25">
      <c r="A1548" s="6"/>
    </row>
    <row r="1549" spans="1:4" x14ac:dyDescent="0.25">
      <c r="A1549" s="3">
        <v>42151</v>
      </c>
      <c r="B1549" t="s">
        <v>794</v>
      </c>
      <c r="C1549">
        <v>50</v>
      </c>
    </row>
    <row r="1550" spans="1:4" x14ac:dyDescent="0.25">
      <c r="A1550" s="3">
        <v>42151</v>
      </c>
      <c r="B1550" t="s">
        <v>555</v>
      </c>
      <c r="D1550">
        <v>9</v>
      </c>
    </row>
    <row r="1551" spans="1:4" x14ac:dyDescent="0.25">
      <c r="A1551" s="3">
        <v>42151</v>
      </c>
      <c r="B1551" t="s">
        <v>693</v>
      </c>
      <c r="D1551">
        <v>6</v>
      </c>
    </row>
    <row r="1552" spans="1:4" x14ac:dyDescent="0.25">
      <c r="A1552" s="3">
        <v>42151</v>
      </c>
      <c r="B1552" t="s">
        <v>845</v>
      </c>
      <c r="C1552">
        <v>100</v>
      </c>
    </row>
    <row r="1553" spans="1:4" x14ac:dyDescent="0.25">
      <c r="A1553" s="3">
        <v>42151</v>
      </c>
      <c r="B1553" t="s">
        <v>849</v>
      </c>
      <c r="C1553">
        <v>10</v>
      </c>
    </row>
    <row r="1554" spans="1:4" x14ac:dyDescent="0.25">
      <c r="A1554" s="3">
        <v>42151</v>
      </c>
      <c r="B1554" t="s">
        <v>849</v>
      </c>
      <c r="C1554">
        <v>40</v>
      </c>
    </row>
    <row r="1555" spans="1:4" x14ac:dyDescent="0.25">
      <c r="A1555" s="3">
        <v>42151</v>
      </c>
      <c r="B1555" t="s">
        <v>689</v>
      </c>
      <c r="D1555">
        <v>30</v>
      </c>
    </row>
    <row r="1556" spans="1:4" x14ac:dyDescent="0.25">
      <c r="A1556" s="3">
        <v>42151</v>
      </c>
      <c r="B1556" t="s">
        <v>637</v>
      </c>
      <c r="D1556">
        <v>8</v>
      </c>
    </row>
    <row r="1557" spans="1:4" x14ac:dyDescent="0.25">
      <c r="A1557" s="3">
        <v>42151</v>
      </c>
      <c r="B1557" t="s">
        <v>490</v>
      </c>
      <c r="D1557">
        <v>66.5</v>
      </c>
    </row>
    <row r="1558" spans="1:4" x14ac:dyDescent="0.25">
      <c r="A1558" s="3">
        <v>42151</v>
      </c>
      <c r="B1558" t="s">
        <v>541</v>
      </c>
      <c r="D1558">
        <v>9</v>
      </c>
    </row>
    <row r="1559" spans="1:4" x14ac:dyDescent="0.25">
      <c r="A1559" s="3">
        <v>42151</v>
      </c>
      <c r="B1559" t="s">
        <v>542</v>
      </c>
      <c r="D1559">
        <v>6.5</v>
      </c>
    </row>
    <row r="1560" spans="1:4" x14ac:dyDescent="0.25">
      <c r="A1560" s="3">
        <v>42151</v>
      </c>
      <c r="B1560" t="s">
        <v>814</v>
      </c>
      <c r="D1560">
        <v>1050</v>
      </c>
    </row>
    <row r="1561" spans="1:4" x14ac:dyDescent="0.25">
      <c r="A1561" s="6"/>
    </row>
    <row r="1562" spans="1:4" x14ac:dyDescent="0.25">
      <c r="A1562" s="3">
        <v>42152</v>
      </c>
      <c r="B1562" t="s">
        <v>814</v>
      </c>
      <c r="D1562">
        <v>20</v>
      </c>
    </row>
    <row r="1563" spans="1:4" x14ac:dyDescent="0.25">
      <c r="A1563" s="3">
        <v>42152</v>
      </c>
      <c r="B1563" t="s">
        <v>794</v>
      </c>
      <c r="C1563">
        <v>4160</v>
      </c>
    </row>
    <row r="1564" spans="1:4" x14ac:dyDescent="0.25">
      <c r="A1564" s="3">
        <v>42152</v>
      </c>
      <c r="B1564" t="s">
        <v>850</v>
      </c>
      <c r="D1564">
        <v>4160</v>
      </c>
    </row>
    <row r="1565" spans="1:4" x14ac:dyDescent="0.25">
      <c r="A1565" s="3">
        <v>42152</v>
      </c>
      <c r="B1565" t="s">
        <v>794</v>
      </c>
      <c r="C1565">
        <v>40</v>
      </c>
    </row>
    <row r="1566" spans="1:4" x14ac:dyDescent="0.25">
      <c r="A1566" s="3">
        <v>42152</v>
      </c>
      <c r="B1566" t="s">
        <v>555</v>
      </c>
      <c r="D1566">
        <v>9</v>
      </c>
    </row>
    <row r="1567" spans="1:4" x14ac:dyDescent="0.25">
      <c r="A1567" s="3">
        <v>42152</v>
      </c>
      <c r="B1567" t="s">
        <v>693</v>
      </c>
      <c r="D1567">
        <v>7</v>
      </c>
    </row>
    <row r="1568" spans="1:4" x14ac:dyDescent="0.25">
      <c r="A1568" s="3">
        <v>42152</v>
      </c>
      <c r="B1568" t="s">
        <v>851</v>
      </c>
      <c r="C1568">
        <v>20</v>
      </c>
    </row>
    <row r="1569" spans="1:4" x14ac:dyDescent="0.25">
      <c r="A1569" s="3">
        <v>42152</v>
      </c>
      <c r="B1569" t="s">
        <v>852</v>
      </c>
      <c r="D1569">
        <v>10</v>
      </c>
    </row>
    <row r="1570" spans="1:4" x14ac:dyDescent="0.25">
      <c r="A1570" s="3">
        <v>42152</v>
      </c>
      <c r="B1570" t="s">
        <v>816</v>
      </c>
      <c r="C1570">
        <v>5000</v>
      </c>
    </row>
    <row r="1571" spans="1:4" x14ac:dyDescent="0.25">
      <c r="A1571" s="3">
        <v>42152</v>
      </c>
      <c r="B1571" t="s">
        <v>637</v>
      </c>
      <c r="D1571">
        <v>7</v>
      </c>
    </row>
    <row r="1572" spans="1:4" x14ac:dyDescent="0.25">
      <c r="A1572" s="3">
        <v>42152</v>
      </c>
      <c r="B1572" t="s">
        <v>541</v>
      </c>
      <c r="D1572">
        <v>10</v>
      </c>
    </row>
    <row r="1573" spans="1:4" x14ac:dyDescent="0.25">
      <c r="A1573" s="3">
        <v>42152</v>
      </c>
      <c r="B1573" t="s">
        <v>814</v>
      </c>
      <c r="D1573">
        <v>5000</v>
      </c>
    </row>
    <row r="1574" spans="1:4" x14ac:dyDescent="0.25">
      <c r="A1574" s="3">
        <v>42152</v>
      </c>
      <c r="B1574" t="s">
        <v>542</v>
      </c>
      <c r="D1574">
        <v>2</v>
      </c>
    </row>
    <row r="1575" spans="1:4" x14ac:dyDescent="0.25">
      <c r="A1575" s="6"/>
    </row>
    <row r="1576" spans="1:4" x14ac:dyDescent="0.25">
      <c r="A1576" s="3">
        <v>42153</v>
      </c>
      <c r="B1576" t="s">
        <v>794</v>
      </c>
      <c r="C1576">
        <v>270</v>
      </c>
    </row>
    <row r="1577" spans="1:4" x14ac:dyDescent="0.25">
      <c r="A1577" s="3">
        <v>42153</v>
      </c>
      <c r="B1577" t="s">
        <v>555</v>
      </c>
      <c r="D1577">
        <v>9</v>
      </c>
    </row>
    <row r="1578" spans="1:4" x14ac:dyDescent="0.25">
      <c r="A1578" s="3">
        <v>42153</v>
      </c>
      <c r="B1578" t="s">
        <v>693</v>
      </c>
      <c r="D1578">
        <v>7</v>
      </c>
    </row>
    <row r="1579" spans="1:4" x14ac:dyDescent="0.25">
      <c r="A1579" s="3">
        <v>42153</v>
      </c>
      <c r="B1579" t="s">
        <v>853</v>
      </c>
      <c r="D1579">
        <v>20</v>
      </c>
    </row>
    <row r="1580" spans="1:4" x14ac:dyDescent="0.25">
      <c r="A1580" s="3">
        <v>42153</v>
      </c>
      <c r="B1580" t="s">
        <v>684</v>
      </c>
      <c r="C1580">
        <v>20</v>
      </c>
    </row>
    <row r="1581" spans="1:4" x14ac:dyDescent="0.25">
      <c r="A1581" s="3">
        <v>42153</v>
      </c>
      <c r="B1581" t="s">
        <v>796</v>
      </c>
      <c r="C1581">
        <v>6</v>
      </c>
    </row>
    <row r="1582" spans="1:4" x14ac:dyDescent="0.25">
      <c r="A1582" s="3">
        <v>42153</v>
      </c>
      <c r="B1582" t="s">
        <v>854</v>
      </c>
      <c r="D1582">
        <v>15</v>
      </c>
    </row>
    <row r="1583" spans="1:4" x14ac:dyDescent="0.25">
      <c r="A1583" s="3">
        <v>42153</v>
      </c>
      <c r="B1583" t="s">
        <v>794</v>
      </c>
      <c r="C1583">
        <v>20000</v>
      </c>
    </row>
    <row r="1584" spans="1:4" x14ac:dyDescent="0.25">
      <c r="A1584" s="3">
        <v>42153</v>
      </c>
      <c r="B1584" t="s">
        <v>855</v>
      </c>
      <c r="D1584">
        <v>20000</v>
      </c>
    </row>
    <row r="1585" spans="1:4" x14ac:dyDescent="0.25">
      <c r="A1585" s="6"/>
    </row>
    <row r="1586" spans="1:4" x14ac:dyDescent="0.25">
      <c r="A1586" s="3">
        <v>42154</v>
      </c>
      <c r="B1586" t="s">
        <v>555</v>
      </c>
      <c r="D1586">
        <v>9</v>
      </c>
    </row>
    <row r="1587" spans="1:4" x14ac:dyDescent="0.25">
      <c r="A1587" s="3">
        <v>42154</v>
      </c>
      <c r="B1587" t="s">
        <v>693</v>
      </c>
      <c r="D1587">
        <v>7</v>
      </c>
    </row>
    <row r="1588" spans="1:4" x14ac:dyDescent="0.25">
      <c r="A1588" s="3">
        <v>42154</v>
      </c>
      <c r="B1588" t="s">
        <v>541</v>
      </c>
      <c r="D1588">
        <v>9</v>
      </c>
    </row>
    <row r="1589" spans="1:4" x14ac:dyDescent="0.25">
      <c r="A1589" s="3">
        <v>42154</v>
      </c>
      <c r="B1589" t="s">
        <v>856</v>
      </c>
      <c r="D1589">
        <v>40</v>
      </c>
    </row>
    <row r="1590" spans="1:4" x14ac:dyDescent="0.25">
      <c r="A1590" s="3">
        <v>42154</v>
      </c>
      <c r="B1590" t="s">
        <v>857</v>
      </c>
      <c r="D1590">
        <v>10</v>
      </c>
    </row>
    <row r="1591" spans="1:4" x14ac:dyDescent="0.25">
      <c r="A1591" s="3">
        <v>42154</v>
      </c>
      <c r="B1591" t="s">
        <v>555</v>
      </c>
      <c r="D1591">
        <v>9</v>
      </c>
    </row>
    <row r="1592" spans="1:4" x14ac:dyDescent="0.25">
      <c r="A1592" s="3">
        <v>42154</v>
      </c>
      <c r="B1592" t="s">
        <v>858</v>
      </c>
      <c r="D1592">
        <v>33</v>
      </c>
    </row>
    <row r="1593" spans="1:4" x14ac:dyDescent="0.25">
      <c r="A1593" s="3">
        <v>42154</v>
      </c>
      <c r="B1593" t="s">
        <v>859</v>
      </c>
      <c r="D1593">
        <v>18</v>
      </c>
    </row>
    <row r="1594" spans="1:4" x14ac:dyDescent="0.25">
      <c r="A1594" s="3">
        <v>42154</v>
      </c>
      <c r="B1594" t="s">
        <v>860</v>
      </c>
      <c r="D1594">
        <v>48</v>
      </c>
    </row>
    <row r="1595" spans="1:4" x14ac:dyDescent="0.25">
      <c r="A1595" s="3">
        <v>42154</v>
      </c>
      <c r="B1595" t="s">
        <v>861</v>
      </c>
      <c r="C1595">
        <v>50</v>
      </c>
    </row>
    <row r="1596" spans="1:4" x14ac:dyDescent="0.25">
      <c r="A1596" s="3">
        <v>42154</v>
      </c>
      <c r="B1596" t="s">
        <v>862</v>
      </c>
      <c r="D1596">
        <v>2</v>
      </c>
    </row>
    <row r="1597" spans="1:4" x14ac:dyDescent="0.25">
      <c r="A1597" s="3">
        <v>42154</v>
      </c>
      <c r="B1597" t="s">
        <v>542</v>
      </c>
      <c r="D1597">
        <v>5</v>
      </c>
    </row>
    <row r="1598" spans="1:4" x14ac:dyDescent="0.25">
      <c r="A1598" s="6"/>
    </row>
    <row r="1599" spans="1:4" x14ac:dyDescent="0.25">
      <c r="A1599" s="3">
        <v>42155</v>
      </c>
      <c r="B1599" t="s">
        <v>555</v>
      </c>
      <c r="D1599">
        <v>10</v>
      </c>
    </row>
    <row r="1600" spans="1:4" x14ac:dyDescent="0.25">
      <c r="A1600" s="3">
        <v>42155</v>
      </c>
      <c r="B1600" t="s">
        <v>863</v>
      </c>
      <c r="D1600">
        <v>7</v>
      </c>
    </row>
    <row r="1601" spans="1:4" x14ac:dyDescent="0.25">
      <c r="A1601" s="3">
        <v>42155</v>
      </c>
      <c r="B1601" t="s">
        <v>864</v>
      </c>
      <c r="C1601">
        <v>3500</v>
      </c>
    </row>
    <row r="1602" spans="1:4" x14ac:dyDescent="0.25">
      <c r="A1602" s="3">
        <v>42155</v>
      </c>
      <c r="B1602" t="s">
        <v>865</v>
      </c>
      <c r="D1602">
        <v>70</v>
      </c>
    </row>
    <row r="1603" spans="1:4" x14ac:dyDescent="0.25">
      <c r="A1603" s="3">
        <v>42155</v>
      </c>
      <c r="B1603" t="s">
        <v>866</v>
      </c>
      <c r="D1603">
        <v>21</v>
      </c>
    </row>
    <row r="1604" spans="1:4" x14ac:dyDescent="0.25">
      <c r="A1604" s="6"/>
    </row>
    <row r="1605" spans="1:4" x14ac:dyDescent="0.25">
      <c r="A1605" s="3">
        <v>42156</v>
      </c>
      <c r="B1605" t="s">
        <v>867</v>
      </c>
      <c r="D1605">
        <v>5</v>
      </c>
    </row>
    <row r="1606" spans="1:4" x14ac:dyDescent="0.25">
      <c r="A1606" s="3">
        <v>42156</v>
      </c>
      <c r="B1606" t="s">
        <v>868</v>
      </c>
      <c r="D1606">
        <v>7</v>
      </c>
    </row>
    <row r="1607" spans="1:4" x14ac:dyDescent="0.25">
      <c r="A1607" s="3">
        <v>42156</v>
      </c>
      <c r="B1607" t="s">
        <v>818</v>
      </c>
      <c r="D1607">
        <v>100</v>
      </c>
    </row>
    <row r="1608" spans="1:4" x14ac:dyDescent="0.25">
      <c r="A1608" s="3">
        <v>42156</v>
      </c>
      <c r="B1608" t="s">
        <v>869</v>
      </c>
      <c r="D1608">
        <v>210</v>
      </c>
    </row>
    <row r="1610" spans="1:4" x14ac:dyDescent="0.25">
      <c r="A1610" s="3">
        <v>42157</v>
      </c>
      <c r="B1610" t="s">
        <v>870</v>
      </c>
      <c r="D1610">
        <v>50</v>
      </c>
    </row>
    <row r="1611" spans="1:4" x14ac:dyDescent="0.25">
      <c r="A1611" s="3">
        <v>42157</v>
      </c>
      <c r="B1611" t="s">
        <v>871</v>
      </c>
      <c r="D1611">
        <v>1000</v>
      </c>
    </row>
    <row r="1612" spans="1:4" x14ac:dyDescent="0.25">
      <c r="A1612" s="3">
        <v>42157</v>
      </c>
      <c r="B1612" t="s">
        <v>872</v>
      </c>
      <c r="D1612">
        <v>2000</v>
      </c>
    </row>
    <row r="1613" spans="1:4" x14ac:dyDescent="0.25">
      <c r="A1613" s="6"/>
    </row>
    <row r="1614" spans="1:4" x14ac:dyDescent="0.25">
      <c r="A1614" s="3">
        <v>42158</v>
      </c>
      <c r="B1614" t="s">
        <v>555</v>
      </c>
      <c r="D1614">
        <v>9</v>
      </c>
    </row>
    <row r="1615" spans="1:4" x14ac:dyDescent="0.25">
      <c r="A1615" s="3">
        <v>42158</v>
      </c>
      <c r="B1615" t="s">
        <v>693</v>
      </c>
      <c r="D1615">
        <v>7</v>
      </c>
    </row>
    <row r="1616" spans="1:4" x14ac:dyDescent="0.25">
      <c r="A1616" s="3">
        <v>42158</v>
      </c>
      <c r="B1616" t="s">
        <v>873</v>
      </c>
      <c r="C1616">
        <v>50</v>
      </c>
    </row>
    <row r="1617" spans="1:4" x14ac:dyDescent="0.25">
      <c r="A1617" s="3">
        <v>42158</v>
      </c>
      <c r="B1617" t="s">
        <v>665</v>
      </c>
      <c r="D1617">
        <v>50</v>
      </c>
    </row>
    <row r="1618" spans="1:4" x14ac:dyDescent="0.25">
      <c r="A1618" s="3">
        <v>42158</v>
      </c>
      <c r="B1618" t="s">
        <v>684</v>
      </c>
      <c r="C1618">
        <v>30</v>
      </c>
    </row>
    <row r="1619" spans="1:4" x14ac:dyDescent="0.25">
      <c r="A1619" s="3">
        <v>42158</v>
      </c>
      <c r="B1619" t="s">
        <v>864</v>
      </c>
      <c r="C1619">
        <v>1200</v>
      </c>
    </row>
    <row r="1620" spans="1:4" x14ac:dyDescent="0.25">
      <c r="A1620" s="6"/>
    </row>
    <row r="1621" spans="1:4" x14ac:dyDescent="0.25">
      <c r="A1621" s="3">
        <v>42159</v>
      </c>
      <c r="B1621" t="s">
        <v>541</v>
      </c>
      <c r="D1621">
        <v>9</v>
      </c>
    </row>
    <row r="1622" spans="1:4" x14ac:dyDescent="0.25">
      <c r="A1622" s="3">
        <v>42159</v>
      </c>
      <c r="B1622" t="s">
        <v>555</v>
      </c>
      <c r="D1622">
        <v>9</v>
      </c>
    </row>
    <row r="1623" spans="1:4" x14ac:dyDescent="0.25">
      <c r="A1623" s="3">
        <v>42159</v>
      </c>
      <c r="B1623" t="s">
        <v>693</v>
      </c>
      <c r="D1623">
        <v>7</v>
      </c>
    </row>
    <row r="1624" spans="1:4" x14ac:dyDescent="0.25">
      <c r="A1624" s="3">
        <v>42159</v>
      </c>
      <c r="B1624" t="s">
        <v>689</v>
      </c>
      <c r="D1624">
        <v>22</v>
      </c>
    </row>
    <row r="1625" spans="1:4" x14ac:dyDescent="0.25">
      <c r="A1625" s="3">
        <v>42159</v>
      </c>
      <c r="B1625" t="s">
        <v>874</v>
      </c>
      <c r="D1625">
        <v>10</v>
      </c>
    </row>
    <row r="1626" spans="1:4" x14ac:dyDescent="0.25">
      <c r="A1626" s="3">
        <v>42159</v>
      </c>
      <c r="B1626" t="s">
        <v>875</v>
      </c>
      <c r="D1626">
        <v>10</v>
      </c>
    </row>
    <row r="1627" spans="1:4" x14ac:dyDescent="0.25">
      <c r="A1627" s="3">
        <v>42159</v>
      </c>
      <c r="B1627" t="s">
        <v>876</v>
      </c>
      <c r="D1627">
        <v>10</v>
      </c>
    </row>
    <row r="1628" spans="1:4" x14ac:dyDescent="0.25">
      <c r="A1628" s="3">
        <v>42159</v>
      </c>
      <c r="B1628" t="s">
        <v>877</v>
      </c>
      <c r="D1628">
        <v>20</v>
      </c>
    </row>
    <row r="1629" spans="1:4" x14ac:dyDescent="0.25">
      <c r="A1629" s="3">
        <v>42159</v>
      </c>
      <c r="B1629" t="s">
        <v>542</v>
      </c>
      <c r="D1629">
        <v>2</v>
      </c>
    </row>
    <row r="1631" spans="1:4" x14ac:dyDescent="0.25">
      <c r="A1631" s="3">
        <v>42160</v>
      </c>
      <c r="B1631" t="s">
        <v>555</v>
      </c>
      <c r="D1631">
        <v>9</v>
      </c>
    </row>
    <row r="1632" spans="1:4" x14ac:dyDescent="0.25">
      <c r="A1632" s="3">
        <v>42160</v>
      </c>
      <c r="B1632" t="s">
        <v>693</v>
      </c>
      <c r="D1632">
        <v>7</v>
      </c>
    </row>
    <row r="1633" spans="1:4" x14ac:dyDescent="0.25">
      <c r="A1633" s="3">
        <v>42160</v>
      </c>
      <c r="B1633" t="s">
        <v>684</v>
      </c>
      <c r="C1633">
        <v>160</v>
      </c>
    </row>
    <row r="1634" spans="1:4" x14ac:dyDescent="0.25">
      <c r="A1634" s="3">
        <v>42160</v>
      </c>
      <c r="B1634" t="s">
        <v>689</v>
      </c>
      <c r="D1634">
        <v>40</v>
      </c>
    </row>
    <row r="1635" spans="1:4" x14ac:dyDescent="0.25">
      <c r="A1635" s="3">
        <v>42160</v>
      </c>
      <c r="B1635" t="s">
        <v>541</v>
      </c>
      <c r="D1635">
        <v>10</v>
      </c>
    </row>
    <row r="1636" spans="1:4" x14ac:dyDescent="0.25">
      <c r="A1636" s="6"/>
    </row>
    <row r="1637" spans="1:4" x14ac:dyDescent="0.25">
      <c r="A1637" s="3">
        <v>42161</v>
      </c>
      <c r="B1637" t="s">
        <v>555</v>
      </c>
      <c r="D1637">
        <v>9</v>
      </c>
    </row>
    <row r="1638" spans="1:4" x14ac:dyDescent="0.25">
      <c r="A1638" s="3">
        <v>42161</v>
      </c>
      <c r="B1638" t="s">
        <v>693</v>
      </c>
      <c r="D1638">
        <v>7</v>
      </c>
    </row>
    <row r="1639" spans="1:4" x14ac:dyDescent="0.25">
      <c r="A1639" s="3">
        <v>42161</v>
      </c>
      <c r="B1639" t="s">
        <v>684</v>
      </c>
      <c r="C1639">
        <v>20</v>
      </c>
    </row>
    <row r="1640" spans="1:4" x14ac:dyDescent="0.25">
      <c r="A1640" s="3">
        <v>42161</v>
      </c>
      <c r="B1640" t="s">
        <v>689</v>
      </c>
      <c r="D1640">
        <v>60</v>
      </c>
    </row>
    <row r="1641" spans="1:4" x14ac:dyDescent="0.25">
      <c r="A1641" s="3">
        <v>42161</v>
      </c>
      <c r="B1641" t="s">
        <v>684</v>
      </c>
      <c r="C1641">
        <v>50</v>
      </c>
    </row>
    <row r="1642" spans="1:4" x14ac:dyDescent="0.25">
      <c r="A1642" s="3">
        <v>42161</v>
      </c>
      <c r="B1642" t="s">
        <v>684</v>
      </c>
      <c r="C1642">
        <v>50</v>
      </c>
    </row>
    <row r="1643" spans="1:4" x14ac:dyDescent="0.25">
      <c r="A1643" s="3">
        <v>42161</v>
      </c>
      <c r="B1643" t="s">
        <v>684</v>
      </c>
      <c r="C1643">
        <v>9</v>
      </c>
    </row>
    <row r="1644" spans="1:4" x14ac:dyDescent="0.25">
      <c r="A1644" s="6"/>
    </row>
    <row r="1645" spans="1:4" x14ac:dyDescent="0.25">
      <c r="A1645" s="3">
        <v>42162</v>
      </c>
      <c r="B1645" t="s">
        <v>792</v>
      </c>
      <c r="C1645">
        <v>1000</v>
      </c>
    </row>
    <row r="1646" spans="1:4" x14ac:dyDescent="0.25">
      <c r="A1646" s="3">
        <v>42162</v>
      </c>
      <c r="B1646" t="s">
        <v>835</v>
      </c>
      <c r="C1646">
        <v>10</v>
      </c>
    </row>
    <row r="1647" spans="1:4" x14ac:dyDescent="0.25">
      <c r="A1647" s="3">
        <v>42162</v>
      </c>
      <c r="B1647" t="s">
        <v>542</v>
      </c>
      <c r="D1647">
        <v>22</v>
      </c>
    </row>
    <row r="1648" spans="1:4" x14ac:dyDescent="0.25">
      <c r="A1648" s="3">
        <v>42162</v>
      </c>
      <c r="B1648" t="s">
        <v>814</v>
      </c>
      <c r="D1648">
        <v>2300</v>
      </c>
    </row>
    <row r="1649" spans="1:4" x14ac:dyDescent="0.25">
      <c r="A1649" s="5"/>
      <c r="B1649" s="5"/>
      <c r="C1649" s="5"/>
      <c r="D1649" s="5"/>
    </row>
    <row r="1650" spans="1:4" x14ac:dyDescent="0.25">
      <c r="A1650" s="3">
        <v>42163</v>
      </c>
      <c r="B1650" t="s">
        <v>555</v>
      </c>
      <c r="D1650">
        <v>9</v>
      </c>
    </row>
    <row r="1651" spans="1:4" x14ac:dyDescent="0.25">
      <c r="A1651" s="3">
        <v>42163</v>
      </c>
      <c r="B1651" t="s">
        <v>693</v>
      </c>
      <c r="D1651">
        <v>7</v>
      </c>
    </row>
    <row r="1652" spans="1:4" x14ac:dyDescent="0.25">
      <c r="A1652" s="3">
        <v>42163</v>
      </c>
      <c r="B1652" t="s">
        <v>637</v>
      </c>
      <c r="D1652">
        <v>7</v>
      </c>
    </row>
    <row r="1653" spans="1:4" x14ac:dyDescent="0.25">
      <c r="A1653" s="3">
        <v>42163</v>
      </c>
      <c r="B1653" t="s">
        <v>878</v>
      </c>
      <c r="D1653">
        <v>7</v>
      </c>
    </row>
    <row r="1654" spans="1:4" x14ac:dyDescent="0.25">
      <c r="A1654" s="3">
        <v>42163</v>
      </c>
      <c r="B1654" t="s">
        <v>684</v>
      </c>
      <c r="C1654">
        <v>10</v>
      </c>
    </row>
    <row r="1655" spans="1:4" x14ac:dyDescent="0.25">
      <c r="A1655" s="3">
        <v>42163</v>
      </c>
      <c r="B1655" t="s">
        <v>794</v>
      </c>
      <c r="C1655">
        <v>50</v>
      </c>
    </row>
    <row r="1656" spans="1:4" x14ac:dyDescent="0.25">
      <c r="A1656" s="3">
        <v>42163</v>
      </c>
      <c r="B1656" t="s">
        <v>689</v>
      </c>
      <c r="D1656">
        <v>17</v>
      </c>
    </row>
    <row r="1657" spans="1:4" x14ac:dyDescent="0.25">
      <c r="A1657" s="3">
        <v>42163</v>
      </c>
      <c r="B1657" t="s">
        <v>879</v>
      </c>
      <c r="D1657">
        <v>60</v>
      </c>
    </row>
    <row r="1658" spans="1:4" x14ac:dyDescent="0.25">
      <c r="A1658" s="3">
        <v>42163</v>
      </c>
      <c r="B1658" t="s">
        <v>874</v>
      </c>
      <c r="D1658">
        <v>10</v>
      </c>
    </row>
    <row r="1659" spans="1:4" x14ac:dyDescent="0.25">
      <c r="A1659" s="3">
        <v>42163</v>
      </c>
      <c r="B1659" t="s">
        <v>541</v>
      </c>
      <c r="D1659">
        <v>10</v>
      </c>
    </row>
    <row r="1660" spans="1:4" x14ac:dyDescent="0.25">
      <c r="A1660" s="6"/>
    </row>
    <row r="1661" spans="1:4" x14ac:dyDescent="0.25">
      <c r="A1661" s="3">
        <v>42165</v>
      </c>
      <c r="B1661" t="s">
        <v>880</v>
      </c>
      <c r="C1661">
        <v>200</v>
      </c>
    </row>
    <row r="1662" spans="1:4" x14ac:dyDescent="0.25">
      <c r="A1662" s="3">
        <v>42165</v>
      </c>
      <c r="B1662" t="s">
        <v>530</v>
      </c>
      <c r="D1662">
        <v>10</v>
      </c>
    </row>
    <row r="1663" spans="1:4" x14ac:dyDescent="0.25">
      <c r="A1663" s="3">
        <v>42165</v>
      </c>
      <c r="B1663" t="s">
        <v>693</v>
      </c>
      <c r="D1663">
        <v>7</v>
      </c>
    </row>
    <row r="1664" spans="1:4" x14ac:dyDescent="0.25">
      <c r="A1664" s="3">
        <v>42165</v>
      </c>
      <c r="B1664" t="s">
        <v>30</v>
      </c>
      <c r="D1664">
        <v>47</v>
      </c>
    </row>
    <row r="1665" spans="1:4" x14ac:dyDescent="0.25">
      <c r="A1665" s="3">
        <v>42165</v>
      </c>
      <c r="B1665" t="s">
        <v>69</v>
      </c>
      <c r="D1665">
        <v>1</v>
      </c>
    </row>
    <row r="1666" spans="1:4" x14ac:dyDescent="0.25">
      <c r="A1666" s="3">
        <v>42165</v>
      </c>
      <c r="B1666" t="s">
        <v>881</v>
      </c>
      <c r="C1666">
        <v>40</v>
      </c>
    </row>
    <row r="1667" spans="1:4" x14ac:dyDescent="0.25">
      <c r="A1667" s="3">
        <v>42165</v>
      </c>
      <c r="B1667" t="s">
        <v>881</v>
      </c>
      <c r="C1667">
        <v>20</v>
      </c>
    </row>
    <row r="1668" spans="1:4" x14ac:dyDescent="0.25">
      <c r="A1668" s="3">
        <v>42165</v>
      </c>
      <c r="B1668" t="s">
        <v>882</v>
      </c>
      <c r="C1668">
        <v>300</v>
      </c>
    </row>
    <row r="1669" spans="1:4" x14ac:dyDescent="0.25">
      <c r="A1669" s="3">
        <v>42165</v>
      </c>
      <c r="B1669" s="17" t="s">
        <v>881</v>
      </c>
      <c r="C1669" s="17">
        <v>40</v>
      </c>
      <c r="D1669" s="13"/>
    </row>
    <row r="1670" spans="1:4" x14ac:dyDescent="0.25">
      <c r="A1670" s="3">
        <v>42165</v>
      </c>
      <c r="B1670" t="s">
        <v>883</v>
      </c>
      <c r="D1670">
        <v>14</v>
      </c>
    </row>
    <row r="1671" spans="1:4" x14ac:dyDescent="0.25">
      <c r="A1671" s="3">
        <v>42165</v>
      </c>
      <c r="B1671" t="s">
        <v>884</v>
      </c>
      <c r="C1671">
        <v>2000</v>
      </c>
    </row>
    <row r="1672" spans="1:4" x14ac:dyDescent="0.25">
      <c r="A1672" s="3">
        <v>42165</v>
      </c>
      <c r="B1672" t="s">
        <v>710</v>
      </c>
      <c r="D1672">
        <v>2500</v>
      </c>
    </row>
    <row r="1673" spans="1:4" x14ac:dyDescent="0.25">
      <c r="A1673" s="3">
        <v>42165</v>
      </c>
      <c r="B1673" t="s">
        <v>542</v>
      </c>
      <c r="D1673">
        <v>4</v>
      </c>
    </row>
    <row r="1674" spans="1:4" x14ac:dyDescent="0.25">
      <c r="A1674" s="6"/>
    </row>
    <row r="1675" spans="1:4" x14ac:dyDescent="0.25">
      <c r="A1675" s="3">
        <v>42166</v>
      </c>
      <c r="B1675" t="s">
        <v>693</v>
      </c>
      <c r="D1675">
        <v>7</v>
      </c>
    </row>
    <row r="1676" spans="1:4" x14ac:dyDescent="0.25">
      <c r="A1676" s="3">
        <v>42166</v>
      </c>
      <c r="B1676" t="s">
        <v>794</v>
      </c>
      <c r="C1676">
        <v>100</v>
      </c>
    </row>
    <row r="1677" spans="1:4" x14ac:dyDescent="0.25">
      <c r="A1677" s="3">
        <v>42166</v>
      </c>
      <c r="B1677" s="14" t="s">
        <v>885</v>
      </c>
      <c r="D1677">
        <v>40</v>
      </c>
    </row>
    <row r="1678" spans="1:4" x14ac:dyDescent="0.25">
      <c r="A1678" s="3">
        <v>42166</v>
      </c>
      <c r="B1678" s="14" t="s">
        <v>689</v>
      </c>
      <c r="D1678">
        <v>49</v>
      </c>
    </row>
    <row r="1679" spans="1:4" x14ac:dyDescent="0.25">
      <c r="A1679" s="3">
        <v>42166</v>
      </c>
      <c r="B1679" s="14" t="s">
        <v>886</v>
      </c>
      <c r="C1679" s="14"/>
      <c r="D1679" s="14">
        <v>1</v>
      </c>
    </row>
    <row r="1680" spans="1:4" x14ac:dyDescent="0.25">
      <c r="A1680" s="3">
        <v>42166</v>
      </c>
      <c r="B1680" s="14" t="s">
        <v>887</v>
      </c>
      <c r="C1680">
        <v>350</v>
      </c>
    </row>
    <row r="1681" spans="1:4" x14ac:dyDescent="0.25">
      <c r="A1681" s="3">
        <v>42166</v>
      </c>
      <c r="B1681" s="14" t="s">
        <v>888</v>
      </c>
      <c r="C1681">
        <v>6</v>
      </c>
    </row>
    <row r="1682" spans="1:4" x14ac:dyDescent="0.25">
      <c r="A1682" s="3">
        <v>42166</v>
      </c>
      <c r="B1682" t="s">
        <v>889</v>
      </c>
      <c r="D1682">
        <v>14</v>
      </c>
    </row>
    <row r="1683" spans="1:4" x14ac:dyDescent="0.25">
      <c r="A1683" s="3">
        <v>42166</v>
      </c>
      <c r="B1683" t="s">
        <v>854</v>
      </c>
      <c r="D1683">
        <v>15</v>
      </c>
    </row>
    <row r="1684" spans="1:4" x14ac:dyDescent="0.25">
      <c r="A1684" s="3">
        <v>42166</v>
      </c>
      <c r="B1684" t="s">
        <v>835</v>
      </c>
      <c r="C1684">
        <v>10</v>
      </c>
    </row>
    <row r="1685" spans="1:4" x14ac:dyDescent="0.25">
      <c r="A1685" s="3">
        <v>42166</v>
      </c>
      <c r="B1685" t="s">
        <v>794</v>
      </c>
      <c r="C1685">
        <v>150</v>
      </c>
    </row>
    <row r="1686" spans="1:4" x14ac:dyDescent="0.25">
      <c r="A1686" s="3">
        <v>42166</v>
      </c>
      <c r="B1686" t="s">
        <v>814</v>
      </c>
      <c r="D1686">
        <v>500</v>
      </c>
    </row>
    <row r="1687" spans="1:4" x14ac:dyDescent="0.25">
      <c r="A1687" s="6"/>
    </row>
    <row r="1688" spans="1:4" x14ac:dyDescent="0.25">
      <c r="A1688" s="3">
        <v>42167</v>
      </c>
      <c r="B1688" t="s">
        <v>530</v>
      </c>
      <c r="C1688" s="14"/>
      <c r="D1688" s="14">
        <v>10</v>
      </c>
    </row>
    <row r="1689" spans="1:4" x14ac:dyDescent="0.25">
      <c r="A1689" s="3">
        <v>42167</v>
      </c>
      <c r="B1689" t="s">
        <v>693</v>
      </c>
      <c r="D1689">
        <v>7</v>
      </c>
    </row>
    <row r="1690" spans="1:4" x14ac:dyDescent="0.25">
      <c r="A1690" s="3">
        <v>42167</v>
      </c>
      <c r="B1690" s="14" t="s">
        <v>684</v>
      </c>
      <c r="C1690">
        <v>100</v>
      </c>
    </row>
    <row r="1691" spans="1:4" x14ac:dyDescent="0.25">
      <c r="A1691" s="3">
        <v>42167</v>
      </c>
      <c r="B1691" s="14" t="s">
        <v>689</v>
      </c>
      <c r="D1691">
        <v>40</v>
      </c>
    </row>
    <row r="1692" spans="1:4" x14ac:dyDescent="0.25">
      <c r="A1692" s="3">
        <v>42167</v>
      </c>
      <c r="B1692" s="14" t="s">
        <v>890</v>
      </c>
      <c r="D1692">
        <v>50</v>
      </c>
    </row>
    <row r="1693" spans="1:4" x14ac:dyDescent="0.25">
      <c r="A1693" s="3">
        <v>42167</v>
      </c>
      <c r="B1693" s="14" t="s">
        <v>887</v>
      </c>
      <c r="C1693">
        <v>10</v>
      </c>
    </row>
    <row r="1694" spans="1:4" x14ac:dyDescent="0.25">
      <c r="A1694" s="3">
        <v>42167</v>
      </c>
      <c r="B1694" t="s">
        <v>541</v>
      </c>
      <c r="D1694">
        <v>9</v>
      </c>
    </row>
    <row r="1695" spans="1:4" x14ac:dyDescent="0.25">
      <c r="A1695" s="3">
        <v>42167</v>
      </c>
      <c r="B1695" t="s">
        <v>542</v>
      </c>
      <c r="D1695">
        <v>4</v>
      </c>
    </row>
    <row r="1696" spans="1:4" x14ac:dyDescent="0.25">
      <c r="A1696" s="3">
        <v>42167</v>
      </c>
      <c r="B1696" t="s">
        <v>891</v>
      </c>
      <c r="C1696">
        <v>25</v>
      </c>
    </row>
    <row r="1697" spans="1:4" x14ac:dyDescent="0.25">
      <c r="A1697" s="3">
        <v>42167</v>
      </c>
      <c r="B1697" t="s">
        <v>542</v>
      </c>
      <c r="C1697" s="14"/>
      <c r="D1697" s="14">
        <v>20</v>
      </c>
    </row>
    <row r="1698" spans="1:4" x14ac:dyDescent="0.25">
      <c r="A1698" s="6"/>
    </row>
    <row r="1699" spans="1:4" x14ac:dyDescent="0.25">
      <c r="A1699" s="3">
        <v>42168</v>
      </c>
      <c r="B1699" t="s">
        <v>555</v>
      </c>
      <c r="D1699">
        <v>9</v>
      </c>
    </row>
    <row r="1700" spans="1:4" x14ac:dyDescent="0.25">
      <c r="A1700" s="3">
        <v>42168</v>
      </c>
      <c r="B1700" t="s">
        <v>693</v>
      </c>
      <c r="D1700">
        <v>6</v>
      </c>
    </row>
    <row r="1701" spans="1:4" x14ac:dyDescent="0.25">
      <c r="A1701" s="3">
        <v>42168</v>
      </c>
      <c r="B1701" s="14" t="s">
        <v>684</v>
      </c>
      <c r="C1701">
        <v>100</v>
      </c>
    </row>
    <row r="1702" spans="1:4" x14ac:dyDescent="0.25">
      <c r="A1702" s="3">
        <v>42168</v>
      </c>
      <c r="B1702" s="14" t="s">
        <v>689</v>
      </c>
      <c r="D1702">
        <v>45</v>
      </c>
    </row>
    <row r="1703" spans="1:4" x14ac:dyDescent="0.25">
      <c r="A1703" s="3">
        <v>42168</v>
      </c>
      <c r="B1703" s="14" t="s">
        <v>890</v>
      </c>
      <c r="D1703">
        <v>50</v>
      </c>
    </row>
    <row r="1704" spans="1:4" x14ac:dyDescent="0.25">
      <c r="A1704" s="3">
        <v>42168</v>
      </c>
      <c r="B1704" t="s">
        <v>637</v>
      </c>
      <c r="D1704">
        <v>7</v>
      </c>
    </row>
    <row r="1705" spans="1:4" x14ac:dyDescent="0.25">
      <c r="A1705" s="3">
        <v>42168</v>
      </c>
      <c r="B1705" t="s">
        <v>816</v>
      </c>
      <c r="C1705">
        <v>500</v>
      </c>
    </row>
    <row r="1706" spans="1:4" x14ac:dyDescent="0.25">
      <c r="A1706" s="3">
        <v>42168</v>
      </c>
      <c r="B1706" t="s">
        <v>541</v>
      </c>
      <c r="D1706">
        <v>9</v>
      </c>
    </row>
    <row r="1707" spans="1:4" x14ac:dyDescent="0.25">
      <c r="A1707" s="3">
        <v>42168</v>
      </c>
      <c r="B1707" t="s">
        <v>892</v>
      </c>
      <c r="D1707">
        <v>50</v>
      </c>
    </row>
    <row r="1708" spans="1:4" x14ac:dyDescent="0.25">
      <c r="A1708" s="3">
        <v>42168</v>
      </c>
      <c r="B1708" t="s">
        <v>542</v>
      </c>
      <c r="C1708" s="14"/>
      <c r="D1708" s="14">
        <v>4</v>
      </c>
    </row>
    <row r="1709" spans="1:4" x14ac:dyDescent="0.25">
      <c r="A1709" s="3">
        <v>42168</v>
      </c>
      <c r="B1709" t="s">
        <v>814</v>
      </c>
      <c r="D1709" s="14">
        <v>400</v>
      </c>
    </row>
    <row r="1710" spans="1:4" x14ac:dyDescent="0.25">
      <c r="A1710" s="6"/>
    </row>
    <row r="1711" spans="1:4" x14ac:dyDescent="0.25">
      <c r="A1711" s="3">
        <v>42170</v>
      </c>
      <c r="B1711" t="s">
        <v>555</v>
      </c>
      <c r="D1711">
        <v>9</v>
      </c>
    </row>
    <row r="1712" spans="1:4" x14ac:dyDescent="0.25">
      <c r="A1712" s="3">
        <v>42170</v>
      </c>
      <c r="B1712" t="s">
        <v>868</v>
      </c>
      <c r="D1712">
        <v>6</v>
      </c>
    </row>
    <row r="1713" spans="1:4" x14ac:dyDescent="0.25">
      <c r="A1713" s="3">
        <v>42170</v>
      </c>
      <c r="B1713" t="s">
        <v>816</v>
      </c>
      <c r="C1713">
        <v>1000</v>
      </c>
    </row>
    <row r="1714" spans="1:4" x14ac:dyDescent="0.25">
      <c r="A1714" s="3">
        <v>42170</v>
      </c>
      <c r="B1714" t="s">
        <v>540</v>
      </c>
      <c r="D1714">
        <v>7</v>
      </c>
    </row>
    <row r="1715" spans="1:4" x14ac:dyDescent="0.25">
      <c r="A1715" s="3">
        <v>42170</v>
      </c>
      <c r="B1715" t="s">
        <v>893</v>
      </c>
      <c r="D1715">
        <v>15</v>
      </c>
    </row>
    <row r="1716" spans="1:4" x14ac:dyDescent="0.25">
      <c r="A1716" s="3">
        <v>42170</v>
      </c>
      <c r="B1716" t="s">
        <v>794</v>
      </c>
      <c r="C1716">
        <v>100</v>
      </c>
    </row>
    <row r="1717" spans="1:4" x14ac:dyDescent="0.25">
      <c r="A1717" s="3">
        <v>42170</v>
      </c>
      <c r="B1717" t="s">
        <v>894</v>
      </c>
      <c r="D1717">
        <v>12</v>
      </c>
    </row>
    <row r="1718" spans="1:4" x14ac:dyDescent="0.25">
      <c r="A1718" s="3">
        <v>42170</v>
      </c>
      <c r="B1718" t="s">
        <v>895</v>
      </c>
      <c r="C1718">
        <v>3000</v>
      </c>
    </row>
    <row r="1719" spans="1:4" x14ac:dyDescent="0.25">
      <c r="A1719" s="3">
        <v>42170</v>
      </c>
      <c r="B1719" t="s">
        <v>818</v>
      </c>
      <c r="D1719">
        <v>60</v>
      </c>
    </row>
    <row r="1720" spans="1:4" x14ac:dyDescent="0.25">
      <c r="A1720" s="3">
        <v>42170</v>
      </c>
      <c r="B1720" t="s">
        <v>896</v>
      </c>
      <c r="D1720">
        <v>1500</v>
      </c>
    </row>
    <row r="1721" spans="1:4" x14ac:dyDescent="0.25">
      <c r="A1721" s="3">
        <v>42170</v>
      </c>
      <c r="B1721" t="s">
        <v>814</v>
      </c>
      <c r="D1721">
        <v>2500</v>
      </c>
    </row>
    <row r="1722" spans="1:4" x14ac:dyDescent="0.25">
      <c r="A1722" s="3">
        <v>42170</v>
      </c>
      <c r="B1722" t="s">
        <v>542</v>
      </c>
      <c r="D1722">
        <v>1</v>
      </c>
    </row>
    <row r="1724" spans="1:4" x14ac:dyDescent="0.25">
      <c r="A1724" s="3">
        <v>42171</v>
      </c>
      <c r="B1724" t="s">
        <v>555</v>
      </c>
      <c r="D1724">
        <v>9</v>
      </c>
    </row>
    <row r="1725" spans="1:4" x14ac:dyDescent="0.25">
      <c r="A1725" s="3">
        <v>42171</v>
      </c>
      <c r="B1725" t="s">
        <v>693</v>
      </c>
      <c r="D1725">
        <v>7</v>
      </c>
    </row>
    <row r="1726" spans="1:4" x14ac:dyDescent="0.25">
      <c r="A1726" s="3">
        <v>42171</v>
      </c>
      <c r="B1726" t="s">
        <v>887</v>
      </c>
      <c r="C1726">
        <v>180</v>
      </c>
    </row>
    <row r="1727" spans="1:4" x14ac:dyDescent="0.25">
      <c r="A1727" s="3">
        <v>42171</v>
      </c>
      <c r="B1727" t="s">
        <v>897</v>
      </c>
      <c r="D1727">
        <v>10</v>
      </c>
    </row>
    <row r="1728" spans="1:4" x14ac:dyDescent="0.25">
      <c r="A1728" s="3">
        <v>42171</v>
      </c>
      <c r="B1728" t="s">
        <v>794</v>
      </c>
      <c r="C1728">
        <v>100</v>
      </c>
    </row>
    <row r="1729" spans="1:4" x14ac:dyDescent="0.25">
      <c r="A1729" s="3">
        <v>42171</v>
      </c>
      <c r="B1729" t="s">
        <v>689</v>
      </c>
      <c r="D1729">
        <v>50</v>
      </c>
    </row>
    <row r="1730" spans="1:4" x14ac:dyDescent="0.25">
      <c r="A1730" s="3">
        <v>42171</v>
      </c>
      <c r="B1730" t="s">
        <v>637</v>
      </c>
      <c r="D1730">
        <v>7</v>
      </c>
    </row>
    <row r="1731" spans="1:4" x14ac:dyDescent="0.25">
      <c r="A1731" s="3">
        <v>42171</v>
      </c>
      <c r="B1731" t="s">
        <v>541</v>
      </c>
      <c r="D1731">
        <v>9</v>
      </c>
    </row>
    <row r="1732" spans="1:4" x14ac:dyDescent="0.25">
      <c r="A1732" s="3">
        <v>42171</v>
      </c>
      <c r="B1732" t="s">
        <v>814</v>
      </c>
      <c r="D1732">
        <v>100</v>
      </c>
    </row>
    <row r="1733" spans="1:4" x14ac:dyDescent="0.25">
      <c r="A1733" s="3">
        <v>42171</v>
      </c>
      <c r="B1733" t="s">
        <v>814</v>
      </c>
      <c r="D1733">
        <v>100</v>
      </c>
    </row>
    <row r="1734" spans="1:4" x14ac:dyDescent="0.25">
      <c r="A1734" s="3">
        <v>42171</v>
      </c>
      <c r="B1734" t="s">
        <v>898</v>
      </c>
      <c r="C1734">
        <v>300</v>
      </c>
    </row>
    <row r="1735" spans="1:4" x14ac:dyDescent="0.25">
      <c r="A1735" s="3">
        <v>42171</v>
      </c>
      <c r="B1735" t="s">
        <v>899</v>
      </c>
      <c r="D1735">
        <v>300</v>
      </c>
    </row>
    <row r="1736" spans="1:4" x14ac:dyDescent="0.25">
      <c r="A1736" s="3">
        <v>42171</v>
      </c>
      <c r="B1736" t="s">
        <v>542</v>
      </c>
      <c r="D1736">
        <v>8</v>
      </c>
    </row>
    <row r="1738" spans="1:4" x14ac:dyDescent="0.25">
      <c r="A1738" s="3">
        <v>42173</v>
      </c>
      <c r="B1738" t="s">
        <v>900</v>
      </c>
      <c r="C1738">
        <v>100</v>
      </c>
    </row>
    <row r="1739" spans="1:4" x14ac:dyDescent="0.25">
      <c r="A1739" s="3">
        <v>42173</v>
      </c>
      <c r="B1739" t="s">
        <v>901</v>
      </c>
      <c r="C1739">
        <v>1000</v>
      </c>
    </row>
    <row r="1740" spans="1:4" x14ac:dyDescent="0.25">
      <c r="A1740" s="3">
        <v>42173</v>
      </c>
      <c r="B1740" t="s">
        <v>902</v>
      </c>
      <c r="D1740">
        <v>100</v>
      </c>
    </row>
    <row r="1741" spans="1:4" x14ac:dyDescent="0.25">
      <c r="A1741" s="3">
        <v>42173</v>
      </c>
      <c r="B1741" t="s">
        <v>903</v>
      </c>
      <c r="D1741">
        <v>1000</v>
      </c>
    </row>
    <row r="1743" spans="1:4" x14ac:dyDescent="0.25">
      <c r="A1743" s="3">
        <v>42174</v>
      </c>
      <c r="B1743" t="s">
        <v>794</v>
      </c>
      <c r="C1743">
        <v>50</v>
      </c>
    </row>
    <row r="1744" spans="1:4" x14ac:dyDescent="0.25">
      <c r="A1744" s="3">
        <v>42174</v>
      </c>
      <c r="B1744" t="s">
        <v>542</v>
      </c>
      <c r="D1744">
        <v>20</v>
      </c>
    </row>
    <row r="1745" spans="1:4" x14ac:dyDescent="0.25">
      <c r="A1745" s="3">
        <v>42174</v>
      </c>
      <c r="B1745" t="s">
        <v>904</v>
      </c>
      <c r="D1745">
        <v>10</v>
      </c>
    </row>
    <row r="1746" spans="1:4" x14ac:dyDescent="0.25">
      <c r="A1746" s="3">
        <v>42174</v>
      </c>
      <c r="B1746" t="s">
        <v>693</v>
      </c>
      <c r="D1746">
        <v>7</v>
      </c>
    </row>
    <row r="1747" spans="1:4" x14ac:dyDescent="0.25">
      <c r="A1747" s="3">
        <v>42174</v>
      </c>
      <c r="B1747" t="s">
        <v>637</v>
      </c>
      <c r="D1747">
        <v>7</v>
      </c>
    </row>
    <row r="1748" spans="1:4" x14ac:dyDescent="0.25">
      <c r="A1748" s="3">
        <v>42174</v>
      </c>
      <c r="B1748" t="s">
        <v>905</v>
      </c>
      <c r="C1748">
        <v>20000</v>
      </c>
    </row>
    <row r="1749" spans="1:4" x14ac:dyDescent="0.25">
      <c r="A1749" s="3">
        <v>42174</v>
      </c>
      <c r="B1749" t="s">
        <v>541</v>
      </c>
      <c r="D1749">
        <v>9</v>
      </c>
    </row>
    <row r="1750" spans="1:4" x14ac:dyDescent="0.25">
      <c r="A1750" s="3">
        <v>42174</v>
      </c>
      <c r="B1750" t="s">
        <v>906</v>
      </c>
      <c r="D1750">
        <v>20000</v>
      </c>
    </row>
    <row r="1751" spans="1:4" x14ac:dyDescent="0.25">
      <c r="A1751" s="3">
        <v>42174</v>
      </c>
      <c r="B1751" t="s">
        <v>794</v>
      </c>
      <c r="C1751">
        <v>300</v>
      </c>
    </row>
    <row r="1752" spans="1:4" x14ac:dyDescent="0.25">
      <c r="A1752" s="3">
        <v>42174</v>
      </c>
      <c r="B1752" t="s">
        <v>794</v>
      </c>
      <c r="C1752">
        <v>100</v>
      </c>
    </row>
    <row r="1753" spans="1:4" x14ac:dyDescent="0.25">
      <c r="A1753" s="3">
        <v>42174</v>
      </c>
      <c r="B1753" t="s">
        <v>906</v>
      </c>
      <c r="D1753">
        <v>400</v>
      </c>
    </row>
    <row r="1754" spans="1:4" x14ac:dyDescent="0.25">
      <c r="A1754" s="3">
        <v>42174</v>
      </c>
      <c r="B1754" t="s">
        <v>542</v>
      </c>
      <c r="D1754">
        <v>2</v>
      </c>
    </row>
    <row r="1755" spans="1:4" x14ac:dyDescent="0.25">
      <c r="A1755" s="3">
        <v>42174</v>
      </c>
      <c r="B1755" t="s">
        <v>907</v>
      </c>
      <c r="C1755">
        <v>5470</v>
      </c>
    </row>
    <row r="1756" spans="1:4" x14ac:dyDescent="0.25">
      <c r="A1756" s="3">
        <v>42174</v>
      </c>
      <c r="B1756" t="s">
        <v>814</v>
      </c>
      <c r="D1756">
        <v>5470</v>
      </c>
    </row>
    <row r="1758" spans="1:4" x14ac:dyDescent="0.25">
      <c r="A1758" s="3">
        <v>42176</v>
      </c>
      <c r="B1758" t="s">
        <v>794</v>
      </c>
      <c r="C1758">
        <v>100</v>
      </c>
    </row>
    <row r="1759" spans="1:4" x14ac:dyDescent="0.25">
      <c r="A1759" s="3">
        <v>42176</v>
      </c>
      <c r="B1759" t="s">
        <v>794</v>
      </c>
      <c r="C1759">
        <v>50</v>
      </c>
    </row>
    <row r="1760" spans="1:4" x14ac:dyDescent="0.25">
      <c r="A1760" s="3">
        <v>42176</v>
      </c>
      <c r="B1760" t="s">
        <v>908</v>
      </c>
      <c r="D1760">
        <v>55</v>
      </c>
    </row>
    <row r="1761" spans="1:4" x14ac:dyDescent="0.25">
      <c r="A1761" s="3">
        <v>42176</v>
      </c>
      <c r="B1761" t="s">
        <v>541</v>
      </c>
      <c r="D1761">
        <v>10</v>
      </c>
    </row>
    <row r="1762" spans="1:4" x14ac:dyDescent="0.25">
      <c r="A1762" s="3">
        <v>42176</v>
      </c>
      <c r="B1762" t="s">
        <v>909</v>
      </c>
      <c r="D1762">
        <v>40</v>
      </c>
    </row>
    <row r="1763" spans="1:4" x14ac:dyDescent="0.25">
      <c r="A1763" s="3">
        <v>42176</v>
      </c>
      <c r="B1763" t="s">
        <v>910</v>
      </c>
      <c r="D1763">
        <v>30</v>
      </c>
    </row>
    <row r="1765" spans="1:4" x14ac:dyDescent="0.25">
      <c r="A1765" s="3">
        <v>42177</v>
      </c>
      <c r="B1765" t="s">
        <v>911</v>
      </c>
      <c r="C1765">
        <v>600</v>
      </c>
    </row>
    <row r="1766" spans="1:4" x14ac:dyDescent="0.25">
      <c r="A1766" s="3">
        <v>42177</v>
      </c>
      <c r="B1766" t="s">
        <v>912</v>
      </c>
      <c r="D1766">
        <v>600</v>
      </c>
    </row>
    <row r="1767" spans="1:4" x14ac:dyDescent="0.25">
      <c r="A1767" s="3">
        <v>42177</v>
      </c>
      <c r="B1767" t="s">
        <v>904</v>
      </c>
      <c r="D1767">
        <v>9</v>
      </c>
    </row>
    <row r="1768" spans="1:4" x14ac:dyDescent="0.25">
      <c r="A1768" s="3">
        <v>42177</v>
      </c>
      <c r="B1768" t="s">
        <v>693</v>
      </c>
      <c r="D1768">
        <v>7</v>
      </c>
    </row>
    <row r="1769" spans="1:4" x14ac:dyDescent="0.25">
      <c r="A1769" s="3">
        <v>42177</v>
      </c>
      <c r="B1769" t="s">
        <v>637</v>
      </c>
      <c r="D1769">
        <v>7</v>
      </c>
    </row>
    <row r="1770" spans="1:4" x14ac:dyDescent="0.25">
      <c r="A1770" s="3">
        <v>42177</v>
      </c>
      <c r="B1770" t="s">
        <v>887</v>
      </c>
      <c r="C1770">
        <v>350</v>
      </c>
    </row>
    <row r="1771" spans="1:4" x14ac:dyDescent="0.25">
      <c r="A1771" s="3">
        <v>42177</v>
      </c>
      <c r="B1771" t="s">
        <v>541</v>
      </c>
      <c r="D1771">
        <v>9</v>
      </c>
    </row>
    <row r="1772" spans="1:4" x14ac:dyDescent="0.25">
      <c r="A1772" s="3">
        <v>42177</v>
      </c>
      <c r="B1772" t="s">
        <v>913</v>
      </c>
      <c r="C1772">
        <v>500</v>
      </c>
    </row>
    <row r="1773" spans="1:4" x14ac:dyDescent="0.25">
      <c r="A1773" s="3">
        <v>42177</v>
      </c>
      <c r="B1773" t="s">
        <v>814</v>
      </c>
      <c r="D1773">
        <v>800</v>
      </c>
    </row>
    <row r="1774" spans="1:4" x14ac:dyDescent="0.25">
      <c r="A1774" s="3">
        <v>42177</v>
      </c>
      <c r="B1774" t="s">
        <v>542</v>
      </c>
      <c r="D1774">
        <v>3</v>
      </c>
    </row>
    <row r="1775" spans="1:4" x14ac:dyDescent="0.25">
      <c r="A1775" s="3">
        <v>42177</v>
      </c>
      <c r="B1775" t="s">
        <v>914</v>
      </c>
      <c r="C1775">
        <v>1000</v>
      </c>
    </row>
    <row r="1776" spans="1:4" x14ac:dyDescent="0.25">
      <c r="A1776" s="3">
        <v>42177</v>
      </c>
      <c r="B1776" t="s">
        <v>814</v>
      </c>
      <c r="D1776">
        <v>1000</v>
      </c>
    </row>
    <row r="1778" spans="1:4" x14ac:dyDescent="0.25">
      <c r="A1778" s="3">
        <v>42178</v>
      </c>
      <c r="B1778" t="s">
        <v>904</v>
      </c>
      <c r="D1778">
        <v>9</v>
      </c>
    </row>
    <row r="1779" spans="1:4" x14ac:dyDescent="0.25">
      <c r="A1779" s="3">
        <v>42178</v>
      </c>
      <c r="B1779" t="s">
        <v>693</v>
      </c>
      <c r="D1779">
        <v>7</v>
      </c>
    </row>
    <row r="1780" spans="1:4" x14ac:dyDescent="0.25">
      <c r="A1780" s="3">
        <v>42178</v>
      </c>
      <c r="B1780" t="s">
        <v>915</v>
      </c>
      <c r="C1780">
        <v>3200</v>
      </c>
    </row>
    <row r="1781" spans="1:4" x14ac:dyDescent="0.25">
      <c r="A1781" s="3">
        <v>42178</v>
      </c>
      <c r="B1781" t="s">
        <v>887</v>
      </c>
      <c r="C1781">
        <v>160</v>
      </c>
    </row>
    <row r="1782" spans="1:4" x14ac:dyDescent="0.25">
      <c r="A1782" s="3">
        <v>42178</v>
      </c>
      <c r="B1782" t="s">
        <v>637</v>
      </c>
      <c r="D1782">
        <v>7</v>
      </c>
    </row>
    <row r="1783" spans="1:4" x14ac:dyDescent="0.25">
      <c r="A1783" s="3">
        <v>42178</v>
      </c>
      <c r="B1783" t="s">
        <v>541</v>
      </c>
      <c r="D1783">
        <v>9</v>
      </c>
    </row>
    <row r="1784" spans="1:4" x14ac:dyDescent="0.25">
      <c r="A1784" s="3">
        <v>42178</v>
      </c>
      <c r="B1784" t="s">
        <v>542</v>
      </c>
      <c r="D1784">
        <v>8</v>
      </c>
    </row>
    <row r="1785" spans="1:4" x14ac:dyDescent="0.25">
      <c r="A1785" s="3">
        <v>42178</v>
      </c>
      <c r="B1785" t="s">
        <v>814</v>
      </c>
      <c r="D1785">
        <v>3300</v>
      </c>
    </row>
    <row r="1787" spans="1:4" x14ac:dyDescent="0.25">
      <c r="A1787" s="3">
        <v>42179</v>
      </c>
      <c r="B1787" t="s">
        <v>904</v>
      </c>
      <c r="D1787">
        <v>9</v>
      </c>
    </row>
    <row r="1788" spans="1:4" x14ac:dyDescent="0.25">
      <c r="A1788" s="3">
        <v>42179</v>
      </c>
      <c r="B1788" t="s">
        <v>693</v>
      </c>
      <c r="D1788">
        <v>7</v>
      </c>
    </row>
    <row r="1789" spans="1:4" x14ac:dyDescent="0.25">
      <c r="A1789" s="3">
        <v>42179</v>
      </c>
      <c r="B1789" t="s">
        <v>887</v>
      </c>
      <c r="C1789">
        <v>30</v>
      </c>
    </row>
    <row r="1790" spans="1:4" x14ac:dyDescent="0.25">
      <c r="A1790" s="3">
        <v>42179</v>
      </c>
      <c r="B1790" t="s">
        <v>637</v>
      </c>
      <c r="D1790">
        <v>10</v>
      </c>
    </row>
    <row r="1791" spans="1:4" x14ac:dyDescent="0.25">
      <c r="A1791" s="3">
        <v>42179</v>
      </c>
      <c r="B1791" t="s">
        <v>541</v>
      </c>
      <c r="D1791">
        <v>8</v>
      </c>
    </row>
    <row r="1792" spans="1:4" x14ac:dyDescent="0.25">
      <c r="A1792" s="3">
        <v>42179</v>
      </c>
      <c r="B1792" t="s">
        <v>542</v>
      </c>
      <c r="D1792">
        <v>6</v>
      </c>
    </row>
    <row r="1793" spans="1:4" x14ac:dyDescent="0.25">
      <c r="A1793" s="3">
        <v>42179</v>
      </c>
      <c r="B1793" t="s">
        <v>916</v>
      </c>
      <c r="C1793">
        <v>3000</v>
      </c>
    </row>
    <row r="1794" spans="1:4" x14ac:dyDescent="0.25">
      <c r="A1794" s="3">
        <v>42179</v>
      </c>
      <c r="B1794" t="s">
        <v>917</v>
      </c>
      <c r="D1794">
        <v>3000</v>
      </c>
    </row>
    <row r="1796" spans="1:4" x14ac:dyDescent="0.25">
      <c r="A1796" s="3">
        <v>42180</v>
      </c>
      <c r="B1796" t="s">
        <v>904</v>
      </c>
      <c r="D1796">
        <v>7</v>
      </c>
    </row>
    <row r="1797" spans="1:4" x14ac:dyDescent="0.25">
      <c r="A1797" s="3">
        <v>42180</v>
      </c>
      <c r="B1797" t="s">
        <v>735</v>
      </c>
      <c r="D1797">
        <v>7</v>
      </c>
    </row>
    <row r="1798" spans="1:4" x14ac:dyDescent="0.25">
      <c r="A1798" s="3">
        <v>42180</v>
      </c>
      <c r="B1798" t="s">
        <v>887</v>
      </c>
      <c r="C1798">
        <v>20</v>
      </c>
    </row>
    <row r="1799" spans="1:4" x14ac:dyDescent="0.25">
      <c r="A1799" s="3">
        <v>42180</v>
      </c>
      <c r="B1799" t="s">
        <v>854</v>
      </c>
      <c r="D1799">
        <v>16</v>
      </c>
    </row>
    <row r="1800" spans="1:4" x14ac:dyDescent="0.25">
      <c r="A1800" s="3">
        <v>42180</v>
      </c>
      <c r="B1800" t="s">
        <v>542</v>
      </c>
      <c r="D1800">
        <v>5</v>
      </c>
    </row>
    <row r="1801" spans="1:4" x14ac:dyDescent="0.25">
      <c r="A1801" s="3">
        <v>42180</v>
      </c>
      <c r="B1801" t="s">
        <v>918</v>
      </c>
      <c r="C1801">
        <v>100</v>
      </c>
    </row>
    <row r="1802" spans="1:4" x14ac:dyDescent="0.25">
      <c r="A1802" s="3">
        <v>42180</v>
      </c>
      <c r="B1802" t="s">
        <v>644</v>
      </c>
      <c r="D1802">
        <v>100</v>
      </c>
    </row>
    <row r="1804" spans="1:4" x14ac:dyDescent="0.25">
      <c r="A1804" s="3">
        <v>42181</v>
      </c>
      <c r="B1804" t="s">
        <v>904</v>
      </c>
      <c r="D1804">
        <v>9</v>
      </c>
    </row>
    <row r="1805" spans="1:4" x14ac:dyDescent="0.25">
      <c r="A1805" s="3">
        <v>42181</v>
      </c>
      <c r="B1805" t="s">
        <v>693</v>
      </c>
      <c r="D1805">
        <v>7</v>
      </c>
    </row>
    <row r="1806" spans="1:4" x14ac:dyDescent="0.25">
      <c r="A1806" s="3">
        <v>42181</v>
      </c>
      <c r="B1806" t="s">
        <v>887</v>
      </c>
      <c r="C1806">
        <v>240</v>
      </c>
    </row>
    <row r="1807" spans="1:4" x14ac:dyDescent="0.25">
      <c r="A1807" s="3">
        <v>42181</v>
      </c>
      <c r="B1807" t="s">
        <v>874</v>
      </c>
      <c r="D1807">
        <v>10</v>
      </c>
    </row>
    <row r="1808" spans="1:4" x14ac:dyDescent="0.25">
      <c r="A1808" s="3">
        <v>42181</v>
      </c>
      <c r="B1808" t="s">
        <v>541</v>
      </c>
      <c r="D1808">
        <v>9</v>
      </c>
    </row>
    <row r="1809" spans="1:4" x14ac:dyDescent="0.25">
      <c r="A1809" s="3">
        <v>42181</v>
      </c>
      <c r="B1809" t="s">
        <v>542</v>
      </c>
      <c r="D1809">
        <v>5</v>
      </c>
    </row>
    <row r="1810" spans="1:4" x14ac:dyDescent="0.25">
      <c r="A1810" s="3">
        <v>42181</v>
      </c>
      <c r="B1810" t="s">
        <v>814</v>
      </c>
      <c r="D1810">
        <v>200</v>
      </c>
    </row>
    <row r="1811" spans="1:4" x14ac:dyDescent="0.25">
      <c r="A1811" s="3">
        <v>42181</v>
      </c>
      <c r="B1811" t="s">
        <v>900</v>
      </c>
      <c r="C1811">
        <v>100</v>
      </c>
    </row>
    <row r="1812" spans="1:4" x14ac:dyDescent="0.25">
      <c r="A1812" s="3">
        <v>42181</v>
      </c>
      <c r="B1812" t="s">
        <v>2109</v>
      </c>
      <c r="D1812">
        <v>100</v>
      </c>
    </row>
    <row r="1814" spans="1:4" x14ac:dyDescent="0.25">
      <c r="A1814" s="3">
        <v>42182</v>
      </c>
      <c r="B1814" t="s">
        <v>919</v>
      </c>
      <c r="C1814">
        <v>100</v>
      </c>
    </row>
    <row r="1815" spans="1:4" x14ac:dyDescent="0.25">
      <c r="A1815" s="3">
        <v>42182</v>
      </c>
      <c r="B1815" t="s">
        <v>2110</v>
      </c>
      <c r="D1815">
        <v>100</v>
      </c>
    </row>
    <row r="1817" spans="1:4" x14ac:dyDescent="0.25">
      <c r="A1817" s="3">
        <v>42183</v>
      </c>
      <c r="B1817" t="s">
        <v>555</v>
      </c>
      <c r="D1817">
        <v>9</v>
      </c>
    </row>
    <row r="1818" spans="1:4" x14ac:dyDescent="0.25">
      <c r="A1818" s="3">
        <v>42183</v>
      </c>
      <c r="B1818" t="s">
        <v>921</v>
      </c>
      <c r="D1818">
        <v>8</v>
      </c>
    </row>
    <row r="1819" spans="1:4" x14ac:dyDescent="0.25">
      <c r="A1819" s="3">
        <v>42183</v>
      </c>
      <c r="B1819" t="s">
        <v>922</v>
      </c>
      <c r="D1819">
        <v>7</v>
      </c>
    </row>
    <row r="1820" spans="1:4" x14ac:dyDescent="0.25">
      <c r="A1820" s="3">
        <v>42183</v>
      </c>
      <c r="B1820" t="s">
        <v>1827</v>
      </c>
      <c r="C1820">
        <v>200</v>
      </c>
    </row>
    <row r="1821" spans="1:4" x14ac:dyDescent="0.25">
      <c r="A1821" s="3">
        <v>42183</v>
      </c>
      <c r="B1821" t="s">
        <v>924</v>
      </c>
      <c r="D1821">
        <v>6</v>
      </c>
    </row>
    <row r="1822" spans="1:4" x14ac:dyDescent="0.25">
      <c r="A1822" s="3">
        <v>42183</v>
      </c>
      <c r="B1822" t="s">
        <v>868</v>
      </c>
      <c r="D1822">
        <v>7</v>
      </c>
    </row>
    <row r="1823" spans="1:4" x14ac:dyDescent="0.25">
      <c r="A1823" s="3">
        <v>42183</v>
      </c>
      <c r="B1823" t="s">
        <v>637</v>
      </c>
      <c r="D1823">
        <v>7</v>
      </c>
    </row>
    <row r="1824" spans="1:4" x14ac:dyDescent="0.25">
      <c r="A1824" s="3">
        <v>42183</v>
      </c>
      <c r="B1824" t="s">
        <v>541</v>
      </c>
      <c r="D1824">
        <v>9</v>
      </c>
    </row>
    <row r="1825" spans="1:4" x14ac:dyDescent="0.25">
      <c r="A1825" s="3">
        <v>42183</v>
      </c>
      <c r="B1825" t="s">
        <v>542</v>
      </c>
      <c r="D1825">
        <v>2</v>
      </c>
    </row>
    <row r="1826" spans="1:4" x14ac:dyDescent="0.25">
      <c r="A1826" s="3">
        <v>42183</v>
      </c>
      <c r="B1826" t="s">
        <v>794</v>
      </c>
      <c r="C1826">
        <v>200</v>
      </c>
    </row>
    <row r="1827" spans="1:4" x14ac:dyDescent="0.25">
      <c r="A1827" s="3">
        <v>42183</v>
      </c>
      <c r="B1827" t="s">
        <v>814</v>
      </c>
      <c r="D1827">
        <v>200</v>
      </c>
    </row>
    <row r="1828" spans="1:4" x14ac:dyDescent="0.25">
      <c r="A1828" s="3">
        <v>42183</v>
      </c>
      <c r="B1828" t="s">
        <v>814</v>
      </c>
      <c r="D1828">
        <v>150</v>
      </c>
    </row>
    <row r="1830" spans="1:4" x14ac:dyDescent="0.25">
      <c r="A1830" s="3">
        <v>42184</v>
      </c>
      <c r="B1830" t="s">
        <v>925</v>
      </c>
      <c r="C1830">
        <v>200</v>
      </c>
    </row>
    <row r="1831" spans="1:4" x14ac:dyDescent="0.25">
      <c r="A1831" s="3">
        <v>42184</v>
      </c>
      <c r="B1831" t="s">
        <v>2111</v>
      </c>
      <c r="D1831">
        <v>200</v>
      </c>
    </row>
    <row r="1832" spans="1:4" x14ac:dyDescent="0.25">
      <c r="A1832" s="3">
        <v>42184</v>
      </c>
      <c r="B1832" t="s">
        <v>926</v>
      </c>
      <c r="C1832">
        <v>50</v>
      </c>
    </row>
    <row r="1833" spans="1:4" x14ac:dyDescent="0.25">
      <c r="A1833" s="3">
        <v>42184</v>
      </c>
      <c r="B1833" t="s">
        <v>2112</v>
      </c>
      <c r="D1833">
        <v>50</v>
      </c>
    </row>
    <row r="1834" spans="1:4" x14ac:dyDescent="0.25">
      <c r="A1834" s="3">
        <v>42184</v>
      </c>
      <c r="B1834" t="s">
        <v>555</v>
      </c>
      <c r="D1834">
        <v>9</v>
      </c>
    </row>
    <row r="1835" spans="1:4" x14ac:dyDescent="0.25">
      <c r="A1835" s="3">
        <v>42184</v>
      </c>
      <c r="B1835" t="s">
        <v>693</v>
      </c>
      <c r="D1835">
        <v>6</v>
      </c>
    </row>
    <row r="1836" spans="1:4" x14ac:dyDescent="0.25">
      <c r="A1836" s="3">
        <v>42184</v>
      </c>
      <c r="B1836" t="s">
        <v>794</v>
      </c>
      <c r="C1836">
        <v>50</v>
      </c>
    </row>
    <row r="1837" spans="1:4" x14ac:dyDescent="0.25">
      <c r="A1837" s="3">
        <v>42184</v>
      </c>
      <c r="B1837" t="s">
        <v>927</v>
      </c>
      <c r="D1837">
        <v>40</v>
      </c>
    </row>
    <row r="1838" spans="1:4" x14ac:dyDescent="0.25">
      <c r="A1838" s="3">
        <v>42184</v>
      </c>
      <c r="B1838" t="s">
        <v>637</v>
      </c>
      <c r="D1838">
        <v>7</v>
      </c>
    </row>
    <row r="1839" spans="1:4" x14ac:dyDescent="0.25">
      <c r="A1839" s="3">
        <v>42184</v>
      </c>
      <c r="B1839" t="s">
        <v>868</v>
      </c>
      <c r="D1839">
        <v>7</v>
      </c>
    </row>
    <row r="1840" spans="1:4" x14ac:dyDescent="0.25">
      <c r="A1840" s="3">
        <v>42184</v>
      </c>
      <c r="B1840" t="s">
        <v>928</v>
      </c>
      <c r="D1840">
        <v>7</v>
      </c>
    </row>
    <row r="1841" spans="1:4" x14ac:dyDescent="0.25">
      <c r="A1841" s="3">
        <v>42184</v>
      </c>
      <c r="B1841" t="s">
        <v>794</v>
      </c>
      <c r="C1841">
        <v>10</v>
      </c>
    </row>
    <row r="1842" spans="1:4" x14ac:dyDescent="0.25">
      <c r="A1842" s="3">
        <v>42184</v>
      </c>
      <c r="B1842" t="s">
        <v>687</v>
      </c>
      <c r="D1842">
        <v>10</v>
      </c>
    </row>
    <row r="1843" spans="1:4" x14ac:dyDescent="0.25">
      <c r="A1843" s="3">
        <v>42184</v>
      </c>
      <c r="B1843" t="s">
        <v>929</v>
      </c>
      <c r="C1843">
        <v>150</v>
      </c>
    </row>
    <row r="1844" spans="1:4" x14ac:dyDescent="0.25">
      <c r="A1844" s="3">
        <v>42184</v>
      </c>
      <c r="B1844" t="s">
        <v>835</v>
      </c>
      <c r="C1844">
        <v>4</v>
      </c>
    </row>
    <row r="1845" spans="1:4" x14ac:dyDescent="0.25">
      <c r="A1845" s="3">
        <v>42184</v>
      </c>
      <c r="B1845" t="s">
        <v>542</v>
      </c>
      <c r="D1845">
        <v>3</v>
      </c>
    </row>
    <row r="1846" spans="1:4" x14ac:dyDescent="0.25">
      <c r="A1846" s="3">
        <v>42184</v>
      </c>
      <c r="B1846" t="s">
        <v>814</v>
      </c>
      <c r="D1846">
        <v>100</v>
      </c>
    </row>
    <row r="1848" spans="1:4" x14ac:dyDescent="0.25">
      <c r="A1848" s="3">
        <v>42185</v>
      </c>
      <c r="B1848" t="s">
        <v>555</v>
      </c>
      <c r="D1848">
        <v>9</v>
      </c>
    </row>
    <row r="1849" spans="1:4" x14ac:dyDescent="0.25">
      <c r="A1849" s="3">
        <v>42185</v>
      </c>
      <c r="B1849" t="s">
        <v>693</v>
      </c>
      <c r="D1849">
        <v>7</v>
      </c>
    </row>
    <row r="1850" spans="1:4" x14ac:dyDescent="0.25">
      <c r="A1850" s="3">
        <v>42185</v>
      </c>
      <c r="B1850" t="s">
        <v>930</v>
      </c>
      <c r="C1850">
        <v>260</v>
      </c>
    </row>
    <row r="1851" spans="1:4" x14ac:dyDescent="0.25">
      <c r="A1851" s="3">
        <v>42185</v>
      </c>
      <c r="B1851" t="s">
        <v>637</v>
      </c>
      <c r="D1851">
        <v>6</v>
      </c>
    </row>
    <row r="1852" spans="1:4" x14ac:dyDescent="0.25">
      <c r="A1852" s="3">
        <v>42185</v>
      </c>
      <c r="B1852" t="s">
        <v>541</v>
      </c>
      <c r="D1852">
        <v>9</v>
      </c>
    </row>
    <row r="1853" spans="1:4" x14ac:dyDescent="0.25">
      <c r="A1853" s="3">
        <v>42185</v>
      </c>
      <c r="B1853" t="s">
        <v>542</v>
      </c>
      <c r="D1853">
        <v>4</v>
      </c>
    </row>
    <row r="1854" spans="1:4" x14ac:dyDescent="0.25">
      <c r="A1854" s="3">
        <v>42185</v>
      </c>
      <c r="B1854" t="s">
        <v>814</v>
      </c>
      <c r="D1854">
        <v>260</v>
      </c>
    </row>
    <row r="1856" spans="1:4" x14ac:dyDescent="0.25">
      <c r="A1856" s="3">
        <v>42186</v>
      </c>
      <c r="B1856" t="s">
        <v>555</v>
      </c>
      <c r="D1856">
        <v>9</v>
      </c>
    </row>
    <row r="1857" spans="1:4" x14ac:dyDescent="0.25">
      <c r="A1857" s="3">
        <v>42186</v>
      </c>
      <c r="B1857" t="s">
        <v>868</v>
      </c>
      <c r="D1857">
        <v>7</v>
      </c>
    </row>
    <row r="1858" spans="1:4" x14ac:dyDescent="0.25">
      <c r="A1858" s="3">
        <v>42186</v>
      </c>
      <c r="B1858" t="s">
        <v>794</v>
      </c>
      <c r="C1858">
        <v>40</v>
      </c>
    </row>
    <row r="1859" spans="1:4" x14ac:dyDescent="0.25">
      <c r="A1859" s="3">
        <v>42186</v>
      </c>
      <c r="B1859" t="s">
        <v>931</v>
      </c>
      <c r="D1859">
        <v>20</v>
      </c>
    </row>
    <row r="1860" spans="1:4" x14ac:dyDescent="0.25">
      <c r="A1860" s="3">
        <v>42186</v>
      </c>
      <c r="B1860" t="s">
        <v>637</v>
      </c>
      <c r="D1860">
        <v>7</v>
      </c>
    </row>
    <row r="1861" spans="1:4" x14ac:dyDescent="0.25">
      <c r="A1861" s="3">
        <v>42186</v>
      </c>
      <c r="B1861" t="s">
        <v>541</v>
      </c>
      <c r="D1861">
        <v>9</v>
      </c>
    </row>
    <row r="1862" spans="1:4" x14ac:dyDescent="0.25">
      <c r="A1862" s="3">
        <v>42186</v>
      </c>
      <c r="B1862" t="s">
        <v>644</v>
      </c>
      <c r="D1862">
        <v>1</v>
      </c>
    </row>
    <row r="1863" spans="1:4" x14ac:dyDescent="0.25">
      <c r="A1863" s="3">
        <v>42186</v>
      </c>
      <c r="B1863" t="s">
        <v>930</v>
      </c>
      <c r="C1863">
        <v>130</v>
      </c>
    </row>
    <row r="1864" spans="1:4" x14ac:dyDescent="0.25">
      <c r="A1864" s="3">
        <v>42186</v>
      </c>
      <c r="B1864" t="s">
        <v>814</v>
      </c>
      <c r="D1864">
        <v>130</v>
      </c>
    </row>
    <row r="1865" spans="1:4" x14ac:dyDescent="0.25">
      <c r="A1865" s="3">
        <v>42186</v>
      </c>
      <c r="B1865" t="s">
        <v>542</v>
      </c>
      <c r="D1865">
        <v>7</v>
      </c>
    </row>
    <row r="1867" spans="1:4" x14ac:dyDescent="0.25">
      <c r="A1867" s="3">
        <v>42187</v>
      </c>
      <c r="B1867" t="s">
        <v>794</v>
      </c>
      <c r="C1867">
        <v>20</v>
      </c>
    </row>
    <row r="1868" spans="1:4" x14ac:dyDescent="0.25">
      <c r="A1868" s="3">
        <v>42187</v>
      </c>
      <c r="B1868" t="s">
        <v>749</v>
      </c>
      <c r="D1868">
        <v>20</v>
      </c>
    </row>
    <row r="1869" spans="1:4" x14ac:dyDescent="0.25">
      <c r="A1869" s="3">
        <v>42187</v>
      </c>
      <c r="B1869" t="s">
        <v>794</v>
      </c>
      <c r="C1869">
        <v>30</v>
      </c>
    </row>
    <row r="1870" spans="1:4" x14ac:dyDescent="0.25">
      <c r="A1870" s="3">
        <v>42187</v>
      </c>
      <c r="B1870" t="s">
        <v>555</v>
      </c>
      <c r="D1870">
        <v>9</v>
      </c>
    </row>
    <row r="1871" spans="1:4" x14ac:dyDescent="0.25">
      <c r="A1871" s="3">
        <v>42187</v>
      </c>
      <c r="B1871" t="s">
        <v>693</v>
      </c>
      <c r="D1871">
        <v>7</v>
      </c>
    </row>
    <row r="1872" spans="1:4" x14ac:dyDescent="0.25">
      <c r="A1872" s="3">
        <v>42187</v>
      </c>
      <c r="B1872" t="s">
        <v>930</v>
      </c>
      <c r="C1872">
        <v>230</v>
      </c>
    </row>
    <row r="1873" spans="1:4" x14ac:dyDescent="0.25">
      <c r="A1873" s="3">
        <v>42187</v>
      </c>
      <c r="B1873" t="s">
        <v>932</v>
      </c>
      <c r="D1873">
        <v>10</v>
      </c>
    </row>
    <row r="1874" spans="1:4" x14ac:dyDescent="0.25">
      <c r="A1874" s="3">
        <v>42187</v>
      </c>
      <c r="B1874" t="s">
        <v>916</v>
      </c>
      <c r="C1874">
        <v>500</v>
      </c>
    </row>
    <row r="1875" spans="1:4" x14ac:dyDescent="0.25">
      <c r="A1875" s="3">
        <v>42187</v>
      </c>
      <c r="B1875" t="s">
        <v>933</v>
      </c>
      <c r="C1875">
        <v>8000</v>
      </c>
    </row>
    <row r="1876" spans="1:4" x14ac:dyDescent="0.25">
      <c r="A1876" s="3">
        <v>42187</v>
      </c>
      <c r="B1876" t="s">
        <v>917</v>
      </c>
      <c r="D1876">
        <v>500</v>
      </c>
    </row>
    <row r="1877" spans="1:4" x14ac:dyDescent="0.25">
      <c r="A1877" s="3">
        <v>42187</v>
      </c>
      <c r="B1877" t="s">
        <v>934</v>
      </c>
      <c r="D1877">
        <v>8000</v>
      </c>
    </row>
    <row r="1878" spans="1:4" x14ac:dyDescent="0.25">
      <c r="A1878" s="3">
        <v>42187</v>
      </c>
      <c r="B1878" t="s">
        <v>814</v>
      </c>
      <c r="D1878">
        <v>200</v>
      </c>
    </row>
    <row r="1879" spans="1:4" x14ac:dyDescent="0.25">
      <c r="A1879" s="3">
        <v>42187</v>
      </c>
      <c r="B1879" t="s">
        <v>542</v>
      </c>
      <c r="D1879">
        <v>4</v>
      </c>
    </row>
    <row r="1880" spans="1:4" x14ac:dyDescent="0.25">
      <c r="A1880" s="3"/>
    </row>
    <row r="1881" spans="1:4" x14ac:dyDescent="0.25">
      <c r="A1881" s="3">
        <v>42188</v>
      </c>
      <c r="B1881" t="s">
        <v>555</v>
      </c>
      <c r="D1881">
        <v>9</v>
      </c>
    </row>
    <row r="1882" spans="1:4" x14ac:dyDescent="0.25">
      <c r="A1882" s="3">
        <v>42188</v>
      </c>
      <c r="B1882" t="s">
        <v>693</v>
      </c>
      <c r="D1882">
        <v>7</v>
      </c>
    </row>
    <row r="1883" spans="1:4" x14ac:dyDescent="0.25">
      <c r="A1883" s="3">
        <v>42188</v>
      </c>
      <c r="B1883" t="s">
        <v>794</v>
      </c>
      <c r="C1883">
        <v>80</v>
      </c>
    </row>
    <row r="1884" spans="1:4" x14ac:dyDescent="0.25">
      <c r="A1884" s="3">
        <v>42188</v>
      </c>
      <c r="B1884" t="s">
        <v>935</v>
      </c>
      <c r="D1884">
        <v>70</v>
      </c>
    </row>
    <row r="1885" spans="1:4" x14ac:dyDescent="0.25">
      <c r="A1885" s="3">
        <v>42188</v>
      </c>
      <c r="B1885" t="s">
        <v>936</v>
      </c>
      <c r="C1885">
        <v>500</v>
      </c>
    </row>
    <row r="1886" spans="1:4" x14ac:dyDescent="0.25">
      <c r="A1886" s="3">
        <v>42188</v>
      </c>
      <c r="B1886" t="s">
        <v>937</v>
      </c>
      <c r="C1886">
        <v>500</v>
      </c>
    </row>
    <row r="1887" spans="1:4" x14ac:dyDescent="0.25">
      <c r="A1887" s="3">
        <v>42188</v>
      </c>
      <c r="B1887" t="s">
        <v>930</v>
      </c>
      <c r="C1887">
        <v>250</v>
      </c>
    </row>
    <row r="1888" spans="1:4" x14ac:dyDescent="0.25">
      <c r="A1888" s="3">
        <v>42188</v>
      </c>
      <c r="B1888" t="s">
        <v>637</v>
      </c>
      <c r="D1888">
        <v>7</v>
      </c>
    </row>
    <row r="1889" spans="1:4" x14ac:dyDescent="0.25">
      <c r="A1889" s="3">
        <v>42188</v>
      </c>
      <c r="B1889" t="s">
        <v>541</v>
      </c>
      <c r="D1889">
        <v>9</v>
      </c>
    </row>
    <row r="1890" spans="1:4" x14ac:dyDescent="0.25">
      <c r="A1890" s="3">
        <v>42188</v>
      </c>
      <c r="B1890" t="s">
        <v>542</v>
      </c>
      <c r="D1890">
        <v>3</v>
      </c>
    </row>
    <row r="1891" spans="1:4" x14ac:dyDescent="0.25">
      <c r="A1891" s="3">
        <v>42188</v>
      </c>
      <c r="B1891" t="s">
        <v>814</v>
      </c>
      <c r="D1891">
        <v>1250</v>
      </c>
    </row>
    <row r="1893" spans="1:4" x14ac:dyDescent="0.25">
      <c r="A1893" s="3">
        <v>42189</v>
      </c>
      <c r="B1893" t="s">
        <v>794</v>
      </c>
      <c r="C1893">
        <v>20</v>
      </c>
    </row>
    <row r="1894" spans="1:4" x14ac:dyDescent="0.25">
      <c r="A1894" s="3">
        <v>42189</v>
      </c>
      <c r="B1894" t="s">
        <v>555</v>
      </c>
      <c r="D1894">
        <v>9</v>
      </c>
    </row>
    <row r="1895" spans="1:4" x14ac:dyDescent="0.25">
      <c r="A1895" s="3">
        <v>42189</v>
      </c>
      <c r="B1895" t="s">
        <v>693</v>
      </c>
      <c r="D1895">
        <v>6</v>
      </c>
    </row>
    <row r="1896" spans="1:4" x14ac:dyDescent="0.25">
      <c r="A1896" s="3">
        <v>42189</v>
      </c>
      <c r="B1896" t="s">
        <v>930</v>
      </c>
      <c r="C1896">
        <v>360</v>
      </c>
    </row>
    <row r="1897" spans="1:4" x14ac:dyDescent="0.25">
      <c r="A1897" s="3">
        <v>42189</v>
      </c>
      <c r="B1897" t="s">
        <v>637</v>
      </c>
      <c r="D1897">
        <v>7</v>
      </c>
    </row>
    <row r="1898" spans="1:4" x14ac:dyDescent="0.25">
      <c r="A1898" s="3">
        <v>42189</v>
      </c>
      <c r="B1898" t="s">
        <v>541</v>
      </c>
      <c r="D1898">
        <v>9</v>
      </c>
    </row>
    <row r="1899" spans="1:4" x14ac:dyDescent="0.25">
      <c r="A1899" s="3">
        <v>42189</v>
      </c>
      <c r="B1899" t="s">
        <v>542</v>
      </c>
      <c r="D1899">
        <v>4</v>
      </c>
    </row>
    <row r="1900" spans="1:4" x14ac:dyDescent="0.25">
      <c r="A1900" s="3">
        <v>42189</v>
      </c>
      <c r="B1900" t="s">
        <v>814</v>
      </c>
      <c r="D1900">
        <v>300</v>
      </c>
    </row>
    <row r="1902" spans="1:4" x14ac:dyDescent="0.25">
      <c r="A1902" s="3">
        <v>42190</v>
      </c>
      <c r="B1902" t="s">
        <v>555</v>
      </c>
      <c r="D1902">
        <v>9</v>
      </c>
    </row>
    <row r="1903" spans="1:4" x14ac:dyDescent="0.25">
      <c r="A1903" s="3">
        <v>42190</v>
      </c>
      <c r="B1903" t="s">
        <v>868</v>
      </c>
      <c r="D1903">
        <v>7</v>
      </c>
    </row>
    <row r="1904" spans="1:4" x14ac:dyDescent="0.25">
      <c r="A1904" s="3">
        <v>42190</v>
      </c>
      <c r="B1904" t="s">
        <v>938</v>
      </c>
      <c r="D1904">
        <v>7</v>
      </c>
    </row>
    <row r="1905" spans="1:4" x14ac:dyDescent="0.25">
      <c r="A1905" s="3">
        <v>42190</v>
      </c>
      <c r="B1905" t="s">
        <v>939</v>
      </c>
      <c r="D1905">
        <v>7</v>
      </c>
    </row>
    <row r="1906" spans="1:4" x14ac:dyDescent="0.25">
      <c r="A1906" s="3">
        <v>42190</v>
      </c>
      <c r="B1906" t="s">
        <v>940</v>
      </c>
      <c r="C1906">
        <v>1150</v>
      </c>
    </row>
    <row r="1907" spans="1:4" x14ac:dyDescent="0.25">
      <c r="A1907" s="3">
        <v>42190</v>
      </c>
      <c r="B1907" t="s">
        <v>941</v>
      </c>
      <c r="D1907">
        <v>1150</v>
      </c>
    </row>
    <row r="1908" spans="1:4" x14ac:dyDescent="0.25">
      <c r="A1908" s="3">
        <v>42190</v>
      </c>
      <c r="B1908" t="s">
        <v>942</v>
      </c>
      <c r="C1908">
        <v>440</v>
      </c>
    </row>
    <row r="1909" spans="1:4" x14ac:dyDescent="0.25">
      <c r="A1909" s="3">
        <v>42190</v>
      </c>
      <c r="B1909" t="s">
        <v>943</v>
      </c>
      <c r="C1909">
        <v>100</v>
      </c>
    </row>
    <row r="1910" spans="1:4" x14ac:dyDescent="0.25">
      <c r="A1910" s="3">
        <v>42190</v>
      </c>
      <c r="B1910" t="s">
        <v>2113</v>
      </c>
      <c r="D1910">
        <v>100</v>
      </c>
    </row>
    <row r="1911" spans="1:4" x14ac:dyDescent="0.25">
      <c r="A1911" s="3">
        <v>42190</v>
      </c>
      <c r="B1911" t="s">
        <v>814</v>
      </c>
      <c r="D1911">
        <v>440</v>
      </c>
    </row>
    <row r="1912" spans="1:4" x14ac:dyDescent="0.25">
      <c r="A1912" s="3">
        <v>42190</v>
      </c>
      <c r="B1912" t="s">
        <v>794</v>
      </c>
      <c r="C1912">
        <v>310</v>
      </c>
    </row>
    <row r="1913" spans="1:4" x14ac:dyDescent="0.25">
      <c r="A1913" s="3">
        <v>42190</v>
      </c>
      <c r="B1913" t="s">
        <v>814</v>
      </c>
      <c r="D1913">
        <v>310</v>
      </c>
    </row>
    <row r="1915" spans="1:4" x14ac:dyDescent="0.25">
      <c r="A1915" s="3">
        <v>42191</v>
      </c>
      <c r="B1915" t="s">
        <v>555</v>
      </c>
      <c r="D1915">
        <v>9</v>
      </c>
    </row>
    <row r="1916" spans="1:4" x14ac:dyDescent="0.25">
      <c r="A1916" s="3">
        <v>42191</v>
      </c>
      <c r="B1916" t="s">
        <v>693</v>
      </c>
      <c r="D1916">
        <v>7</v>
      </c>
    </row>
    <row r="1917" spans="1:4" x14ac:dyDescent="0.25">
      <c r="A1917" s="3">
        <v>42191</v>
      </c>
      <c r="B1917" t="s">
        <v>930</v>
      </c>
      <c r="C1917">
        <v>410</v>
      </c>
    </row>
    <row r="1918" spans="1:4" x14ac:dyDescent="0.25">
      <c r="A1918" s="3">
        <v>42191</v>
      </c>
      <c r="B1918" t="s">
        <v>637</v>
      </c>
      <c r="D1918">
        <v>7</v>
      </c>
    </row>
    <row r="1919" spans="1:4" x14ac:dyDescent="0.25">
      <c r="A1919" s="3">
        <v>42191</v>
      </c>
      <c r="B1919" t="s">
        <v>541</v>
      </c>
      <c r="D1919">
        <v>9</v>
      </c>
    </row>
    <row r="1920" spans="1:4" x14ac:dyDescent="0.25">
      <c r="A1920" s="3">
        <v>42191</v>
      </c>
      <c r="B1920" t="s">
        <v>201</v>
      </c>
      <c r="C1920">
        <v>1</v>
      </c>
    </row>
    <row r="1921" spans="1:4" x14ac:dyDescent="0.25">
      <c r="A1921" s="3">
        <v>42191</v>
      </c>
      <c r="B1921" t="s">
        <v>542</v>
      </c>
      <c r="D1921">
        <v>9</v>
      </c>
    </row>
    <row r="1922" spans="1:4" x14ac:dyDescent="0.25">
      <c r="A1922" s="3">
        <v>42191</v>
      </c>
      <c r="B1922" t="s">
        <v>814</v>
      </c>
      <c r="D1922">
        <v>350</v>
      </c>
    </row>
    <row r="1923" spans="1:4" x14ac:dyDescent="0.25">
      <c r="A1923" s="3">
        <v>42191</v>
      </c>
      <c r="B1923" t="s">
        <v>945</v>
      </c>
      <c r="C1923">
        <v>3500</v>
      </c>
    </row>
    <row r="1924" spans="1:4" x14ac:dyDescent="0.25">
      <c r="A1924" s="3">
        <v>42191</v>
      </c>
      <c r="B1924" t="s">
        <v>2114</v>
      </c>
      <c r="D1924">
        <v>3500</v>
      </c>
    </row>
    <row r="1926" spans="1:4" x14ac:dyDescent="0.25">
      <c r="A1926" s="3">
        <v>42192</v>
      </c>
      <c r="B1926" t="s">
        <v>555</v>
      </c>
      <c r="D1926">
        <v>9</v>
      </c>
    </row>
    <row r="1927" spans="1:4" x14ac:dyDescent="0.25">
      <c r="A1927" s="3">
        <v>42192</v>
      </c>
      <c r="B1927" t="s">
        <v>693</v>
      </c>
      <c r="D1927">
        <v>7</v>
      </c>
    </row>
    <row r="1928" spans="1:4" x14ac:dyDescent="0.25">
      <c r="A1928" s="3">
        <v>42192</v>
      </c>
      <c r="B1928" t="s">
        <v>930</v>
      </c>
      <c r="C1928">
        <v>250</v>
      </c>
    </row>
    <row r="1929" spans="1:4" x14ac:dyDescent="0.25">
      <c r="A1929" s="3">
        <v>42192</v>
      </c>
      <c r="B1929" t="s">
        <v>637</v>
      </c>
      <c r="D1929">
        <v>7</v>
      </c>
    </row>
    <row r="1930" spans="1:4" x14ac:dyDescent="0.25">
      <c r="A1930" s="3">
        <v>42192</v>
      </c>
      <c r="B1930" t="s">
        <v>541</v>
      </c>
      <c r="D1930">
        <v>9</v>
      </c>
    </row>
    <row r="1931" spans="1:4" x14ac:dyDescent="0.25">
      <c r="A1931" s="3">
        <v>42192</v>
      </c>
      <c r="B1931" t="s">
        <v>542</v>
      </c>
      <c r="D1931">
        <v>8</v>
      </c>
    </row>
    <row r="1932" spans="1:4" x14ac:dyDescent="0.25">
      <c r="A1932" s="3">
        <v>42192</v>
      </c>
      <c r="B1932" t="s">
        <v>814</v>
      </c>
      <c r="D1932">
        <v>200</v>
      </c>
    </row>
    <row r="1934" spans="1:4" x14ac:dyDescent="0.25">
      <c r="A1934" s="3">
        <v>42193</v>
      </c>
      <c r="B1934" t="s">
        <v>555</v>
      </c>
      <c r="D1934">
        <v>9</v>
      </c>
    </row>
    <row r="1935" spans="1:4" x14ac:dyDescent="0.25">
      <c r="A1935" s="3">
        <v>42193</v>
      </c>
      <c r="B1935" t="s">
        <v>693</v>
      </c>
      <c r="D1935">
        <v>7</v>
      </c>
    </row>
    <row r="1936" spans="1:4" x14ac:dyDescent="0.25">
      <c r="A1936" s="3">
        <v>42193</v>
      </c>
      <c r="B1936" t="s">
        <v>933</v>
      </c>
      <c r="C1936">
        <v>1500</v>
      </c>
    </row>
    <row r="1937" spans="1:4" x14ac:dyDescent="0.25">
      <c r="A1937" s="3">
        <v>42193</v>
      </c>
      <c r="B1937" t="s">
        <v>934</v>
      </c>
      <c r="D1937">
        <v>1500</v>
      </c>
    </row>
    <row r="1938" spans="1:4" x14ac:dyDescent="0.25">
      <c r="A1938" s="3">
        <v>42193</v>
      </c>
      <c r="B1938" t="s">
        <v>947</v>
      </c>
      <c r="C1938">
        <v>500</v>
      </c>
    </row>
    <row r="1939" spans="1:4" x14ac:dyDescent="0.25">
      <c r="A1939" s="3">
        <v>42193</v>
      </c>
      <c r="B1939" t="s">
        <v>948</v>
      </c>
      <c r="C1939">
        <v>500</v>
      </c>
    </row>
    <row r="1940" spans="1:4" x14ac:dyDescent="0.25">
      <c r="A1940" s="3">
        <v>42193</v>
      </c>
      <c r="B1940" t="s">
        <v>930</v>
      </c>
      <c r="C1940">
        <v>320</v>
      </c>
    </row>
    <row r="1941" spans="1:4" x14ac:dyDescent="0.25">
      <c r="A1941" s="3">
        <v>42193</v>
      </c>
      <c r="B1941" t="s">
        <v>874</v>
      </c>
      <c r="D1941">
        <v>10</v>
      </c>
    </row>
    <row r="1942" spans="1:4" x14ac:dyDescent="0.25">
      <c r="A1942" s="3">
        <v>42193</v>
      </c>
      <c r="B1942" t="s">
        <v>541</v>
      </c>
      <c r="D1942">
        <v>9</v>
      </c>
    </row>
    <row r="1943" spans="1:4" x14ac:dyDescent="0.25">
      <c r="A1943" s="3">
        <v>42193</v>
      </c>
      <c r="B1943" t="s">
        <v>542</v>
      </c>
      <c r="D1943">
        <v>5</v>
      </c>
    </row>
    <row r="1944" spans="1:4" x14ac:dyDescent="0.25">
      <c r="A1944" s="3">
        <v>42193</v>
      </c>
      <c r="B1944" t="s">
        <v>814</v>
      </c>
      <c r="D1944">
        <v>1300</v>
      </c>
    </row>
    <row r="1946" spans="1:4" x14ac:dyDescent="0.25">
      <c r="A1946" s="3">
        <v>42194</v>
      </c>
      <c r="B1946" t="s">
        <v>555</v>
      </c>
      <c r="D1946">
        <v>9</v>
      </c>
    </row>
    <row r="1947" spans="1:4" x14ac:dyDescent="0.25">
      <c r="A1947" s="3">
        <v>42194</v>
      </c>
      <c r="B1947" t="s">
        <v>693</v>
      </c>
      <c r="D1947">
        <v>7</v>
      </c>
    </row>
    <row r="1948" spans="1:4" x14ac:dyDescent="0.25">
      <c r="A1948" s="3">
        <v>42194</v>
      </c>
      <c r="B1948" t="s">
        <v>949</v>
      </c>
      <c r="C1948">
        <v>500</v>
      </c>
    </row>
    <row r="1949" spans="1:4" x14ac:dyDescent="0.25">
      <c r="A1949" s="3">
        <v>42194</v>
      </c>
      <c r="B1949" t="s">
        <v>930</v>
      </c>
      <c r="C1949">
        <v>40</v>
      </c>
    </row>
    <row r="1950" spans="1:4" x14ac:dyDescent="0.25">
      <c r="A1950" s="3">
        <v>42194</v>
      </c>
      <c r="B1950" t="s">
        <v>933</v>
      </c>
      <c r="C1950">
        <v>1300</v>
      </c>
    </row>
    <row r="1951" spans="1:4" x14ac:dyDescent="0.25">
      <c r="A1951" s="3">
        <v>42194</v>
      </c>
      <c r="B1951" t="s">
        <v>934</v>
      </c>
      <c r="D1951">
        <v>1800</v>
      </c>
    </row>
    <row r="1952" spans="1:4" x14ac:dyDescent="0.25">
      <c r="A1952" s="3">
        <v>42194</v>
      </c>
      <c r="B1952" t="s">
        <v>542</v>
      </c>
      <c r="D1952">
        <v>4</v>
      </c>
    </row>
    <row r="1954" spans="1:4" x14ac:dyDescent="0.25">
      <c r="A1954" s="3">
        <v>42195</v>
      </c>
      <c r="B1954" t="s">
        <v>2115</v>
      </c>
      <c r="D1954">
        <v>50</v>
      </c>
    </row>
    <row r="1955" spans="1:4" x14ac:dyDescent="0.25">
      <c r="A1955" s="3">
        <v>42195</v>
      </c>
      <c r="B1955" t="s">
        <v>2116</v>
      </c>
      <c r="C1955">
        <v>10</v>
      </c>
    </row>
    <row r="1956" spans="1:4" x14ac:dyDescent="0.25">
      <c r="A1956" s="3">
        <v>42195</v>
      </c>
      <c r="B1956" t="s">
        <v>951</v>
      </c>
      <c r="C1956">
        <v>10</v>
      </c>
    </row>
    <row r="1957" spans="1:4" x14ac:dyDescent="0.25">
      <c r="A1957" s="3">
        <v>42195</v>
      </c>
      <c r="B1957" t="s">
        <v>555</v>
      </c>
      <c r="D1957">
        <v>9</v>
      </c>
    </row>
    <row r="1958" spans="1:4" x14ac:dyDescent="0.25">
      <c r="A1958" s="3">
        <v>42195</v>
      </c>
      <c r="B1958" t="s">
        <v>693</v>
      </c>
      <c r="D1958">
        <v>7</v>
      </c>
    </row>
    <row r="1959" spans="1:4" x14ac:dyDescent="0.25">
      <c r="A1959" s="3">
        <v>42195</v>
      </c>
      <c r="B1959" t="s">
        <v>930</v>
      </c>
      <c r="C1959">
        <v>306</v>
      </c>
    </row>
    <row r="1960" spans="1:4" x14ac:dyDescent="0.25">
      <c r="A1960" s="3">
        <v>42195</v>
      </c>
      <c r="B1960" t="s">
        <v>952</v>
      </c>
      <c r="C1960">
        <v>500</v>
      </c>
    </row>
    <row r="1961" spans="1:4" x14ac:dyDescent="0.25">
      <c r="A1961" s="3">
        <v>42195</v>
      </c>
      <c r="B1961" t="s">
        <v>874</v>
      </c>
      <c r="D1961">
        <v>7</v>
      </c>
    </row>
    <row r="1962" spans="1:4" x14ac:dyDescent="0.25">
      <c r="A1962" s="3">
        <v>42195</v>
      </c>
      <c r="B1962" t="s">
        <v>541</v>
      </c>
      <c r="D1962">
        <v>9</v>
      </c>
    </row>
    <row r="1963" spans="1:4" x14ac:dyDescent="0.25">
      <c r="A1963" s="3">
        <v>42195</v>
      </c>
      <c r="B1963" t="s">
        <v>542</v>
      </c>
      <c r="D1963">
        <v>4</v>
      </c>
    </row>
    <row r="1964" spans="1:4" x14ac:dyDescent="0.25">
      <c r="A1964" s="3">
        <v>42195</v>
      </c>
      <c r="B1964" t="s">
        <v>814</v>
      </c>
      <c r="D1964">
        <v>750</v>
      </c>
    </row>
    <row r="1966" spans="1:4" x14ac:dyDescent="0.25">
      <c r="A1966" s="3">
        <v>42196</v>
      </c>
      <c r="B1966" t="s">
        <v>555</v>
      </c>
      <c r="D1966">
        <v>9</v>
      </c>
    </row>
    <row r="1967" spans="1:4" x14ac:dyDescent="0.25">
      <c r="A1967" s="3">
        <v>42196</v>
      </c>
      <c r="B1967" t="s">
        <v>16</v>
      </c>
      <c r="D1967">
        <v>20</v>
      </c>
    </row>
    <row r="1968" spans="1:4" x14ac:dyDescent="0.25">
      <c r="A1968" s="3">
        <v>42196</v>
      </c>
      <c r="B1968" t="s">
        <v>953</v>
      </c>
      <c r="C1968">
        <v>500</v>
      </c>
    </row>
    <row r="1969" spans="1:4" x14ac:dyDescent="0.25">
      <c r="A1969" s="3">
        <v>42196</v>
      </c>
      <c r="B1969" t="s">
        <v>933</v>
      </c>
      <c r="C1969">
        <v>750</v>
      </c>
    </row>
    <row r="1970" spans="1:4" x14ac:dyDescent="0.25">
      <c r="A1970" s="3">
        <v>42196</v>
      </c>
      <c r="B1970" t="s">
        <v>934</v>
      </c>
      <c r="D1970">
        <v>1200</v>
      </c>
    </row>
    <row r="1971" spans="1:4" x14ac:dyDescent="0.25">
      <c r="A1971" s="3">
        <v>42196</v>
      </c>
      <c r="B1971" t="s">
        <v>818</v>
      </c>
      <c r="D1971">
        <v>50</v>
      </c>
    </row>
    <row r="1972" spans="1:4" x14ac:dyDescent="0.25">
      <c r="A1972" s="3">
        <v>42196</v>
      </c>
      <c r="B1972" t="s">
        <v>2116</v>
      </c>
      <c r="C1972">
        <v>200</v>
      </c>
    </row>
    <row r="1974" spans="1:4" x14ac:dyDescent="0.25">
      <c r="A1974" s="3">
        <v>42197</v>
      </c>
      <c r="B1974" t="s">
        <v>929</v>
      </c>
      <c r="C1974">
        <v>150</v>
      </c>
    </row>
    <row r="1975" spans="1:4" x14ac:dyDescent="0.25">
      <c r="A1975" s="3">
        <v>42197</v>
      </c>
      <c r="B1975" t="s">
        <v>954</v>
      </c>
      <c r="D1975">
        <v>10</v>
      </c>
    </row>
    <row r="1976" spans="1:4" x14ac:dyDescent="0.25">
      <c r="A1976" s="3">
        <v>42197</v>
      </c>
      <c r="B1976" t="s">
        <v>870</v>
      </c>
      <c r="D1976">
        <v>200</v>
      </c>
    </row>
    <row r="1977" spans="1:4" x14ac:dyDescent="0.25">
      <c r="A1977" s="3">
        <v>42197</v>
      </c>
      <c r="B1977" t="s">
        <v>541</v>
      </c>
      <c r="D1977">
        <v>9</v>
      </c>
    </row>
    <row r="1978" spans="1:4" x14ac:dyDescent="0.25">
      <c r="A1978" s="3">
        <v>42197</v>
      </c>
      <c r="B1978" t="s">
        <v>2117</v>
      </c>
      <c r="D1978">
        <v>50</v>
      </c>
    </row>
    <row r="1980" spans="1:4" x14ac:dyDescent="0.25">
      <c r="A1980" s="3">
        <v>42198</v>
      </c>
      <c r="B1980" t="s">
        <v>792</v>
      </c>
      <c r="C1980">
        <v>500</v>
      </c>
    </row>
    <row r="1981" spans="1:4" x14ac:dyDescent="0.25">
      <c r="A1981" s="3">
        <v>42198</v>
      </c>
      <c r="B1981" t="s">
        <v>555</v>
      </c>
      <c r="D1981">
        <v>9</v>
      </c>
    </row>
    <row r="1982" spans="1:4" x14ac:dyDescent="0.25">
      <c r="A1982" s="3">
        <v>42198</v>
      </c>
      <c r="B1982" t="s">
        <v>956</v>
      </c>
      <c r="D1982">
        <v>2</v>
      </c>
    </row>
    <row r="1983" spans="1:4" x14ac:dyDescent="0.25">
      <c r="A1983" s="3">
        <v>42198</v>
      </c>
      <c r="B1983" t="s">
        <v>930</v>
      </c>
      <c r="C1983">
        <v>150</v>
      </c>
    </row>
    <row r="1984" spans="1:4" x14ac:dyDescent="0.25">
      <c r="A1984" s="3">
        <v>42198</v>
      </c>
      <c r="B1984" t="s">
        <v>652</v>
      </c>
      <c r="D1984">
        <v>13</v>
      </c>
    </row>
    <row r="1985" spans="1:4" x14ac:dyDescent="0.25">
      <c r="A1985" s="3">
        <v>42198</v>
      </c>
      <c r="B1985" t="s">
        <v>2118</v>
      </c>
      <c r="D1985">
        <v>100</v>
      </c>
    </row>
    <row r="1986" spans="1:4" x14ac:dyDescent="0.25">
      <c r="A1986" s="3">
        <v>42198</v>
      </c>
      <c r="B1986" t="s">
        <v>542</v>
      </c>
      <c r="D1986">
        <v>3</v>
      </c>
    </row>
    <row r="1988" spans="1:4" x14ac:dyDescent="0.25">
      <c r="A1988" s="3">
        <v>42199</v>
      </c>
      <c r="B1988" t="s">
        <v>555</v>
      </c>
      <c r="D1988">
        <v>9</v>
      </c>
    </row>
    <row r="1989" spans="1:4" x14ac:dyDescent="0.25">
      <c r="A1989" s="3">
        <v>42199</v>
      </c>
      <c r="B1989" t="s">
        <v>693</v>
      </c>
      <c r="D1989">
        <v>7</v>
      </c>
    </row>
    <row r="1990" spans="1:4" x14ac:dyDescent="0.25">
      <c r="A1990" s="3">
        <v>42199</v>
      </c>
      <c r="B1990" t="s">
        <v>958</v>
      </c>
      <c r="C1990">
        <v>500</v>
      </c>
    </row>
    <row r="1991" spans="1:4" x14ac:dyDescent="0.25">
      <c r="A1991" s="3">
        <v>42199</v>
      </c>
      <c r="B1991" t="s">
        <v>930</v>
      </c>
      <c r="C1991">
        <v>575</v>
      </c>
    </row>
    <row r="1992" spans="1:4" x14ac:dyDescent="0.25">
      <c r="A1992" s="3">
        <v>42199</v>
      </c>
      <c r="B1992" t="s">
        <v>874</v>
      </c>
      <c r="D1992">
        <v>10</v>
      </c>
    </row>
    <row r="1993" spans="1:4" x14ac:dyDescent="0.25">
      <c r="A1993" s="3">
        <v>42199</v>
      </c>
      <c r="B1993" t="s">
        <v>541</v>
      </c>
      <c r="D1993">
        <v>9</v>
      </c>
    </row>
    <row r="1994" spans="1:4" x14ac:dyDescent="0.25">
      <c r="A1994" s="3">
        <v>42199</v>
      </c>
      <c r="B1994" t="s">
        <v>542</v>
      </c>
      <c r="D1994">
        <v>5</v>
      </c>
    </row>
    <row r="1995" spans="1:4" x14ac:dyDescent="0.25">
      <c r="A1995" s="3">
        <v>42199</v>
      </c>
      <c r="B1995" t="s">
        <v>814</v>
      </c>
      <c r="D1995">
        <v>1600</v>
      </c>
    </row>
    <row r="1996" spans="1:4" x14ac:dyDescent="0.25">
      <c r="A1996" s="3">
        <v>42199</v>
      </c>
      <c r="B1996" t="s">
        <v>959</v>
      </c>
      <c r="D1996">
        <v>40</v>
      </c>
    </row>
    <row r="1997" spans="1:4" x14ac:dyDescent="0.25">
      <c r="A1997" s="3">
        <v>42199</v>
      </c>
      <c r="B1997" t="s">
        <v>960</v>
      </c>
      <c r="C1997">
        <v>600</v>
      </c>
    </row>
    <row r="1998" spans="1:4" x14ac:dyDescent="0.25">
      <c r="A1998" s="3">
        <v>42199</v>
      </c>
      <c r="B1998" t="s">
        <v>961</v>
      </c>
      <c r="D1998">
        <v>450</v>
      </c>
    </row>
    <row r="1999" spans="1:4" x14ac:dyDescent="0.25">
      <c r="A1999" s="3">
        <v>42199</v>
      </c>
      <c r="B1999" t="s">
        <v>2119</v>
      </c>
      <c r="D1999">
        <v>20</v>
      </c>
    </row>
    <row r="2000" spans="1:4" x14ac:dyDescent="0.25">
      <c r="A2000" s="3">
        <v>42199</v>
      </c>
      <c r="B2000" t="s">
        <v>818</v>
      </c>
      <c r="D2000">
        <v>100</v>
      </c>
    </row>
    <row r="2002" spans="1:4" x14ac:dyDescent="0.25">
      <c r="A2002" s="3">
        <v>42200</v>
      </c>
      <c r="B2002" t="s">
        <v>555</v>
      </c>
      <c r="D2002">
        <v>9</v>
      </c>
    </row>
    <row r="2003" spans="1:4" x14ac:dyDescent="0.25">
      <c r="A2003" s="3">
        <v>42200</v>
      </c>
      <c r="B2003" t="s">
        <v>693</v>
      </c>
      <c r="D2003">
        <v>7</v>
      </c>
    </row>
    <row r="2004" spans="1:4" x14ac:dyDescent="0.25">
      <c r="A2004" s="3">
        <v>42200</v>
      </c>
      <c r="B2004" t="s">
        <v>930</v>
      </c>
      <c r="C2004">
        <v>10</v>
      </c>
    </row>
    <row r="2005" spans="1:4" x14ac:dyDescent="0.25">
      <c r="A2005" s="3">
        <v>42200</v>
      </c>
      <c r="B2005" t="s">
        <v>637</v>
      </c>
      <c r="D2005">
        <v>7</v>
      </c>
    </row>
    <row r="2006" spans="1:4" x14ac:dyDescent="0.25">
      <c r="A2006" s="3">
        <v>42200</v>
      </c>
      <c r="B2006" t="s">
        <v>541</v>
      </c>
      <c r="D2006">
        <v>9</v>
      </c>
    </row>
    <row r="2007" spans="1:4" x14ac:dyDescent="0.25">
      <c r="A2007" s="3">
        <v>42200</v>
      </c>
      <c r="B2007" t="s">
        <v>963</v>
      </c>
      <c r="C2007">
        <v>300</v>
      </c>
    </row>
    <row r="2008" spans="1:4" x14ac:dyDescent="0.25">
      <c r="A2008" s="3">
        <v>42200</v>
      </c>
      <c r="B2008" t="s">
        <v>2120</v>
      </c>
      <c r="D2008">
        <v>300</v>
      </c>
    </row>
    <row r="2009" spans="1:4" x14ac:dyDescent="0.25">
      <c r="A2009" s="3">
        <v>42200</v>
      </c>
      <c r="B2009" t="s">
        <v>965</v>
      </c>
      <c r="C2009">
        <v>630</v>
      </c>
    </row>
    <row r="2010" spans="1:4" x14ac:dyDescent="0.25">
      <c r="A2010" s="3">
        <v>42200</v>
      </c>
      <c r="B2010" t="s">
        <v>966</v>
      </c>
      <c r="D2010">
        <v>630</v>
      </c>
    </row>
    <row r="2012" spans="1:4" x14ac:dyDescent="0.25">
      <c r="A2012" s="3">
        <v>42201</v>
      </c>
      <c r="B2012" t="s">
        <v>555</v>
      </c>
      <c r="D2012">
        <v>9</v>
      </c>
    </row>
    <row r="2013" spans="1:4" x14ac:dyDescent="0.25">
      <c r="A2013" s="3">
        <v>42201</v>
      </c>
      <c r="B2013" t="s">
        <v>735</v>
      </c>
      <c r="D2013">
        <v>7</v>
      </c>
    </row>
    <row r="2014" spans="1:4" x14ac:dyDescent="0.25">
      <c r="A2014" s="3">
        <v>42201</v>
      </c>
      <c r="B2014" t="s">
        <v>967</v>
      </c>
      <c r="C2014">
        <v>10150</v>
      </c>
    </row>
    <row r="2015" spans="1:4" x14ac:dyDescent="0.25">
      <c r="A2015" s="3">
        <v>42201</v>
      </c>
      <c r="B2015" t="s">
        <v>968</v>
      </c>
      <c r="D2015">
        <v>1500</v>
      </c>
    </row>
    <row r="2016" spans="1:4" x14ac:dyDescent="0.25">
      <c r="A2016" s="3">
        <v>42201</v>
      </c>
      <c r="B2016" t="s">
        <v>969</v>
      </c>
      <c r="D2016">
        <v>1000</v>
      </c>
    </row>
    <row r="2017" spans="1:4" x14ac:dyDescent="0.25">
      <c r="A2017" s="3">
        <v>42201</v>
      </c>
      <c r="B2017" t="s">
        <v>970</v>
      </c>
      <c r="D2017">
        <v>7000</v>
      </c>
    </row>
    <row r="2018" spans="1:4" x14ac:dyDescent="0.25">
      <c r="A2018" s="3">
        <v>42201</v>
      </c>
      <c r="B2018" t="s">
        <v>541</v>
      </c>
      <c r="D2018">
        <v>9</v>
      </c>
    </row>
    <row r="2019" spans="1:4" x14ac:dyDescent="0.25">
      <c r="A2019" s="3">
        <v>42201</v>
      </c>
      <c r="B2019" t="s">
        <v>719</v>
      </c>
      <c r="D2019">
        <v>40</v>
      </c>
    </row>
    <row r="2020" spans="1:4" x14ac:dyDescent="0.25">
      <c r="A2020" s="3">
        <v>42201</v>
      </c>
      <c r="B2020" t="s">
        <v>542</v>
      </c>
      <c r="D2020">
        <v>7</v>
      </c>
    </row>
    <row r="2021" spans="1:4" x14ac:dyDescent="0.25">
      <c r="A2021" s="3">
        <v>42201</v>
      </c>
      <c r="B2021" t="s">
        <v>644</v>
      </c>
      <c r="D2021">
        <v>1</v>
      </c>
    </row>
    <row r="2022" spans="1:4" x14ac:dyDescent="0.25">
      <c r="A2022" s="3">
        <v>42201</v>
      </c>
      <c r="B2022" t="s">
        <v>814</v>
      </c>
      <c r="D2022">
        <v>550</v>
      </c>
    </row>
    <row r="2023" spans="1:4" x14ac:dyDescent="0.25">
      <c r="A2023" s="5"/>
      <c r="B2023" s="5"/>
      <c r="C2023" s="5"/>
    </row>
    <row r="2024" spans="1:4" x14ac:dyDescent="0.25">
      <c r="A2024" s="3">
        <v>42203</v>
      </c>
      <c r="B2024" s="4" t="s">
        <v>2128</v>
      </c>
      <c r="C2024" s="5"/>
      <c r="D2024">
        <v>5</v>
      </c>
    </row>
    <row r="2026" spans="1:4" x14ac:dyDescent="0.25">
      <c r="A2026" s="3">
        <v>42206</v>
      </c>
      <c r="B2026" t="s">
        <v>555</v>
      </c>
      <c r="D2026">
        <v>9</v>
      </c>
    </row>
    <row r="2027" spans="1:4" x14ac:dyDescent="0.25">
      <c r="A2027" s="3">
        <v>42206</v>
      </c>
      <c r="B2027" t="s">
        <v>693</v>
      </c>
      <c r="D2027">
        <v>8</v>
      </c>
    </row>
    <row r="2028" spans="1:4" x14ac:dyDescent="0.25">
      <c r="A2028" s="3">
        <v>42206</v>
      </c>
      <c r="B2028" t="s">
        <v>972</v>
      </c>
      <c r="C2028">
        <v>500</v>
      </c>
    </row>
    <row r="2029" spans="1:4" x14ac:dyDescent="0.25">
      <c r="A2029" s="3">
        <v>42206</v>
      </c>
      <c r="B2029" t="s">
        <v>973</v>
      </c>
      <c r="C2029">
        <v>500</v>
      </c>
    </row>
    <row r="2030" spans="1:4" x14ac:dyDescent="0.25">
      <c r="A2030" s="3">
        <v>42206</v>
      </c>
      <c r="B2030" t="s">
        <v>637</v>
      </c>
      <c r="D2030">
        <v>7</v>
      </c>
    </row>
    <row r="2031" spans="1:4" x14ac:dyDescent="0.25">
      <c r="A2031" s="3">
        <v>42206</v>
      </c>
      <c r="B2031" t="s">
        <v>541</v>
      </c>
      <c r="D2031">
        <v>9</v>
      </c>
    </row>
    <row r="2032" spans="1:4" x14ac:dyDescent="0.25">
      <c r="A2032" s="3">
        <v>42206</v>
      </c>
      <c r="B2032" t="s">
        <v>814</v>
      </c>
      <c r="D2032">
        <v>682</v>
      </c>
    </row>
    <row r="2033" spans="1:4" x14ac:dyDescent="0.25">
      <c r="A2033" s="3">
        <v>42206</v>
      </c>
      <c r="B2033" s="4" t="s">
        <v>974</v>
      </c>
      <c r="C2033" s="5"/>
      <c r="D2033">
        <v>150</v>
      </c>
    </row>
    <row r="2034" spans="1:4" x14ac:dyDescent="0.25">
      <c r="A2034" s="3">
        <v>42206</v>
      </c>
      <c r="B2034" s="4" t="s">
        <v>975</v>
      </c>
      <c r="C2034" s="5"/>
      <c r="D2034">
        <v>100</v>
      </c>
    </row>
    <row r="2035" spans="1:4" x14ac:dyDescent="0.25">
      <c r="A2035" s="5"/>
      <c r="B2035" s="5"/>
      <c r="C2035" s="5"/>
    </row>
    <row r="2036" spans="1:4" x14ac:dyDescent="0.25">
      <c r="A2036" s="3">
        <v>42207</v>
      </c>
      <c r="B2036" t="s">
        <v>555</v>
      </c>
      <c r="D2036">
        <v>9</v>
      </c>
    </row>
    <row r="2037" spans="1:4" x14ac:dyDescent="0.25">
      <c r="A2037" s="3">
        <v>42207</v>
      </c>
      <c r="B2037" t="s">
        <v>693</v>
      </c>
      <c r="D2037">
        <v>7</v>
      </c>
    </row>
    <row r="2038" spans="1:4" x14ac:dyDescent="0.25">
      <c r="A2038" s="3">
        <v>42207</v>
      </c>
      <c r="B2038" t="s">
        <v>930</v>
      </c>
      <c r="C2038">
        <v>250</v>
      </c>
    </row>
    <row r="2039" spans="1:4" x14ac:dyDescent="0.25">
      <c r="A2039" s="3">
        <v>42207</v>
      </c>
      <c r="B2039" t="s">
        <v>637</v>
      </c>
      <c r="D2039">
        <v>7</v>
      </c>
    </row>
    <row r="2040" spans="1:4" x14ac:dyDescent="0.25">
      <c r="A2040" s="3">
        <v>42207</v>
      </c>
      <c r="B2040" t="s">
        <v>541</v>
      </c>
      <c r="D2040">
        <v>9</v>
      </c>
    </row>
    <row r="2041" spans="1:4" x14ac:dyDescent="0.25">
      <c r="A2041" s="3">
        <v>42207</v>
      </c>
      <c r="B2041" s="4" t="s">
        <v>975</v>
      </c>
      <c r="C2041" s="4"/>
      <c r="D2041" s="19">
        <v>250</v>
      </c>
    </row>
    <row r="2042" spans="1:4" x14ac:dyDescent="0.25">
      <c r="A2042" s="3">
        <v>42207</v>
      </c>
      <c r="B2042" t="s">
        <v>542</v>
      </c>
      <c r="C2042" s="4"/>
      <c r="D2042" s="19">
        <v>3</v>
      </c>
    </row>
    <row r="2043" spans="1:4" x14ac:dyDescent="0.25">
      <c r="C2043" s="4"/>
      <c r="D2043" s="19"/>
    </row>
    <row r="2044" spans="1:4" x14ac:dyDescent="0.25">
      <c r="A2044" s="20">
        <v>42208</v>
      </c>
      <c r="B2044" t="s">
        <v>555</v>
      </c>
      <c r="D2044">
        <v>9</v>
      </c>
    </row>
    <row r="2045" spans="1:4" x14ac:dyDescent="0.25">
      <c r="A2045" s="20">
        <v>42208</v>
      </c>
      <c r="B2045" t="s">
        <v>693</v>
      </c>
      <c r="D2045">
        <v>7</v>
      </c>
    </row>
    <row r="2046" spans="1:4" x14ac:dyDescent="0.25">
      <c r="A2046" s="20">
        <v>42208</v>
      </c>
      <c r="B2046" t="s">
        <v>976</v>
      </c>
      <c r="C2046" s="19">
        <v>500</v>
      </c>
    </row>
    <row r="2047" spans="1:4" x14ac:dyDescent="0.25">
      <c r="A2047" s="20">
        <v>42208</v>
      </c>
      <c r="B2047" t="s">
        <v>977</v>
      </c>
      <c r="C2047">
        <v>500</v>
      </c>
    </row>
    <row r="2048" spans="1:4" x14ac:dyDescent="0.25">
      <c r="A2048" s="20">
        <v>42208</v>
      </c>
      <c r="B2048" t="s">
        <v>930</v>
      </c>
      <c r="C2048">
        <v>210</v>
      </c>
    </row>
    <row r="2049" spans="1:4" x14ac:dyDescent="0.25">
      <c r="A2049" s="20">
        <v>42208</v>
      </c>
      <c r="B2049" t="s">
        <v>637</v>
      </c>
      <c r="D2049">
        <v>7</v>
      </c>
    </row>
    <row r="2050" spans="1:4" x14ac:dyDescent="0.25">
      <c r="A2050" s="20">
        <v>42208</v>
      </c>
      <c r="B2050" t="s">
        <v>542</v>
      </c>
      <c r="D2050">
        <v>7</v>
      </c>
    </row>
    <row r="2051" spans="1:4" x14ac:dyDescent="0.25">
      <c r="A2051" s="20">
        <v>42208</v>
      </c>
      <c r="B2051" s="4" t="s">
        <v>975</v>
      </c>
      <c r="D2051">
        <v>1150</v>
      </c>
    </row>
    <row r="2052" spans="1:4" x14ac:dyDescent="0.25">
      <c r="A2052" s="20">
        <v>42208</v>
      </c>
      <c r="B2052" t="s">
        <v>978</v>
      </c>
      <c r="D2052">
        <v>50</v>
      </c>
    </row>
    <row r="2054" spans="1:4" x14ac:dyDescent="0.25">
      <c r="A2054" s="20">
        <v>42209</v>
      </c>
      <c r="B2054" t="s">
        <v>555</v>
      </c>
      <c r="C2054" s="5"/>
      <c r="D2054">
        <v>9</v>
      </c>
    </row>
    <row r="2055" spans="1:4" x14ac:dyDescent="0.25">
      <c r="A2055" s="20">
        <v>42209</v>
      </c>
      <c r="B2055" t="s">
        <v>693</v>
      </c>
      <c r="D2055">
        <v>7</v>
      </c>
    </row>
    <row r="2056" spans="1:4" x14ac:dyDescent="0.25">
      <c r="A2056" s="20">
        <v>42209</v>
      </c>
      <c r="B2056" t="s">
        <v>979</v>
      </c>
      <c r="C2056">
        <v>500</v>
      </c>
    </row>
    <row r="2057" spans="1:4" x14ac:dyDescent="0.25">
      <c r="A2057" s="20">
        <v>42209</v>
      </c>
      <c r="B2057" t="s">
        <v>980</v>
      </c>
      <c r="C2057">
        <v>500</v>
      </c>
    </row>
    <row r="2058" spans="1:4" x14ac:dyDescent="0.25">
      <c r="A2058" s="20">
        <v>42209</v>
      </c>
      <c r="B2058" t="s">
        <v>930</v>
      </c>
      <c r="C2058">
        <v>160</v>
      </c>
    </row>
    <row r="2059" spans="1:4" x14ac:dyDescent="0.25">
      <c r="A2059" s="20">
        <v>42209</v>
      </c>
      <c r="B2059" t="s">
        <v>542</v>
      </c>
      <c r="D2059">
        <v>4</v>
      </c>
    </row>
    <row r="2060" spans="1:4" x14ac:dyDescent="0.25">
      <c r="A2060" s="20">
        <v>42209</v>
      </c>
      <c r="B2060" t="s">
        <v>978</v>
      </c>
      <c r="D2060">
        <v>1100</v>
      </c>
    </row>
    <row r="2061" spans="1:4" x14ac:dyDescent="0.25">
      <c r="A2061" s="20"/>
    </row>
    <row r="2062" spans="1:4" x14ac:dyDescent="0.25">
      <c r="A2062" s="20">
        <v>42210</v>
      </c>
      <c r="B2062" t="s">
        <v>555</v>
      </c>
      <c r="D2062">
        <v>10</v>
      </c>
    </row>
    <row r="2063" spans="1:4" x14ac:dyDescent="0.25">
      <c r="A2063" s="20">
        <v>42210</v>
      </c>
      <c r="B2063" t="s">
        <v>693</v>
      </c>
      <c r="D2063">
        <v>7</v>
      </c>
    </row>
    <row r="2064" spans="1:4" x14ac:dyDescent="0.25">
      <c r="A2064" s="20">
        <v>42210</v>
      </c>
      <c r="B2064" t="s">
        <v>981</v>
      </c>
      <c r="C2064">
        <v>5</v>
      </c>
    </row>
    <row r="2065" spans="1:4" x14ac:dyDescent="0.25">
      <c r="A2065" s="20">
        <v>42210</v>
      </c>
      <c r="B2065" t="s">
        <v>821</v>
      </c>
      <c r="D2065">
        <v>25</v>
      </c>
    </row>
    <row r="2066" spans="1:4" x14ac:dyDescent="0.25">
      <c r="A2066" s="20">
        <v>42210</v>
      </c>
      <c r="B2066" t="s">
        <v>864</v>
      </c>
      <c r="C2066">
        <v>500</v>
      </c>
    </row>
    <row r="2067" spans="1:4" x14ac:dyDescent="0.25">
      <c r="A2067" s="20">
        <v>42210</v>
      </c>
      <c r="B2067" t="s">
        <v>982</v>
      </c>
      <c r="D2067">
        <v>280</v>
      </c>
    </row>
    <row r="2068" spans="1:4" x14ac:dyDescent="0.25">
      <c r="A2068" s="20">
        <v>42210</v>
      </c>
      <c r="B2068" t="s">
        <v>637</v>
      </c>
      <c r="D2068">
        <v>7</v>
      </c>
    </row>
    <row r="2069" spans="1:4" x14ac:dyDescent="0.25">
      <c r="A2069" s="20">
        <v>42210</v>
      </c>
      <c r="B2069" t="s">
        <v>541</v>
      </c>
      <c r="D2069">
        <v>9</v>
      </c>
    </row>
    <row r="2070" spans="1:4" x14ac:dyDescent="0.25">
      <c r="A2070" s="20">
        <v>42210</v>
      </c>
      <c r="B2070" t="s">
        <v>542</v>
      </c>
      <c r="D2070">
        <v>2</v>
      </c>
    </row>
    <row r="2071" spans="1:4" x14ac:dyDescent="0.25">
      <c r="A2071" s="20">
        <v>42210</v>
      </c>
      <c r="B2071" t="s">
        <v>983</v>
      </c>
      <c r="C2071">
        <v>150</v>
      </c>
    </row>
    <row r="2073" spans="1:4" x14ac:dyDescent="0.25">
      <c r="A2073" s="20">
        <v>42211</v>
      </c>
      <c r="B2073" t="s">
        <v>555</v>
      </c>
      <c r="D2073">
        <v>9</v>
      </c>
    </row>
    <row r="2074" spans="1:4" x14ac:dyDescent="0.25">
      <c r="A2074" s="20">
        <v>42211</v>
      </c>
      <c r="B2074" t="s">
        <v>735</v>
      </c>
      <c r="D2074">
        <v>7</v>
      </c>
    </row>
    <row r="2075" spans="1:4" x14ac:dyDescent="0.25">
      <c r="A2075" s="20">
        <v>42211</v>
      </c>
      <c r="B2075" t="s">
        <v>984</v>
      </c>
      <c r="D2075">
        <v>50</v>
      </c>
    </row>
    <row r="2076" spans="1:4" x14ac:dyDescent="0.25">
      <c r="A2076" s="20">
        <v>42211</v>
      </c>
      <c r="B2076" t="s">
        <v>985</v>
      </c>
      <c r="C2076">
        <v>1200</v>
      </c>
    </row>
    <row r="2077" spans="1:4" x14ac:dyDescent="0.25">
      <c r="A2077" s="20">
        <v>42211</v>
      </c>
      <c r="B2077" t="s">
        <v>986</v>
      </c>
      <c r="D2077">
        <v>1200</v>
      </c>
    </row>
    <row r="2078" spans="1:4" x14ac:dyDescent="0.25">
      <c r="A2078" s="20">
        <v>42211</v>
      </c>
      <c r="B2078" t="s">
        <v>541</v>
      </c>
      <c r="D2078">
        <v>9</v>
      </c>
    </row>
    <row r="2079" spans="1:4" x14ac:dyDescent="0.25">
      <c r="A2079" s="20">
        <v>42211</v>
      </c>
      <c r="B2079" t="s">
        <v>542</v>
      </c>
      <c r="D2079">
        <v>5</v>
      </c>
    </row>
    <row r="2080" spans="1:4" x14ac:dyDescent="0.25">
      <c r="A2080" s="20">
        <v>42211</v>
      </c>
      <c r="B2080" t="s">
        <v>987</v>
      </c>
      <c r="C2080">
        <v>1500</v>
      </c>
    </row>
    <row r="2082" spans="1:4" x14ac:dyDescent="0.25">
      <c r="A2082" s="20">
        <v>42212</v>
      </c>
      <c r="B2082" t="s">
        <v>555</v>
      </c>
      <c r="D2082">
        <v>9</v>
      </c>
    </row>
    <row r="2083" spans="1:4" x14ac:dyDescent="0.25">
      <c r="A2083" s="20">
        <v>42212</v>
      </c>
      <c r="B2083" t="s">
        <v>693</v>
      </c>
      <c r="D2083">
        <v>7</v>
      </c>
    </row>
    <row r="2084" spans="1:4" x14ac:dyDescent="0.25">
      <c r="A2084" s="20">
        <v>42212</v>
      </c>
      <c r="B2084" t="s">
        <v>988</v>
      </c>
      <c r="C2084">
        <v>700</v>
      </c>
    </row>
    <row r="2085" spans="1:4" x14ac:dyDescent="0.25">
      <c r="A2085" s="20">
        <v>42212</v>
      </c>
      <c r="B2085" t="s">
        <v>989</v>
      </c>
      <c r="C2085">
        <v>100</v>
      </c>
    </row>
    <row r="2086" spans="1:4" x14ac:dyDescent="0.25">
      <c r="A2086" s="20">
        <v>42212</v>
      </c>
      <c r="B2086" t="s">
        <v>542</v>
      </c>
      <c r="D2086">
        <v>4</v>
      </c>
    </row>
    <row r="2087" spans="1:4" x14ac:dyDescent="0.25">
      <c r="A2087" s="20">
        <v>42212</v>
      </c>
      <c r="B2087" t="s">
        <v>978</v>
      </c>
      <c r="D2087">
        <v>900</v>
      </c>
    </row>
    <row r="2089" spans="1:4" x14ac:dyDescent="0.25">
      <c r="A2089" s="20">
        <v>42213</v>
      </c>
      <c r="B2089" t="s">
        <v>555</v>
      </c>
      <c r="D2089">
        <v>9</v>
      </c>
    </row>
    <row r="2090" spans="1:4" x14ac:dyDescent="0.25">
      <c r="A2090" s="20">
        <v>42213</v>
      </c>
      <c r="B2090" t="s">
        <v>693</v>
      </c>
      <c r="D2090">
        <v>7</v>
      </c>
    </row>
    <row r="2091" spans="1:4" x14ac:dyDescent="0.25">
      <c r="A2091" s="20">
        <v>42213</v>
      </c>
      <c r="B2091" t="s">
        <v>930</v>
      </c>
      <c r="C2091">
        <v>435</v>
      </c>
    </row>
    <row r="2092" spans="1:4" x14ac:dyDescent="0.25">
      <c r="A2092" s="20">
        <v>42213</v>
      </c>
      <c r="B2092" t="s">
        <v>689</v>
      </c>
      <c r="D2092">
        <v>30</v>
      </c>
    </row>
    <row r="2093" spans="1:4" x14ac:dyDescent="0.25">
      <c r="A2093" s="20">
        <v>42213</v>
      </c>
      <c r="B2093" t="s">
        <v>542</v>
      </c>
      <c r="D2093">
        <v>4</v>
      </c>
    </row>
    <row r="2094" spans="1:4" x14ac:dyDescent="0.25">
      <c r="A2094" s="20">
        <v>42213</v>
      </c>
      <c r="B2094" t="s">
        <v>978</v>
      </c>
      <c r="D2094">
        <v>2000</v>
      </c>
    </row>
    <row r="2096" spans="1:4" x14ac:dyDescent="0.25">
      <c r="A2096" s="20">
        <v>42214</v>
      </c>
      <c r="B2096" t="s">
        <v>555</v>
      </c>
      <c r="D2096">
        <v>9</v>
      </c>
    </row>
    <row r="2097" spans="1:4" x14ac:dyDescent="0.25">
      <c r="A2097" s="20">
        <v>42214</v>
      </c>
      <c r="B2097" t="s">
        <v>693</v>
      </c>
      <c r="D2097">
        <v>7</v>
      </c>
    </row>
    <row r="2098" spans="1:4" x14ac:dyDescent="0.25">
      <c r="A2098" s="20">
        <v>42214</v>
      </c>
      <c r="B2098" t="s">
        <v>930</v>
      </c>
      <c r="C2098">
        <v>320</v>
      </c>
    </row>
    <row r="2099" spans="1:4" x14ac:dyDescent="0.25">
      <c r="A2099" s="20">
        <v>42214</v>
      </c>
      <c r="B2099" t="s">
        <v>542</v>
      </c>
      <c r="D2099">
        <v>4</v>
      </c>
    </row>
    <row r="2100" spans="1:4" x14ac:dyDescent="0.25">
      <c r="A2100" s="20">
        <v>42214</v>
      </c>
      <c r="B2100" t="s">
        <v>978</v>
      </c>
      <c r="D2100">
        <v>300</v>
      </c>
    </row>
    <row r="2102" spans="1:4" x14ac:dyDescent="0.25">
      <c r="A2102" s="20">
        <v>42215</v>
      </c>
      <c r="B2102" t="s">
        <v>904</v>
      </c>
      <c r="D2102">
        <v>10</v>
      </c>
    </row>
    <row r="2103" spans="1:4" x14ac:dyDescent="0.25">
      <c r="A2103" s="20">
        <v>42215</v>
      </c>
      <c r="B2103" t="s">
        <v>693</v>
      </c>
      <c r="D2103">
        <v>7</v>
      </c>
    </row>
    <row r="2104" spans="1:4" x14ac:dyDescent="0.25">
      <c r="A2104" s="20">
        <v>42215</v>
      </c>
      <c r="B2104" t="s">
        <v>558</v>
      </c>
      <c r="D2104">
        <v>35</v>
      </c>
    </row>
    <row r="2105" spans="1:4" x14ac:dyDescent="0.25">
      <c r="A2105" s="20">
        <v>42215</v>
      </c>
      <c r="B2105" t="s">
        <v>990</v>
      </c>
      <c r="C2105">
        <v>500</v>
      </c>
    </row>
    <row r="2106" spans="1:4" x14ac:dyDescent="0.25">
      <c r="A2106" s="20">
        <v>42215</v>
      </c>
      <c r="B2106" t="s">
        <v>637</v>
      </c>
      <c r="D2106">
        <v>7</v>
      </c>
    </row>
    <row r="2107" spans="1:4" x14ac:dyDescent="0.25">
      <c r="A2107" s="20">
        <v>42215</v>
      </c>
      <c r="B2107" t="s">
        <v>542</v>
      </c>
      <c r="D2107">
        <v>1</v>
      </c>
    </row>
    <row r="2108" spans="1:4" x14ac:dyDescent="0.25">
      <c r="A2108" s="20">
        <v>42215</v>
      </c>
      <c r="B2108" t="s">
        <v>978</v>
      </c>
      <c r="D2108">
        <v>450</v>
      </c>
    </row>
    <row r="2110" spans="1:4" x14ac:dyDescent="0.25">
      <c r="A2110" s="20">
        <v>42216</v>
      </c>
      <c r="B2110" t="s">
        <v>555</v>
      </c>
      <c r="D2110">
        <v>9</v>
      </c>
    </row>
    <row r="2111" spans="1:4" x14ac:dyDescent="0.25">
      <c r="A2111" s="20">
        <v>42216</v>
      </c>
      <c r="B2111" t="s">
        <v>693</v>
      </c>
      <c r="D2111">
        <v>7</v>
      </c>
    </row>
    <row r="2112" spans="1:4" x14ac:dyDescent="0.25">
      <c r="A2112" s="20">
        <v>42216</v>
      </c>
      <c r="B2112" t="s">
        <v>991</v>
      </c>
      <c r="C2112">
        <v>9500</v>
      </c>
    </row>
    <row r="2113" spans="1:4" x14ac:dyDescent="0.25">
      <c r="A2113" s="20">
        <v>42216</v>
      </c>
      <c r="B2113" t="s">
        <v>689</v>
      </c>
      <c r="D2113">
        <v>35</v>
      </c>
    </row>
    <row r="2114" spans="1:4" x14ac:dyDescent="0.25">
      <c r="A2114" s="20">
        <v>42216</v>
      </c>
      <c r="B2114" t="s">
        <v>886</v>
      </c>
      <c r="D2114">
        <v>1</v>
      </c>
    </row>
    <row r="2115" spans="1:4" x14ac:dyDescent="0.25">
      <c r="A2115" s="20">
        <v>42216</v>
      </c>
      <c r="B2115" t="s">
        <v>992</v>
      </c>
      <c r="C2115">
        <v>100</v>
      </c>
    </row>
    <row r="2116" spans="1:4" x14ac:dyDescent="0.25">
      <c r="A2116" s="20">
        <v>42216</v>
      </c>
      <c r="B2116" t="s">
        <v>993</v>
      </c>
      <c r="D2116">
        <v>9500</v>
      </c>
    </row>
    <row r="2117" spans="1:4" x14ac:dyDescent="0.25">
      <c r="A2117" s="20">
        <v>42216</v>
      </c>
      <c r="B2117" t="s">
        <v>542</v>
      </c>
      <c r="D2117">
        <v>3</v>
      </c>
    </row>
    <row r="2119" spans="1:4" x14ac:dyDescent="0.25">
      <c r="A2119" s="20">
        <v>42217</v>
      </c>
      <c r="B2119" t="s">
        <v>555</v>
      </c>
      <c r="D2119">
        <v>9</v>
      </c>
    </row>
    <row r="2120" spans="1:4" x14ac:dyDescent="0.25">
      <c r="A2120" s="20">
        <v>42217</v>
      </c>
      <c r="B2120" t="s">
        <v>693</v>
      </c>
      <c r="D2120">
        <v>7</v>
      </c>
    </row>
    <row r="2121" spans="1:4" x14ac:dyDescent="0.25">
      <c r="A2121" s="20">
        <v>42217</v>
      </c>
      <c r="B2121" t="s">
        <v>994</v>
      </c>
      <c r="D2121">
        <v>50</v>
      </c>
    </row>
    <row r="2122" spans="1:4" x14ac:dyDescent="0.25">
      <c r="A2122" s="20">
        <v>42217</v>
      </c>
      <c r="B2122" t="s">
        <v>995</v>
      </c>
      <c r="D2122">
        <v>10</v>
      </c>
    </row>
    <row r="2124" spans="1:4" x14ac:dyDescent="0.25">
      <c r="A2124" s="20">
        <v>42218</v>
      </c>
      <c r="B2124" t="s">
        <v>555</v>
      </c>
      <c r="D2124">
        <v>9</v>
      </c>
    </row>
    <row r="2125" spans="1:4" x14ac:dyDescent="0.25">
      <c r="A2125" s="20">
        <v>42218</v>
      </c>
      <c r="B2125" t="s">
        <v>735</v>
      </c>
      <c r="D2125">
        <v>7</v>
      </c>
    </row>
    <row r="2126" spans="1:4" x14ac:dyDescent="0.25">
      <c r="A2126" s="20">
        <v>42218</v>
      </c>
      <c r="B2126" t="s">
        <v>542</v>
      </c>
      <c r="D2126">
        <v>3</v>
      </c>
    </row>
    <row r="2128" spans="1:4" x14ac:dyDescent="0.25">
      <c r="A2128" s="20">
        <v>42220</v>
      </c>
      <c r="B2128" t="s">
        <v>992</v>
      </c>
      <c r="C2128">
        <v>100</v>
      </c>
    </row>
    <row r="2129" spans="1:4" x14ac:dyDescent="0.25">
      <c r="A2129" s="20">
        <v>42220</v>
      </c>
      <c r="B2129" t="s">
        <v>967</v>
      </c>
      <c r="C2129">
        <v>6000</v>
      </c>
    </row>
    <row r="2130" spans="1:4" x14ac:dyDescent="0.25">
      <c r="A2130" s="20">
        <v>42220</v>
      </c>
      <c r="B2130" t="s">
        <v>555</v>
      </c>
      <c r="D2130">
        <v>9</v>
      </c>
    </row>
    <row r="2131" spans="1:4" x14ac:dyDescent="0.25">
      <c r="A2131" s="20">
        <v>42220</v>
      </c>
      <c r="B2131" t="s">
        <v>978</v>
      </c>
      <c r="D2131">
        <v>6000</v>
      </c>
    </row>
    <row r="2132" spans="1:4" x14ac:dyDescent="0.25">
      <c r="A2132" s="20">
        <v>42220</v>
      </c>
      <c r="B2132" t="s">
        <v>542</v>
      </c>
      <c r="D2132">
        <v>1</v>
      </c>
    </row>
    <row r="2134" spans="1:4" x14ac:dyDescent="0.25">
      <c r="A2134" s="20">
        <v>42221</v>
      </c>
      <c r="B2134" t="s">
        <v>555</v>
      </c>
      <c r="D2134">
        <v>9</v>
      </c>
    </row>
    <row r="2135" spans="1:4" x14ac:dyDescent="0.25">
      <c r="A2135" s="20">
        <v>42221</v>
      </c>
      <c r="B2135" t="s">
        <v>693</v>
      </c>
      <c r="D2135">
        <v>7</v>
      </c>
    </row>
    <row r="2136" spans="1:4" x14ac:dyDescent="0.25">
      <c r="A2136" s="20">
        <v>42221</v>
      </c>
      <c r="B2136" t="s">
        <v>62</v>
      </c>
      <c r="D2136">
        <v>40</v>
      </c>
    </row>
    <row r="2137" spans="1:4" x14ac:dyDescent="0.25">
      <c r="A2137" s="20">
        <v>42221</v>
      </c>
      <c r="B2137" t="s">
        <v>30</v>
      </c>
      <c r="D2137">
        <v>22</v>
      </c>
    </row>
    <row r="2138" spans="1:4" x14ac:dyDescent="0.25">
      <c r="A2138" s="20">
        <v>42221</v>
      </c>
      <c r="B2138" t="s">
        <v>930</v>
      </c>
      <c r="C2138">
        <v>220</v>
      </c>
    </row>
    <row r="2139" spans="1:4" x14ac:dyDescent="0.25">
      <c r="A2139" s="20">
        <v>42221</v>
      </c>
      <c r="B2139" t="s">
        <v>992</v>
      </c>
      <c r="C2139">
        <v>500</v>
      </c>
    </row>
    <row r="2140" spans="1:4" x14ac:dyDescent="0.25">
      <c r="A2140" s="20">
        <v>42221</v>
      </c>
      <c r="B2140" t="s">
        <v>996</v>
      </c>
      <c r="D2140">
        <v>500</v>
      </c>
    </row>
    <row r="2141" spans="1:4" x14ac:dyDescent="0.25">
      <c r="A2141" s="20">
        <v>42221</v>
      </c>
      <c r="B2141" t="s">
        <v>201</v>
      </c>
      <c r="C2141">
        <v>1</v>
      </c>
    </row>
    <row r="2142" spans="1:4" x14ac:dyDescent="0.25">
      <c r="A2142" s="20">
        <v>42221</v>
      </c>
      <c r="B2142" t="s">
        <v>978</v>
      </c>
      <c r="D2142">
        <v>200</v>
      </c>
    </row>
    <row r="2143" spans="1:4" x14ac:dyDescent="0.25">
      <c r="A2143" s="20">
        <v>42221</v>
      </c>
      <c r="B2143" t="s">
        <v>542</v>
      </c>
      <c r="D2143">
        <v>8</v>
      </c>
    </row>
    <row r="2145" spans="1:4" x14ac:dyDescent="0.25">
      <c r="A2145" s="20">
        <v>42222</v>
      </c>
      <c r="B2145" t="s">
        <v>997</v>
      </c>
      <c r="D2145">
        <v>7</v>
      </c>
    </row>
    <row r="2146" spans="1:4" x14ac:dyDescent="0.25">
      <c r="A2146" s="20">
        <v>42222</v>
      </c>
      <c r="B2146" t="s">
        <v>693</v>
      </c>
      <c r="D2146">
        <v>7</v>
      </c>
    </row>
    <row r="2147" spans="1:4" x14ac:dyDescent="0.25">
      <c r="A2147" s="20">
        <v>42222</v>
      </c>
      <c r="B2147" t="s">
        <v>930</v>
      </c>
      <c r="C2147">
        <v>90</v>
      </c>
    </row>
    <row r="2149" spans="1:4" x14ac:dyDescent="0.25">
      <c r="A2149" s="20">
        <v>42223</v>
      </c>
      <c r="B2149" t="s">
        <v>555</v>
      </c>
      <c r="D2149">
        <v>9</v>
      </c>
    </row>
    <row r="2150" spans="1:4" x14ac:dyDescent="0.25">
      <c r="A2150" s="20">
        <v>42223</v>
      </c>
      <c r="B2150" t="s">
        <v>693</v>
      </c>
      <c r="D2150">
        <v>7</v>
      </c>
    </row>
    <row r="2151" spans="1:4" x14ac:dyDescent="0.25">
      <c r="A2151" s="20">
        <v>42223</v>
      </c>
      <c r="B2151" t="s">
        <v>998</v>
      </c>
      <c r="D2151">
        <v>35</v>
      </c>
    </row>
    <row r="2152" spans="1:4" x14ac:dyDescent="0.25">
      <c r="A2152" s="20">
        <v>42223</v>
      </c>
      <c r="B2152" t="s">
        <v>999</v>
      </c>
      <c r="C2152">
        <v>50</v>
      </c>
    </row>
    <row r="2153" spans="1:4" x14ac:dyDescent="0.25">
      <c r="A2153" s="20">
        <v>42223</v>
      </c>
      <c r="B2153" t="s">
        <v>999</v>
      </c>
      <c r="C2153">
        <v>30</v>
      </c>
    </row>
    <row r="2154" spans="1:4" x14ac:dyDescent="0.25">
      <c r="A2154" s="20">
        <v>42223</v>
      </c>
      <c r="B2154" s="14" t="s">
        <v>1000</v>
      </c>
      <c r="C2154" s="14">
        <v>20</v>
      </c>
    </row>
    <row r="2155" spans="1:4" x14ac:dyDescent="0.25">
      <c r="A2155" s="20">
        <v>42223</v>
      </c>
      <c r="B2155" t="s">
        <v>930</v>
      </c>
      <c r="C2155">
        <v>130</v>
      </c>
    </row>
    <row r="2156" spans="1:4" x14ac:dyDescent="0.25">
      <c r="A2156" s="20">
        <v>42223</v>
      </c>
      <c r="B2156" t="s">
        <v>978</v>
      </c>
      <c r="D2156">
        <v>200</v>
      </c>
    </row>
    <row r="2157" spans="1:4" x14ac:dyDescent="0.25">
      <c r="A2157" s="20">
        <v>42223</v>
      </c>
      <c r="B2157" t="s">
        <v>542</v>
      </c>
      <c r="D2157">
        <v>5</v>
      </c>
    </row>
    <row r="2159" spans="1:4" x14ac:dyDescent="0.25">
      <c r="A2159" s="20">
        <v>42224</v>
      </c>
      <c r="B2159" t="s">
        <v>555</v>
      </c>
      <c r="D2159">
        <v>9</v>
      </c>
    </row>
    <row r="2160" spans="1:4" x14ac:dyDescent="0.25">
      <c r="A2160" s="20">
        <v>42224</v>
      </c>
      <c r="B2160" t="s">
        <v>693</v>
      </c>
      <c r="D2160">
        <v>7</v>
      </c>
    </row>
    <row r="2161" spans="1:4" x14ac:dyDescent="0.25">
      <c r="A2161" s="20">
        <v>42224</v>
      </c>
      <c r="B2161" t="s">
        <v>665</v>
      </c>
      <c r="D2161">
        <v>55</v>
      </c>
    </row>
    <row r="2162" spans="1:4" x14ac:dyDescent="0.25">
      <c r="A2162" s="20">
        <v>42224</v>
      </c>
      <c r="B2162" t="s">
        <v>992</v>
      </c>
      <c r="C2162">
        <v>10</v>
      </c>
    </row>
    <row r="2163" spans="1:4" x14ac:dyDescent="0.25">
      <c r="A2163" s="20">
        <v>42224</v>
      </c>
      <c r="B2163" t="s">
        <v>1742</v>
      </c>
      <c r="D2163">
        <v>10</v>
      </c>
    </row>
    <row r="2164" spans="1:4" x14ac:dyDescent="0.25">
      <c r="A2164" s="20">
        <v>42224</v>
      </c>
      <c r="B2164" t="s">
        <v>992</v>
      </c>
      <c r="C2164">
        <v>300</v>
      </c>
    </row>
    <row r="2165" spans="1:4" x14ac:dyDescent="0.25">
      <c r="A2165" s="20">
        <v>42224</v>
      </c>
      <c r="B2165" t="s">
        <v>1743</v>
      </c>
      <c r="D2165">
        <v>300</v>
      </c>
    </row>
    <row r="2167" spans="1:4" x14ac:dyDescent="0.25">
      <c r="A2167" s="20">
        <v>42225</v>
      </c>
      <c r="B2167" t="s">
        <v>992</v>
      </c>
      <c r="C2167">
        <v>3000</v>
      </c>
    </row>
    <row r="2168" spans="1:4" x14ac:dyDescent="0.25">
      <c r="A2168" s="20">
        <v>42225</v>
      </c>
      <c r="B2168" t="s">
        <v>2129</v>
      </c>
      <c r="D2168">
        <v>3000</v>
      </c>
    </row>
    <row r="2169" spans="1:4" x14ac:dyDescent="0.25">
      <c r="A2169" s="20">
        <v>42225</v>
      </c>
      <c r="B2169" t="s">
        <v>542</v>
      </c>
      <c r="D2169">
        <v>4</v>
      </c>
    </row>
    <row r="2171" spans="1:4" x14ac:dyDescent="0.25">
      <c r="A2171" s="20">
        <v>42226</v>
      </c>
      <c r="B2171" t="s">
        <v>992</v>
      </c>
      <c r="C2171">
        <v>20</v>
      </c>
    </row>
    <row r="2172" spans="1:4" x14ac:dyDescent="0.25">
      <c r="A2172" s="20">
        <v>42226</v>
      </c>
      <c r="B2172" t="s">
        <v>555</v>
      </c>
      <c r="D2172">
        <v>8</v>
      </c>
    </row>
    <row r="2173" spans="1:4" x14ac:dyDescent="0.25">
      <c r="A2173" s="20">
        <v>42226</v>
      </c>
      <c r="B2173" t="s">
        <v>693</v>
      </c>
      <c r="D2173">
        <v>7</v>
      </c>
    </row>
    <row r="2174" spans="1:4" x14ac:dyDescent="0.25">
      <c r="A2174" s="20">
        <v>42226</v>
      </c>
      <c r="B2174" t="s">
        <v>930</v>
      </c>
      <c r="C2174">
        <v>100</v>
      </c>
    </row>
    <row r="2175" spans="1:4" x14ac:dyDescent="0.25">
      <c r="A2175" s="20">
        <v>42226</v>
      </c>
      <c r="B2175" t="s">
        <v>689</v>
      </c>
      <c r="D2175">
        <v>20</v>
      </c>
    </row>
    <row r="2176" spans="1:4" x14ac:dyDescent="0.25">
      <c r="A2176" s="20">
        <v>42226</v>
      </c>
      <c r="B2176" t="s">
        <v>637</v>
      </c>
      <c r="D2176">
        <v>7</v>
      </c>
    </row>
    <row r="2177" spans="1:4" x14ac:dyDescent="0.25">
      <c r="A2177" s="20">
        <v>42226</v>
      </c>
      <c r="B2177" t="s">
        <v>693</v>
      </c>
      <c r="D2177">
        <v>7</v>
      </c>
    </row>
    <row r="2178" spans="1:4" x14ac:dyDescent="0.25">
      <c r="A2178" s="20">
        <v>42226</v>
      </c>
      <c r="B2178" t="s">
        <v>1744</v>
      </c>
      <c r="C2178">
        <v>500</v>
      </c>
    </row>
    <row r="2179" spans="1:4" x14ac:dyDescent="0.25">
      <c r="A2179" s="20">
        <v>42226</v>
      </c>
      <c r="B2179" t="s">
        <v>637</v>
      </c>
      <c r="D2179">
        <v>7</v>
      </c>
    </row>
    <row r="2180" spans="1:4" x14ac:dyDescent="0.25">
      <c r="A2180" s="20">
        <v>42226</v>
      </c>
      <c r="B2180" t="s">
        <v>644</v>
      </c>
      <c r="D2180">
        <v>10</v>
      </c>
    </row>
    <row r="2181" spans="1:4" x14ac:dyDescent="0.25">
      <c r="A2181" s="20">
        <v>42226</v>
      </c>
      <c r="B2181" t="s">
        <v>978</v>
      </c>
      <c r="D2181">
        <v>500</v>
      </c>
    </row>
    <row r="2182" spans="1:4" x14ac:dyDescent="0.25">
      <c r="A2182" s="20">
        <v>42226</v>
      </c>
      <c r="B2182" t="s">
        <v>542</v>
      </c>
      <c r="D2182">
        <v>4</v>
      </c>
    </row>
    <row r="2184" spans="1:4" x14ac:dyDescent="0.25">
      <c r="A2184" s="20">
        <v>42227</v>
      </c>
      <c r="B2184" t="s">
        <v>555</v>
      </c>
      <c r="D2184">
        <v>9</v>
      </c>
    </row>
    <row r="2185" spans="1:4" x14ac:dyDescent="0.25">
      <c r="A2185" s="20">
        <v>42227</v>
      </c>
      <c r="B2185" t="s">
        <v>693</v>
      </c>
      <c r="D2185">
        <v>7</v>
      </c>
    </row>
    <row r="2186" spans="1:4" x14ac:dyDescent="0.25">
      <c r="A2186" s="20">
        <v>42227</v>
      </c>
      <c r="B2186" t="s">
        <v>689</v>
      </c>
      <c r="D2186">
        <v>22</v>
      </c>
    </row>
    <row r="2187" spans="1:4" x14ac:dyDescent="0.25">
      <c r="A2187" s="20">
        <v>42227</v>
      </c>
      <c r="B2187" t="s">
        <v>930</v>
      </c>
      <c r="C2187">
        <v>240</v>
      </c>
    </row>
    <row r="2188" spans="1:4" x14ac:dyDescent="0.25">
      <c r="A2188" s="20">
        <v>42227</v>
      </c>
      <c r="B2188" t="s">
        <v>978</v>
      </c>
      <c r="D2188">
        <v>100</v>
      </c>
    </row>
    <row r="2189" spans="1:4" x14ac:dyDescent="0.25">
      <c r="A2189" s="20">
        <v>42227</v>
      </c>
      <c r="B2189" t="s">
        <v>978</v>
      </c>
      <c r="D2189">
        <v>150</v>
      </c>
    </row>
    <row r="2190" spans="1:4" x14ac:dyDescent="0.25">
      <c r="A2190" s="20">
        <v>42227</v>
      </c>
      <c r="B2190" t="s">
        <v>542</v>
      </c>
      <c r="D2190">
        <v>2</v>
      </c>
    </row>
    <row r="2192" spans="1:4" x14ac:dyDescent="0.25">
      <c r="A2192" s="20">
        <v>42228</v>
      </c>
      <c r="B2192" t="s">
        <v>992</v>
      </c>
      <c r="C2192">
        <v>40</v>
      </c>
    </row>
    <row r="2193" spans="1:4" x14ac:dyDescent="0.25">
      <c r="A2193" s="20">
        <v>42228</v>
      </c>
      <c r="B2193" t="s">
        <v>1746</v>
      </c>
      <c r="D2193">
        <v>25</v>
      </c>
    </row>
    <row r="2194" spans="1:4" x14ac:dyDescent="0.25">
      <c r="A2194" s="20">
        <v>42228</v>
      </c>
      <c r="B2194" t="s">
        <v>1747</v>
      </c>
      <c r="C2194">
        <v>1600</v>
      </c>
    </row>
    <row r="2195" spans="1:4" x14ac:dyDescent="0.25">
      <c r="A2195" s="20">
        <v>42228</v>
      </c>
      <c r="B2195" t="s">
        <v>1748</v>
      </c>
      <c r="D2195">
        <v>1600</v>
      </c>
    </row>
    <row r="2196" spans="1:4" x14ac:dyDescent="0.25">
      <c r="A2196" s="20">
        <v>42228</v>
      </c>
      <c r="B2196" t="s">
        <v>644</v>
      </c>
      <c r="D2196">
        <v>10</v>
      </c>
    </row>
    <row r="2198" spans="1:4" x14ac:dyDescent="0.25">
      <c r="A2198" s="20">
        <v>42229</v>
      </c>
      <c r="B2198" t="s">
        <v>992</v>
      </c>
      <c r="C2198">
        <v>30</v>
      </c>
    </row>
    <row r="2199" spans="1:4" x14ac:dyDescent="0.25">
      <c r="A2199" s="20">
        <v>42229</v>
      </c>
      <c r="B2199" t="s">
        <v>555</v>
      </c>
      <c r="D2199">
        <v>9</v>
      </c>
    </row>
    <row r="2200" spans="1:4" x14ac:dyDescent="0.25">
      <c r="A2200" s="20">
        <v>42229</v>
      </c>
      <c r="B2200" t="s">
        <v>693</v>
      </c>
      <c r="D2200">
        <v>7</v>
      </c>
    </row>
    <row r="2201" spans="1:4" x14ac:dyDescent="0.25">
      <c r="A2201" s="20">
        <v>42229</v>
      </c>
      <c r="B2201" t="s">
        <v>930</v>
      </c>
      <c r="C2201">
        <v>90</v>
      </c>
    </row>
    <row r="2202" spans="1:4" x14ac:dyDescent="0.25">
      <c r="A2202" s="20">
        <v>42229</v>
      </c>
      <c r="B2202" t="s">
        <v>1751</v>
      </c>
      <c r="D2202">
        <v>70</v>
      </c>
    </row>
    <row r="2203" spans="1:4" x14ac:dyDescent="0.25">
      <c r="A2203" s="20">
        <v>42229</v>
      </c>
      <c r="B2203" t="s">
        <v>1752</v>
      </c>
      <c r="D2203">
        <v>5</v>
      </c>
    </row>
    <row r="2204" spans="1:4" x14ac:dyDescent="0.25">
      <c r="A2204" s="20">
        <v>42229</v>
      </c>
      <c r="B2204" t="s">
        <v>874</v>
      </c>
      <c r="D2204">
        <v>10</v>
      </c>
    </row>
    <row r="2205" spans="1:4" x14ac:dyDescent="0.25">
      <c r="A2205" s="20">
        <v>42229</v>
      </c>
      <c r="B2205" t="s">
        <v>749</v>
      </c>
      <c r="D2205">
        <v>20</v>
      </c>
    </row>
    <row r="2206" spans="1:4" x14ac:dyDescent="0.25">
      <c r="A2206" s="20">
        <v>42229</v>
      </c>
      <c r="B2206" t="s">
        <v>542</v>
      </c>
      <c r="D2206">
        <v>4</v>
      </c>
    </row>
    <row r="2208" spans="1:4" x14ac:dyDescent="0.25">
      <c r="A2208" s="20">
        <v>42230</v>
      </c>
      <c r="B2208" t="s">
        <v>992</v>
      </c>
      <c r="C2208">
        <v>250</v>
      </c>
    </row>
    <row r="2209" spans="1:4" x14ac:dyDescent="0.25">
      <c r="A2209" s="20">
        <v>42230</v>
      </c>
      <c r="B2209" t="s">
        <v>555</v>
      </c>
      <c r="D2209">
        <v>9</v>
      </c>
    </row>
    <row r="2210" spans="1:4" x14ac:dyDescent="0.25">
      <c r="A2210" s="20">
        <v>42230</v>
      </c>
      <c r="B2210" t="s">
        <v>735</v>
      </c>
      <c r="D2210">
        <v>7</v>
      </c>
    </row>
    <row r="2211" spans="1:4" x14ac:dyDescent="0.25">
      <c r="A2211" s="20">
        <v>42230</v>
      </c>
      <c r="B2211" t="s">
        <v>1754</v>
      </c>
      <c r="D2211">
        <v>10</v>
      </c>
    </row>
    <row r="2212" spans="1:4" x14ac:dyDescent="0.25">
      <c r="A2212" s="20">
        <v>42230</v>
      </c>
      <c r="B2212" t="s">
        <v>1755</v>
      </c>
      <c r="D2212">
        <v>50</v>
      </c>
    </row>
    <row r="2214" spans="1:4" x14ac:dyDescent="0.25">
      <c r="A2214" s="20">
        <v>42231</v>
      </c>
      <c r="B2214" t="s">
        <v>1771</v>
      </c>
      <c r="C2214">
        <v>3500</v>
      </c>
    </row>
    <row r="2215" spans="1:4" x14ac:dyDescent="0.25">
      <c r="A2215" s="20">
        <v>42231</v>
      </c>
      <c r="B2215" t="s">
        <v>2130</v>
      </c>
      <c r="D2215">
        <v>3500</v>
      </c>
    </row>
    <row r="2216" spans="1:4" x14ac:dyDescent="0.25">
      <c r="A2216" s="20">
        <v>42231</v>
      </c>
      <c r="B2216" t="s">
        <v>555</v>
      </c>
      <c r="D2216">
        <v>9</v>
      </c>
    </row>
    <row r="2217" spans="1:4" x14ac:dyDescent="0.25">
      <c r="A2217" s="20">
        <v>42231</v>
      </c>
      <c r="B2217" t="s">
        <v>693</v>
      </c>
      <c r="D2217">
        <v>7</v>
      </c>
    </row>
    <row r="2218" spans="1:4" x14ac:dyDescent="0.25">
      <c r="A2218" s="20">
        <v>42231</v>
      </c>
      <c r="B2218" t="s">
        <v>1756</v>
      </c>
      <c r="D2218">
        <v>7</v>
      </c>
    </row>
    <row r="2219" spans="1:4" x14ac:dyDescent="0.25">
      <c r="A2219" s="20">
        <v>42231</v>
      </c>
      <c r="B2219" t="s">
        <v>1761</v>
      </c>
      <c r="D2219">
        <v>10</v>
      </c>
    </row>
    <row r="2220" spans="1:4" x14ac:dyDescent="0.25">
      <c r="A2220" s="20">
        <v>42231</v>
      </c>
      <c r="B2220" t="s">
        <v>1757</v>
      </c>
      <c r="D2220">
        <v>7</v>
      </c>
    </row>
    <row r="2222" spans="1:4" x14ac:dyDescent="0.25">
      <c r="A2222" s="20">
        <v>42232</v>
      </c>
      <c r="B2222" t="s">
        <v>1758</v>
      </c>
      <c r="D2222">
        <v>50</v>
      </c>
    </row>
    <row r="2223" spans="1:4" x14ac:dyDescent="0.25">
      <c r="A2223" s="20">
        <v>42232</v>
      </c>
      <c r="B2223" t="s">
        <v>749</v>
      </c>
      <c r="D2223">
        <v>20</v>
      </c>
    </row>
    <row r="2224" spans="1:4" x14ac:dyDescent="0.25">
      <c r="A2224" s="20">
        <v>42232</v>
      </c>
      <c r="B2224" t="s">
        <v>1759</v>
      </c>
      <c r="D2224">
        <v>50</v>
      </c>
    </row>
    <row r="2225" spans="1:4" x14ac:dyDescent="0.25">
      <c r="A2225" s="20">
        <v>42232</v>
      </c>
      <c r="B2225" t="s">
        <v>1779</v>
      </c>
      <c r="C2225">
        <v>80</v>
      </c>
    </row>
    <row r="2226" spans="1:4" x14ac:dyDescent="0.25">
      <c r="A2226" s="20">
        <v>42232</v>
      </c>
      <c r="B2226" t="s">
        <v>1760</v>
      </c>
      <c r="D2226">
        <v>50</v>
      </c>
    </row>
    <row r="2228" spans="1:4" x14ac:dyDescent="0.25">
      <c r="A2228" s="20">
        <v>42233</v>
      </c>
      <c r="B2228" t="s">
        <v>555</v>
      </c>
      <c r="D2228">
        <v>9</v>
      </c>
    </row>
    <row r="2229" spans="1:4" x14ac:dyDescent="0.25">
      <c r="A2229" s="20">
        <v>42233</v>
      </c>
      <c r="B2229" t="s">
        <v>693</v>
      </c>
      <c r="D2229">
        <v>7</v>
      </c>
    </row>
    <row r="2230" spans="1:4" x14ac:dyDescent="0.25">
      <c r="A2230" s="20">
        <v>42233</v>
      </c>
      <c r="B2230" t="s">
        <v>1756</v>
      </c>
      <c r="D2230">
        <v>7</v>
      </c>
    </row>
    <row r="2231" spans="1:4" x14ac:dyDescent="0.25">
      <c r="A2231" s="20">
        <v>42233</v>
      </c>
      <c r="B2231" t="s">
        <v>1762</v>
      </c>
      <c r="D2231">
        <v>7</v>
      </c>
    </row>
    <row r="2232" spans="1:4" x14ac:dyDescent="0.25">
      <c r="A2232" s="20">
        <v>42233</v>
      </c>
      <c r="B2232" t="s">
        <v>1779</v>
      </c>
      <c r="C2232">
        <v>100</v>
      </c>
    </row>
    <row r="2233" spans="1:4" x14ac:dyDescent="0.25">
      <c r="A2233" s="20">
        <v>42233</v>
      </c>
      <c r="B2233" t="s">
        <v>1763</v>
      </c>
      <c r="D2233">
        <v>100</v>
      </c>
    </row>
    <row r="2234" spans="1:4" x14ac:dyDescent="0.25">
      <c r="A2234" s="20">
        <v>42233</v>
      </c>
      <c r="B2234" t="s">
        <v>1776</v>
      </c>
      <c r="C2234">
        <v>5000</v>
      </c>
    </row>
    <row r="2235" spans="1:4" x14ac:dyDescent="0.25">
      <c r="A2235" s="20">
        <v>42233</v>
      </c>
      <c r="B2235" t="s">
        <v>1764</v>
      </c>
      <c r="D2235">
        <v>5000</v>
      </c>
    </row>
    <row r="2237" spans="1:4" x14ac:dyDescent="0.25">
      <c r="A2237" s="20">
        <v>42235</v>
      </c>
      <c r="B2237" t="s">
        <v>1773</v>
      </c>
      <c r="C2237">
        <v>1000</v>
      </c>
    </row>
    <row r="2238" spans="1:4" x14ac:dyDescent="0.25">
      <c r="A2238" s="20">
        <v>42235</v>
      </c>
      <c r="B2238" t="s">
        <v>1772</v>
      </c>
      <c r="D2238">
        <v>1000</v>
      </c>
    </row>
    <row r="2239" spans="1:4" x14ac:dyDescent="0.25">
      <c r="A2239" s="20">
        <v>42235</v>
      </c>
      <c r="B2239" t="s">
        <v>1775</v>
      </c>
      <c r="C2239">
        <v>10</v>
      </c>
    </row>
    <row r="2240" spans="1:4" x14ac:dyDescent="0.25">
      <c r="A2240" s="20">
        <v>42235</v>
      </c>
      <c r="B2240" t="s">
        <v>555</v>
      </c>
      <c r="D2240">
        <v>10</v>
      </c>
    </row>
    <row r="2241" spans="1:4" x14ac:dyDescent="0.25">
      <c r="A2241" s="20">
        <v>42235</v>
      </c>
      <c r="B2241" t="s">
        <v>693</v>
      </c>
      <c r="D2241">
        <v>7</v>
      </c>
    </row>
    <row r="2242" spans="1:4" x14ac:dyDescent="0.25">
      <c r="A2242" s="20">
        <v>42235</v>
      </c>
      <c r="B2242" t="s">
        <v>1765</v>
      </c>
      <c r="C2242">
        <v>130</v>
      </c>
    </row>
    <row r="2243" spans="1:4" x14ac:dyDescent="0.25">
      <c r="A2243" s="20">
        <v>42235</v>
      </c>
      <c r="B2243" t="s">
        <v>665</v>
      </c>
      <c r="D2243">
        <v>35</v>
      </c>
    </row>
    <row r="2244" spans="1:4" x14ac:dyDescent="0.25">
      <c r="A2244" s="20">
        <v>42235</v>
      </c>
      <c r="B2244" t="s">
        <v>1775</v>
      </c>
      <c r="C2244">
        <v>300</v>
      </c>
    </row>
    <row r="2245" spans="1:4" x14ac:dyDescent="0.25">
      <c r="A2245" s="20">
        <v>42235</v>
      </c>
      <c r="B2245" t="s">
        <v>1766</v>
      </c>
      <c r="D2245">
        <v>300</v>
      </c>
    </row>
    <row r="2246" spans="1:4" x14ac:dyDescent="0.25">
      <c r="A2246" s="20">
        <v>42235</v>
      </c>
      <c r="B2246" t="s">
        <v>930</v>
      </c>
      <c r="C2246">
        <v>560</v>
      </c>
    </row>
    <row r="2247" spans="1:4" x14ac:dyDescent="0.25">
      <c r="A2247" s="20">
        <v>42235</v>
      </c>
      <c r="B2247" s="14" t="s">
        <v>1777</v>
      </c>
      <c r="C2247">
        <v>14</v>
      </c>
    </row>
    <row r="2248" spans="1:4" x14ac:dyDescent="0.25">
      <c r="A2248" s="20">
        <v>42235</v>
      </c>
      <c r="B2248" s="14" t="s">
        <v>1780</v>
      </c>
      <c r="C2248">
        <v>120</v>
      </c>
    </row>
    <row r="2249" spans="1:4" x14ac:dyDescent="0.25">
      <c r="A2249" s="20">
        <v>42235</v>
      </c>
      <c r="B2249" s="14" t="s">
        <v>1778</v>
      </c>
      <c r="C2249">
        <v>14</v>
      </c>
    </row>
    <row r="2250" spans="1:4" x14ac:dyDescent="0.25">
      <c r="A2250" s="20">
        <v>42235</v>
      </c>
      <c r="B2250" t="s">
        <v>542</v>
      </c>
      <c r="D2250">
        <v>5</v>
      </c>
    </row>
    <row r="2251" spans="1:4" x14ac:dyDescent="0.25">
      <c r="A2251" s="20">
        <v>42235</v>
      </c>
      <c r="B2251" t="s">
        <v>978</v>
      </c>
      <c r="D2251">
        <v>790</v>
      </c>
    </row>
    <row r="2253" spans="1:4" x14ac:dyDescent="0.25">
      <c r="A2253" s="20">
        <v>42236</v>
      </c>
      <c r="B2253" t="s">
        <v>992</v>
      </c>
      <c r="C2253">
        <v>10</v>
      </c>
    </row>
    <row r="2254" spans="1:4" x14ac:dyDescent="0.25">
      <c r="A2254" s="20">
        <v>42236</v>
      </c>
      <c r="B2254" t="s">
        <v>555</v>
      </c>
      <c r="D2254">
        <v>9</v>
      </c>
    </row>
    <row r="2255" spans="1:4" x14ac:dyDescent="0.25">
      <c r="A2255" s="20">
        <v>42236</v>
      </c>
      <c r="B2255" t="s">
        <v>693</v>
      </c>
      <c r="D2255">
        <v>7</v>
      </c>
    </row>
    <row r="2256" spans="1:4" x14ac:dyDescent="0.25">
      <c r="A2256" s="20">
        <v>42236</v>
      </c>
      <c r="B2256" t="s">
        <v>930</v>
      </c>
      <c r="C2256">
        <v>150</v>
      </c>
    </row>
    <row r="2257" spans="1:4" x14ac:dyDescent="0.25">
      <c r="A2257" s="20">
        <v>42236</v>
      </c>
      <c r="B2257" t="s">
        <v>30</v>
      </c>
      <c r="D2257">
        <v>50</v>
      </c>
    </row>
    <row r="2258" spans="1:4" x14ac:dyDescent="0.25">
      <c r="A2258" s="20">
        <v>42236</v>
      </c>
      <c r="B2258" t="s">
        <v>1781</v>
      </c>
      <c r="C2258">
        <v>500</v>
      </c>
    </row>
    <row r="2259" spans="1:4" x14ac:dyDescent="0.25">
      <c r="A2259" s="20">
        <v>42236</v>
      </c>
      <c r="B2259" t="s">
        <v>542</v>
      </c>
      <c r="D2259">
        <v>4</v>
      </c>
    </row>
    <row r="2260" spans="1:4" x14ac:dyDescent="0.25">
      <c r="A2260" s="20">
        <v>42236</v>
      </c>
      <c r="B2260" t="s">
        <v>978</v>
      </c>
      <c r="D2260">
        <v>600</v>
      </c>
    </row>
    <row r="2262" spans="1:4" x14ac:dyDescent="0.25">
      <c r="A2262" s="20">
        <v>42237</v>
      </c>
      <c r="B2262" t="s">
        <v>992</v>
      </c>
      <c r="C2262">
        <v>20</v>
      </c>
    </row>
    <row r="2263" spans="1:4" x14ac:dyDescent="0.25">
      <c r="A2263" s="20">
        <v>42237</v>
      </c>
      <c r="B2263" t="s">
        <v>555</v>
      </c>
      <c r="D2263">
        <v>10</v>
      </c>
    </row>
    <row r="2264" spans="1:4" x14ac:dyDescent="0.25">
      <c r="A2264" s="20">
        <v>42237</v>
      </c>
      <c r="B2264" t="s">
        <v>693</v>
      </c>
      <c r="D2264">
        <v>7</v>
      </c>
    </row>
    <row r="2265" spans="1:4" x14ac:dyDescent="0.25">
      <c r="A2265" s="20">
        <v>42237</v>
      </c>
      <c r="B2265" t="s">
        <v>1782</v>
      </c>
      <c r="C2265">
        <v>500</v>
      </c>
    </row>
    <row r="2266" spans="1:4" x14ac:dyDescent="0.25">
      <c r="A2266" s="20">
        <v>42237</v>
      </c>
      <c r="B2266" t="s">
        <v>30</v>
      </c>
      <c r="D2266">
        <v>22</v>
      </c>
    </row>
    <row r="2267" spans="1:4" x14ac:dyDescent="0.25">
      <c r="A2267" s="20">
        <v>42237</v>
      </c>
      <c r="B2267" t="s">
        <v>507</v>
      </c>
      <c r="D2267">
        <v>50</v>
      </c>
    </row>
    <row r="2268" spans="1:4" x14ac:dyDescent="0.25">
      <c r="A2268" s="20">
        <v>42237</v>
      </c>
      <c r="B2268" t="s">
        <v>1783</v>
      </c>
      <c r="C2268">
        <v>1500</v>
      </c>
    </row>
    <row r="2269" spans="1:4" x14ac:dyDescent="0.25">
      <c r="A2269" s="20">
        <v>42237</v>
      </c>
      <c r="B2269" t="s">
        <v>710</v>
      </c>
      <c r="D2269">
        <v>1500</v>
      </c>
    </row>
    <row r="2270" spans="1:4" x14ac:dyDescent="0.25">
      <c r="A2270" s="20">
        <v>42237</v>
      </c>
      <c r="B2270" t="s">
        <v>542</v>
      </c>
      <c r="D2270">
        <v>6</v>
      </c>
    </row>
    <row r="2271" spans="1:4" x14ac:dyDescent="0.25">
      <c r="A2271" s="20">
        <v>42237</v>
      </c>
      <c r="B2271" t="s">
        <v>978</v>
      </c>
      <c r="D2271">
        <v>400</v>
      </c>
    </row>
    <row r="2273" spans="1:4" x14ac:dyDescent="0.25">
      <c r="A2273" s="20">
        <v>42238</v>
      </c>
      <c r="B2273" t="s">
        <v>555</v>
      </c>
      <c r="D2273">
        <v>9</v>
      </c>
    </row>
    <row r="2274" spans="1:4" x14ac:dyDescent="0.25">
      <c r="A2274" s="20">
        <v>42238</v>
      </c>
      <c r="B2274" t="s">
        <v>693</v>
      </c>
      <c r="D2274">
        <v>7</v>
      </c>
    </row>
    <row r="2275" spans="1:4" x14ac:dyDescent="0.25">
      <c r="A2275" s="20">
        <v>42238</v>
      </c>
      <c r="B2275" t="s">
        <v>992</v>
      </c>
      <c r="C2275">
        <v>50</v>
      </c>
    </row>
    <row r="2276" spans="1:4" x14ac:dyDescent="0.25">
      <c r="A2276" s="20">
        <v>42238</v>
      </c>
      <c r="B2276" t="s">
        <v>665</v>
      </c>
      <c r="D2276">
        <v>30</v>
      </c>
    </row>
    <row r="2277" spans="1:4" x14ac:dyDescent="0.25">
      <c r="A2277" s="20">
        <v>42238</v>
      </c>
      <c r="B2277" t="s">
        <v>1784</v>
      </c>
      <c r="C2277" s="66"/>
      <c r="D2277">
        <v>10</v>
      </c>
    </row>
    <row r="2278" spans="1:4" x14ac:dyDescent="0.25">
      <c r="A2278" s="20">
        <v>42238</v>
      </c>
      <c r="B2278" t="s">
        <v>637</v>
      </c>
      <c r="D2278">
        <v>7</v>
      </c>
    </row>
    <row r="2279" spans="1:4" x14ac:dyDescent="0.25">
      <c r="A2279" s="20">
        <v>42238</v>
      </c>
      <c r="B2279" t="s">
        <v>541</v>
      </c>
      <c r="D2279">
        <v>10</v>
      </c>
    </row>
    <row r="2281" spans="1:4" x14ac:dyDescent="0.25">
      <c r="A2281" s="20">
        <v>42239</v>
      </c>
      <c r="B2281" t="s">
        <v>992</v>
      </c>
      <c r="C2281">
        <v>20</v>
      </c>
    </row>
    <row r="2282" spans="1:4" x14ac:dyDescent="0.25">
      <c r="A2282" s="20">
        <v>42239</v>
      </c>
      <c r="B2282" t="s">
        <v>555</v>
      </c>
      <c r="D2282">
        <v>10</v>
      </c>
    </row>
    <row r="2283" spans="1:4" x14ac:dyDescent="0.25">
      <c r="A2283" s="20">
        <v>42239</v>
      </c>
      <c r="B2283" t="s">
        <v>693</v>
      </c>
      <c r="D2283">
        <v>7</v>
      </c>
    </row>
    <row r="2285" spans="1:4" x14ac:dyDescent="0.25">
      <c r="A2285" s="20">
        <v>42240</v>
      </c>
      <c r="B2285" t="s">
        <v>1754</v>
      </c>
      <c r="D2285">
        <v>7</v>
      </c>
    </row>
    <row r="2286" spans="1:4" x14ac:dyDescent="0.25">
      <c r="A2286" s="20">
        <v>42240</v>
      </c>
      <c r="B2286" t="s">
        <v>992</v>
      </c>
      <c r="C2286">
        <v>10</v>
      </c>
    </row>
    <row r="2287" spans="1:4" x14ac:dyDescent="0.25">
      <c r="A2287" s="20">
        <v>42240</v>
      </c>
      <c r="B2287" t="s">
        <v>541</v>
      </c>
      <c r="D2287">
        <v>9</v>
      </c>
    </row>
    <row r="2288" spans="1:4" x14ac:dyDescent="0.25">
      <c r="A2288" s="20">
        <v>42240</v>
      </c>
      <c r="B2288" t="s">
        <v>1785</v>
      </c>
      <c r="C2288">
        <v>120</v>
      </c>
    </row>
    <row r="2289" spans="1:4" x14ac:dyDescent="0.25">
      <c r="A2289" s="20">
        <v>42240</v>
      </c>
      <c r="B2289" t="s">
        <v>2133</v>
      </c>
      <c r="D2289">
        <v>120</v>
      </c>
    </row>
    <row r="2290" spans="1:4" x14ac:dyDescent="0.25">
      <c r="A2290" s="20">
        <v>42240</v>
      </c>
      <c r="B2290" t="s">
        <v>555</v>
      </c>
      <c r="D2290">
        <v>9</v>
      </c>
    </row>
    <row r="2291" spans="1:4" x14ac:dyDescent="0.25">
      <c r="A2291" s="20">
        <v>42240</v>
      </c>
      <c r="B2291" t="s">
        <v>693</v>
      </c>
      <c r="D2291">
        <v>7</v>
      </c>
    </row>
    <row r="2292" spans="1:4" x14ac:dyDescent="0.25">
      <c r="A2292" s="20">
        <v>42240</v>
      </c>
      <c r="B2292" t="s">
        <v>981</v>
      </c>
      <c r="C2292">
        <v>300</v>
      </c>
    </row>
    <row r="2293" spans="1:4" x14ac:dyDescent="0.25">
      <c r="A2293" s="20">
        <v>42240</v>
      </c>
      <c r="B2293" t="s">
        <v>1784</v>
      </c>
      <c r="C2293" s="66"/>
      <c r="D2293">
        <v>10</v>
      </c>
    </row>
    <row r="2294" spans="1:4" x14ac:dyDescent="0.25">
      <c r="A2294" s="20">
        <v>42240</v>
      </c>
      <c r="B2294" t="s">
        <v>1786</v>
      </c>
      <c r="C2294">
        <v>500</v>
      </c>
    </row>
    <row r="2295" spans="1:4" x14ac:dyDescent="0.25">
      <c r="A2295" s="20">
        <v>42240</v>
      </c>
      <c r="B2295" t="s">
        <v>2134</v>
      </c>
      <c r="D2295">
        <v>500</v>
      </c>
    </row>
    <row r="2297" spans="1:4" x14ac:dyDescent="0.25">
      <c r="A2297" s="20">
        <v>42241</v>
      </c>
      <c r="B2297" t="s">
        <v>1787</v>
      </c>
      <c r="D2297">
        <v>36</v>
      </c>
    </row>
    <row r="2298" spans="1:4" x14ac:dyDescent="0.25">
      <c r="A2298" s="20">
        <v>42241</v>
      </c>
      <c r="B2298" t="s">
        <v>1788</v>
      </c>
      <c r="D2298">
        <v>13</v>
      </c>
    </row>
    <row r="2299" spans="1:4" x14ac:dyDescent="0.25">
      <c r="A2299" s="20">
        <v>42241</v>
      </c>
      <c r="B2299" t="s">
        <v>1789</v>
      </c>
      <c r="D2299">
        <v>36</v>
      </c>
    </row>
    <row r="2300" spans="1:4" x14ac:dyDescent="0.25">
      <c r="A2300" s="20">
        <v>42241</v>
      </c>
      <c r="B2300" t="s">
        <v>1784</v>
      </c>
      <c r="D2300">
        <v>10</v>
      </c>
    </row>
    <row r="2301" spans="1:4" x14ac:dyDescent="0.25">
      <c r="A2301" s="20">
        <v>42241</v>
      </c>
      <c r="B2301" t="s">
        <v>804</v>
      </c>
      <c r="D2301">
        <v>10</v>
      </c>
    </row>
    <row r="2302" spans="1:4" x14ac:dyDescent="0.25">
      <c r="A2302" s="20">
        <v>42241</v>
      </c>
      <c r="B2302" t="s">
        <v>1790</v>
      </c>
      <c r="D2302">
        <v>10</v>
      </c>
    </row>
    <row r="2303" spans="1:4" x14ac:dyDescent="0.25">
      <c r="A2303" s="20">
        <v>42241</v>
      </c>
      <c r="B2303" t="s">
        <v>978</v>
      </c>
      <c r="D2303">
        <v>130</v>
      </c>
    </row>
    <row r="2304" spans="1:4" x14ac:dyDescent="0.25">
      <c r="A2304" s="20">
        <v>42241</v>
      </c>
      <c r="B2304" t="s">
        <v>1791</v>
      </c>
      <c r="C2304">
        <v>300</v>
      </c>
    </row>
    <row r="2305" spans="1:4" x14ac:dyDescent="0.25">
      <c r="A2305" s="20">
        <v>42241</v>
      </c>
      <c r="B2305" t="s">
        <v>978</v>
      </c>
      <c r="D2305">
        <v>300</v>
      </c>
    </row>
    <row r="2306" spans="1:4" x14ac:dyDescent="0.25">
      <c r="A2306" s="20">
        <v>42241</v>
      </c>
      <c r="B2306" t="s">
        <v>1792</v>
      </c>
      <c r="C2306">
        <v>1000</v>
      </c>
    </row>
    <row r="2307" spans="1:4" x14ac:dyDescent="0.25">
      <c r="A2307" s="20">
        <v>42241</v>
      </c>
      <c r="B2307" t="s">
        <v>1793</v>
      </c>
      <c r="D2307">
        <v>1000</v>
      </c>
    </row>
    <row r="2308" spans="1:4" x14ac:dyDescent="0.25">
      <c r="A2308" s="20">
        <v>42241</v>
      </c>
      <c r="B2308" t="s">
        <v>542</v>
      </c>
      <c r="D2308">
        <v>8</v>
      </c>
    </row>
    <row r="2310" spans="1:4" x14ac:dyDescent="0.25">
      <c r="A2310" s="20">
        <v>42242</v>
      </c>
      <c r="B2310" t="s">
        <v>555</v>
      </c>
      <c r="D2310">
        <v>9</v>
      </c>
    </row>
    <row r="2311" spans="1:4" x14ac:dyDescent="0.25">
      <c r="A2311" s="20">
        <v>42242</v>
      </c>
      <c r="B2311" t="s">
        <v>693</v>
      </c>
      <c r="D2311">
        <v>7</v>
      </c>
    </row>
    <row r="2312" spans="1:4" x14ac:dyDescent="0.25">
      <c r="A2312" s="20">
        <v>42242</v>
      </c>
      <c r="B2312" t="s">
        <v>882</v>
      </c>
      <c r="C2312">
        <v>100</v>
      </c>
    </row>
    <row r="2313" spans="1:4" x14ac:dyDescent="0.25">
      <c r="A2313" s="20">
        <v>42242</v>
      </c>
      <c r="B2313" t="s">
        <v>689</v>
      </c>
      <c r="D2313">
        <v>20</v>
      </c>
    </row>
    <row r="2314" spans="1:4" x14ac:dyDescent="0.25">
      <c r="A2314" s="20">
        <v>42242</v>
      </c>
      <c r="B2314" t="s">
        <v>804</v>
      </c>
      <c r="D2314">
        <v>10</v>
      </c>
    </row>
    <row r="2315" spans="1:4" x14ac:dyDescent="0.25">
      <c r="A2315" s="20">
        <v>42242</v>
      </c>
      <c r="B2315" t="s">
        <v>542</v>
      </c>
      <c r="D2315">
        <v>4</v>
      </c>
    </row>
    <row r="2316" spans="1:4" x14ac:dyDescent="0.25">
      <c r="A2316" s="20">
        <v>42242</v>
      </c>
      <c r="B2316" t="s">
        <v>978</v>
      </c>
      <c r="D2316">
        <v>50</v>
      </c>
    </row>
    <row r="2318" spans="1:4" x14ac:dyDescent="0.25">
      <c r="A2318" s="20">
        <v>42243</v>
      </c>
      <c r="B2318" t="s">
        <v>555</v>
      </c>
      <c r="D2318">
        <v>10</v>
      </c>
    </row>
    <row r="2319" spans="1:4" x14ac:dyDescent="0.25">
      <c r="A2319" s="20">
        <v>42243</v>
      </c>
      <c r="B2319" t="s">
        <v>693</v>
      </c>
      <c r="D2319">
        <v>8</v>
      </c>
    </row>
    <row r="2320" spans="1:4" x14ac:dyDescent="0.25">
      <c r="A2320" s="20">
        <v>42243</v>
      </c>
      <c r="B2320" t="s">
        <v>992</v>
      </c>
      <c r="C2320">
        <v>50</v>
      </c>
    </row>
    <row r="2321" spans="1:4" x14ac:dyDescent="0.25">
      <c r="A2321" s="69">
        <v>42243</v>
      </c>
      <c r="B2321" s="62" t="s">
        <v>1796</v>
      </c>
      <c r="C2321" s="62">
        <v>70</v>
      </c>
      <c r="D2321" s="62"/>
    </row>
    <row r="2322" spans="1:4" x14ac:dyDescent="0.25">
      <c r="A2322" s="69">
        <v>42243</v>
      </c>
      <c r="B2322" s="62" t="s">
        <v>719</v>
      </c>
      <c r="C2322" s="62"/>
      <c r="D2322" s="62">
        <v>40</v>
      </c>
    </row>
    <row r="2323" spans="1:4" x14ac:dyDescent="0.25">
      <c r="A2323" s="69">
        <v>42243</v>
      </c>
      <c r="B2323" s="62" t="s">
        <v>689</v>
      </c>
      <c r="C2323" s="62"/>
      <c r="D2323" s="62">
        <v>22</v>
      </c>
    </row>
    <row r="2324" spans="1:4" x14ac:dyDescent="0.25">
      <c r="A2324" s="69">
        <v>42243</v>
      </c>
      <c r="B2324" s="62" t="s">
        <v>874</v>
      </c>
      <c r="C2324" s="62"/>
      <c r="D2324" s="62">
        <v>10</v>
      </c>
    </row>
    <row r="2325" spans="1:4" x14ac:dyDescent="0.25">
      <c r="A2325" s="69">
        <v>42243</v>
      </c>
      <c r="B2325" s="62" t="s">
        <v>541</v>
      </c>
      <c r="C2325" s="62"/>
      <c r="D2325" s="62">
        <v>9</v>
      </c>
    </row>
    <row r="2327" spans="1:4" x14ac:dyDescent="0.25">
      <c r="A2327" s="69">
        <v>42244</v>
      </c>
      <c r="B2327" s="62" t="s">
        <v>1796</v>
      </c>
      <c r="C2327" s="62">
        <v>80</v>
      </c>
      <c r="D2327" s="62"/>
    </row>
    <row r="2328" spans="1:4" x14ac:dyDescent="0.25">
      <c r="A2328" s="69">
        <v>42244</v>
      </c>
      <c r="B2328" s="62" t="s">
        <v>555</v>
      </c>
      <c r="C2328" s="62"/>
      <c r="D2328" s="62">
        <v>10</v>
      </c>
    </row>
    <row r="2329" spans="1:4" x14ac:dyDescent="0.25">
      <c r="A2329" s="69">
        <v>42244</v>
      </c>
      <c r="B2329" s="62" t="s">
        <v>868</v>
      </c>
      <c r="C2329" s="62"/>
      <c r="D2329" s="62">
        <v>7</v>
      </c>
    </row>
    <row r="2330" spans="1:4" x14ac:dyDescent="0.25">
      <c r="A2330" s="69">
        <v>42244</v>
      </c>
      <c r="B2330" s="62" t="s">
        <v>1794</v>
      </c>
      <c r="C2330" s="62"/>
      <c r="D2330" s="62">
        <v>50</v>
      </c>
    </row>
    <row r="2331" spans="1:4" x14ac:dyDescent="0.25">
      <c r="A2331" s="69">
        <v>42244</v>
      </c>
      <c r="B2331" s="62" t="s">
        <v>1754</v>
      </c>
      <c r="C2331" s="62"/>
      <c r="D2331" s="62">
        <v>7</v>
      </c>
    </row>
    <row r="2332" spans="1:4" x14ac:dyDescent="0.25">
      <c r="A2332" s="69">
        <v>42244</v>
      </c>
      <c r="B2332" s="62" t="s">
        <v>541</v>
      </c>
      <c r="C2332" s="62"/>
      <c r="D2332" s="62">
        <v>9</v>
      </c>
    </row>
    <row r="2334" spans="1:4" x14ac:dyDescent="0.25">
      <c r="A2334" s="69">
        <v>42245</v>
      </c>
      <c r="B2334" s="62" t="s">
        <v>2116</v>
      </c>
      <c r="C2334" s="62">
        <v>5000</v>
      </c>
      <c r="D2334" s="62"/>
    </row>
    <row r="2335" spans="1:4" x14ac:dyDescent="0.25">
      <c r="A2335" s="69">
        <v>42245</v>
      </c>
      <c r="B2335" s="62" t="s">
        <v>555</v>
      </c>
      <c r="C2335" s="62"/>
      <c r="D2335" s="62">
        <v>9</v>
      </c>
    </row>
    <row r="2336" spans="1:4" x14ac:dyDescent="0.25">
      <c r="A2336" s="69">
        <v>42245</v>
      </c>
      <c r="B2336" s="62" t="s">
        <v>693</v>
      </c>
      <c r="C2336" s="62"/>
      <c r="D2336" s="62">
        <v>7</v>
      </c>
    </row>
    <row r="2337" spans="1:4" x14ac:dyDescent="0.25">
      <c r="A2337" s="69">
        <v>42245</v>
      </c>
      <c r="B2337" s="62" t="s">
        <v>874</v>
      </c>
      <c r="C2337" s="62"/>
      <c r="D2337" s="62">
        <v>20</v>
      </c>
    </row>
    <row r="2338" spans="1:4" x14ac:dyDescent="0.25">
      <c r="A2338" s="69">
        <v>42245</v>
      </c>
      <c r="B2338" s="62" t="s">
        <v>541</v>
      </c>
      <c r="C2338" s="62"/>
      <c r="D2338" s="62">
        <v>10</v>
      </c>
    </row>
    <row r="2340" spans="1:4" x14ac:dyDescent="0.25">
      <c r="A2340" s="69">
        <v>42246</v>
      </c>
      <c r="B2340" s="62" t="s">
        <v>555</v>
      </c>
      <c r="C2340" s="62"/>
      <c r="D2340" s="62">
        <v>9</v>
      </c>
    </row>
    <row r="2341" spans="1:4" x14ac:dyDescent="0.25">
      <c r="A2341" s="69">
        <v>42246</v>
      </c>
      <c r="B2341" s="62" t="s">
        <v>868</v>
      </c>
      <c r="C2341" s="62"/>
      <c r="D2341" s="62">
        <v>7</v>
      </c>
    </row>
    <row r="2342" spans="1:4" x14ac:dyDescent="0.25">
      <c r="A2342" s="62"/>
      <c r="B2342" s="62"/>
      <c r="C2342" s="62"/>
      <c r="D2342" s="62"/>
    </row>
    <row r="2343" spans="1:4" x14ac:dyDescent="0.25">
      <c r="A2343" s="69">
        <v>42247</v>
      </c>
      <c r="B2343" s="62" t="s">
        <v>2136</v>
      </c>
      <c r="C2343" s="62"/>
      <c r="D2343" s="62">
        <v>40</v>
      </c>
    </row>
    <row r="2344" spans="1:4" x14ac:dyDescent="0.25">
      <c r="A2344" s="69">
        <v>42247</v>
      </c>
      <c r="B2344" s="62" t="s">
        <v>531</v>
      </c>
      <c r="C2344" s="62"/>
      <c r="D2344" s="62">
        <v>7</v>
      </c>
    </row>
    <row r="2345" spans="1:4" x14ac:dyDescent="0.25">
      <c r="A2345" s="69">
        <v>42247</v>
      </c>
      <c r="B2345" s="62" t="s">
        <v>1796</v>
      </c>
      <c r="C2345" s="62">
        <v>80</v>
      </c>
      <c r="D2345" s="62"/>
    </row>
    <row r="2346" spans="1:4" x14ac:dyDescent="0.25">
      <c r="A2346" s="69">
        <v>42247</v>
      </c>
      <c r="B2346" s="62" t="s">
        <v>970</v>
      </c>
      <c r="C2346" s="62"/>
      <c r="D2346" s="62">
        <v>5000</v>
      </c>
    </row>
    <row r="2347" spans="1:4" x14ac:dyDescent="0.25">
      <c r="A2347" s="69">
        <v>42247</v>
      </c>
      <c r="B2347" s="62" t="s">
        <v>693</v>
      </c>
      <c r="C2347" s="62"/>
      <c r="D2347" s="62">
        <v>7</v>
      </c>
    </row>
    <row r="2348" spans="1:4" x14ac:dyDescent="0.25">
      <c r="A2348" s="69">
        <v>42247</v>
      </c>
      <c r="B2348" s="62" t="s">
        <v>644</v>
      </c>
      <c r="C2348" s="62"/>
      <c r="D2348" s="62">
        <v>5</v>
      </c>
    </row>
    <row r="2349" spans="1:4" x14ac:dyDescent="0.25">
      <c r="A2349" s="69">
        <v>42247</v>
      </c>
      <c r="B2349" s="62" t="s">
        <v>1804</v>
      </c>
      <c r="C2349">
        <v>7499</v>
      </c>
    </row>
    <row r="2350" spans="1:4" x14ac:dyDescent="0.25">
      <c r="A2350" s="69">
        <v>42247</v>
      </c>
      <c r="B2350" s="62" t="s">
        <v>1805</v>
      </c>
      <c r="D2350">
        <v>7499</v>
      </c>
    </row>
    <row r="2351" spans="1:4" x14ac:dyDescent="0.25">
      <c r="A2351" s="69">
        <v>42247</v>
      </c>
      <c r="B2351" s="62" t="s">
        <v>981</v>
      </c>
      <c r="C2351">
        <v>1500</v>
      </c>
    </row>
    <row r="2352" spans="1:4" x14ac:dyDescent="0.25">
      <c r="A2352" s="69">
        <v>42247</v>
      </c>
      <c r="B2352" s="62" t="s">
        <v>930</v>
      </c>
      <c r="C2352">
        <v>140</v>
      </c>
    </row>
    <row r="2353" spans="1:4" x14ac:dyDescent="0.25">
      <c r="A2353" s="69">
        <v>42247</v>
      </c>
      <c r="B2353" s="62" t="s">
        <v>637</v>
      </c>
      <c r="D2353">
        <v>7</v>
      </c>
    </row>
    <row r="2354" spans="1:4" x14ac:dyDescent="0.25">
      <c r="A2354" s="69">
        <v>42247</v>
      </c>
      <c r="B2354" s="62" t="s">
        <v>735</v>
      </c>
      <c r="D2354">
        <v>7</v>
      </c>
    </row>
    <row r="2355" spans="1:4" x14ac:dyDescent="0.25">
      <c r="A2355" s="69">
        <v>42247</v>
      </c>
      <c r="B2355" s="62" t="s">
        <v>1807</v>
      </c>
      <c r="D2355">
        <v>100</v>
      </c>
    </row>
    <row r="2356" spans="1:4" x14ac:dyDescent="0.25">
      <c r="A2356" s="69">
        <v>42247</v>
      </c>
      <c r="B2356" s="62" t="s">
        <v>1808</v>
      </c>
      <c r="C2356">
        <v>500</v>
      </c>
    </row>
    <row r="2357" spans="1:4" x14ac:dyDescent="0.25">
      <c r="A2357" s="69">
        <v>42247</v>
      </c>
      <c r="B2357" s="62" t="s">
        <v>1809</v>
      </c>
      <c r="D2357">
        <v>2</v>
      </c>
    </row>
    <row r="2358" spans="1:4" x14ac:dyDescent="0.25">
      <c r="A2358" s="69">
        <v>42247</v>
      </c>
      <c r="B2358" s="62" t="s">
        <v>710</v>
      </c>
      <c r="D2358">
        <v>2000</v>
      </c>
    </row>
    <row r="2359" spans="1:4" x14ac:dyDescent="0.25">
      <c r="A2359" s="69">
        <v>42247</v>
      </c>
      <c r="B2359" s="62" t="s">
        <v>542</v>
      </c>
      <c r="D2359">
        <v>6</v>
      </c>
    </row>
    <row r="2361" spans="1:4" x14ac:dyDescent="0.25">
      <c r="A2361" s="69">
        <v>42248</v>
      </c>
      <c r="B2361" s="62" t="s">
        <v>555</v>
      </c>
      <c r="D2361">
        <v>9</v>
      </c>
    </row>
    <row r="2362" spans="1:4" x14ac:dyDescent="0.25">
      <c r="A2362" s="69">
        <v>42248</v>
      </c>
      <c r="B2362" s="62" t="s">
        <v>693</v>
      </c>
      <c r="D2362">
        <v>7</v>
      </c>
    </row>
    <row r="2363" spans="1:4" x14ac:dyDescent="0.25">
      <c r="A2363" s="69">
        <v>42248</v>
      </c>
      <c r="B2363" s="62" t="s">
        <v>930</v>
      </c>
      <c r="C2363">
        <v>150</v>
      </c>
    </row>
    <row r="2364" spans="1:4" x14ac:dyDescent="0.25">
      <c r="A2364" s="69">
        <v>42248</v>
      </c>
      <c r="B2364" s="62" t="s">
        <v>1816</v>
      </c>
      <c r="C2364">
        <v>50</v>
      </c>
    </row>
    <row r="2365" spans="1:4" x14ac:dyDescent="0.25">
      <c r="A2365" s="69">
        <v>42248</v>
      </c>
      <c r="B2365" s="62" t="s">
        <v>689</v>
      </c>
      <c r="D2365">
        <v>25</v>
      </c>
    </row>
    <row r="2366" spans="1:4" x14ac:dyDescent="0.25">
      <c r="A2366" s="69">
        <v>42248</v>
      </c>
      <c r="B2366" s="62" t="s">
        <v>1784</v>
      </c>
      <c r="D2366">
        <v>20</v>
      </c>
    </row>
    <row r="2367" spans="1:4" x14ac:dyDescent="0.25">
      <c r="A2367" s="69">
        <v>42248</v>
      </c>
      <c r="B2367" s="62" t="s">
        <v>542</v>
      </c>
      <c r="D2367">
        <v>4</v>
      </c>
    </row>
    <row r="2368" spans="1:4" x14ac:dyDescent="0.25">
      <c r="A2368" s="69">
        <v>42248</v>
      </c>
      <c r="B2368" s="62" t="s">
        <v>993</v>
      </c>
      <c r="D2368">
        <v>100</v>
      </c>
    </row>
    <row r="2369" spans="1:4" x14ac:dyDescent="0.25">
      <c r="A2369" s="69">
        <v>42248</v>
      </c>
      <c r="B2369" s="62" t="s">
        <v>1820</v>
      </c>
      <c r="C2369">
        <v>1000</v>
      </c>
    </row>
    <row r="2370" spans="1:4" x14ac:dyDescent="0.25">
      <c r="A2370" s="69">
        <v>42248</v>
      </c>
      <c r="B2370" s="62" t="s">
        <v>993</v>
      </c>
      <c r="D2370">
        <v>1000</v>
      </c>
    </row>
    <row r="2372" spans="1:4" x14ac:dyDescent="0.25">
      <c r="A2372" s="69">
        <v>42249</v>
      </c>
      <c r="B2372" s="62" t="s">
        <v>555</v>
      </c>
      <c r="D2372">
        <v>10</v>
      </c>
    </row>
    <row r="2373" spans="1:4" x14ac:dyDescent="0.25">
      <c r="A2373" s="69">
        <v>42249</v>
      </c>
      <c r="B2373" s="62" t="s">
        <v>868</v>
      </c>
      <c r="D2373">
        <v>8</v>
      </c>
    </row>
    <row r="2374" spans="1:4" x14ac:dyDescent="0.25">
      <c r="A2374" s="69">
        <v>42249</v>
      </c>
      <c r="B2374" s="62" t="s">
        <v>930</v>
      </c>
      <c r="C2374">
        <v>170</v>
      </c>
    </row>
    <row r="2375" spans="1:4" x14ac:dyDescent="0.25">
      <c r="A2375" s="69">
        <v>42249</v>
      </c>
      <c r="B2375" s="62" t="s">
        <v>542</v>
      </c>
      <c r="D2375">
        <v>2</v>
      </c>
    </row>
    <row r="2376" spans="1:4" x14ac:dyDescent="0.25">
      <c r="A2376" s="69">
        <v>42249</v>
      </c>
      <c r="B2376" s="62" t="s">
        <v>993</v>
      </c>
      <c r="D2376">
        <v>100</v>
      </c>
    </row>
    <row r="2377" spans="1:4" x14ac:dyDescent="0.25">
      <c r="A2377" s="69">
        <v>42249</v>
      </c>
      <c r="B2377" s="62" t="s">
        <v>993</v>
      </c>
      <c r="D2377">
        <v>50</v>
      </c>
    </row>
    <row r="2379" spans="1:4" x14ac:dyDescent="0.25">
      <c r="A2379" s="69">
        <v>42250</v>
      </c>
      <c r="B2379" s="62" t="s">
        <v>555</v>
      </c>
      <c r="D2379">
        <v>10</v>
      </c>
    </row>
    <row r="2380" spans="1:4" x14ac:dyDescent="0.25">
      <c r="A2380" s="69">
        <v>42250</v>
      </c>
      <c r="B2380" s="62" t="s">
        <v>693</v>
      </c>
      <c r="D2380">
        <v>8</v>
      </c>
    </row>
    <row r="2381" spans="1:4" x14ac:dyDescent="0.25">
      <c r="A2381" s="69">
        <v>42250</v>
      </c>
      <c r="B2381" s="62" t="s">
        <v>1821</v>
      </c>
      <c r="C2381">
        <v>160</v>
      </c>
    </row>
    <row r="2382" spans="1:4" x14ac:dyDescent="0.25">
      <c r="A2382" s="69">
        <v>42250</v>
      </c>
      <c r="B2382" s="62" t="s">
        <v>689</v>
      </c>
      <c r="D2382">
        <v>45</v>
      </c>
    </row>
    <row r="2384" spans="1:4" x14ac:dyDescent="0.25">
      <c r="A2384" s="69">
        <v>42251</v>
      </c>
      <c r="B2384" s="62" t="s">
        <v>555</v>
      </c>
      <c r="D2384">
        <v>10</v>
      </c>
    </row>
    <row r="2385" spans="1:4" x14ac:dyDescent="0.25">
      <c r="A2385" s="69">
        <v>42251</v>
      </c>
      <c r="B2385" s="62" t="s">
        <v>693</v>
      </c>
      <c r="D2385">
        <v>8</v>
      </c>
    </row>
    <row r="2386" spans="1:4" x14ac:dyDescent="0.25">
      <c r="A2386" s="69">
        <v>42251</v>
      </c>
      <c r="B2386" s="62" t="s">
        <v>1822</v>
      </c>
      <c r="C2386">
        <v>150</v>
      </c>
    </row>
    <row r="2387" spans="1:4" x14ac:dyDescent="0.25">
      <c r="A2387" s="69">
        <v>42251</v>
      </c>
      <c r="B2387" s="62" t="s">
        <v>1825</v>
      </c>
      <c r="C2387">
        <v>500</v>
      </c>
    </row>
    <row r="2388" spans="1:4" x14ac:dyDescent="0.25">
      <c r="A2388" s="69">
        <v>42251</v>
      </c>
      <c r="B2388" s="62" t="s">
        <v>1823</v>
      </c>
      <c r="C2388">
        <v>130</v>
      </c>
    </row>
    <row r="2389" spans="1:4" x14ac:dyDescent="0.25">
      <c r="A2389" s="69">
        <v>42251</v>
      </c>
      <c r="B2389" s="62" t="s">
        <v>1784</v>
      </c>
      <c r="D2389">
        <v>20</v>
      </c>
    </row>
    <row r="2390" spans="1:4" x14ac:dyDescent="0.25">
      <c r="A2390" s="69">
        <v>42251</v>
      </c>
      <c r="B2390" s="62" t="s">
        <v>1824</v>
      </c>
      <c r="D2390">
        <v>100</v>
      </c>
    </row>
    <row r="2392" spans="1:4" x14ac:dyDescent="0.25">
      <c r="A2392" s="69">
        <v>42252</v>
      </c>
      <c r="B2392" s="62" t="s">
        <v>555</v>
      </c>
      <c r="D2392">
        <v>10</v>
      </c>
    </row>
    <row r="2393" spans="1:4" x14ac:dyDescent="0.25">
      <c r="A2393" s="69">
        <v>42252</v>
      </c>
      <c r="B2393" s="62" t="s">
        <v>749</v>
      </c>
      <c r="D2393">
        <v>20</v>
      </c>
    </row>
    <row r="2394" spans="1:4" x14ac:dyDescent="0.25">
      <c r="A2394" s="69">
        <v>42252</v>
      </c>
      <c r="B2394" s="62" t="s">
        <v>693</v>
      </c>
      <c r="D2394">
        <v>7</v>
      </c>
    </row>
    <row r="2395" spans="1:4" x14ac:dyDescent="0.25">
      <c r="A2395" s="69">
        <v>42252</v>
      </c>
      <c r="B2395" s="62" t="s">
        <v>689</v>
      </c>
      <c r="D2395">
        <v>25</v>
      </c>
    </row>
    <row r="2396" spans="1:4" x14ac:dyDescent="0.25">
      <c r="A2396" s="69">
        <v>42252</v>
      </c>
      <c r="B2396" s="62" t="s">
        <v>1784</v>
      </c>
      <c r="D2396">
        <v>20</v>
      </c>
    </row>
    <row r="2397" spans="1:4" x14ac:dyDescent="0.25">
      <c r="A2397" s="69">
        <v>42252</v>
      </c>
      <c r="B2397" s="62" t="s">
        <v>644</v>
      </c>
      <c r="D2397">
        <v>70</v>
      </c>
    </row>
    <row r="2398" spans="1:4" x14ac:dyDescent="0.25">
      <c r="A2398" s="69">
        <v>42252</v>
      </c>
      <c r="B2398" t="s">
        <v>1826</v>
      </c>
      <c r="C2398">
        <v>200</v>
      </c>
    </row>
    <row r="2399" spans="1:4" x14ac:dyDescent="0.25">
      <c r="A2399" s="69">
        <v>42252</v>
      </c>
      <c r="B2399" s="62" t="s">
        <v>993</v>
      </c>
      <c r="D2399">
        <v>800</v>
      </c>
    </row>
    <row r="2400" spans="1:4" x14ac:dyDescent="0.25">
      <c r="A2400" s="69">
        <v>42252</v>
      </c>
      <c r="B2400" s="62" t="s">
        <v>542</v>
      </c>
      <c r="D2400">
        <v>12</v>
      </c>
    </row>
    <row r="2401" spans="1:4" x14ac:dyDescent="0.25">
      <c r="A2401" s="69">
        <v>42252</v>
      </c>
      <c r="B2401" s="62" t="s">
        <v>1829</v>
      </c>
      <c r="C2401">
        <v>375</v>
      </c>
    </row>
    <row r="2402" spans="1:4" x14ac:dyDescent="0.25">
      <c r="A2402" s="69">
        <v>42252</v>
      </c>
      <c r="B2402" s="62" t="s">
        <v>1828</v>
      </c>
      <c r="D2402">
        <v>375</v>
      </c>
    </row>
    <row r="2404" spans="1:4" x14ac:dyDescent="0.25">
      <c r="A2404" s="69">
        <v>42253</v>
      </c>
      <c r="B2404" s="62" t="s">
        <v>555</v>
      </c>
      <c r="D2404">
        <v>9</v>
      </c>
    </row>
    <row r="2405" spans="1:4" x14ac:dyDescent="0.25">
      <c r="A2405" s="69">
        <v>42253</v>
      </c>
      <c r="B2405" s="62" t="s">
        <v>693</v>
      </c>
      <c r="D2405">
        <v>7</v>
      </c>
    </row>
    <row r="2406" spans="1:4" x14ac:dyDescent="0.25">
      <c r="A2406" s="69">
        <v>42253</v>
      </c>
      <c r="B2406" s="62" t="s">
        <v>542</v>
      </c>
      <c r="D2406">
        <v>4</v>
      </c>
    </row>
    <row r="2407" spans="1:4" x14ac:dyDescent="0.25">
      <c r="A2407" s="69">
        <v>42253</v>
      </c>
      <c r="B2407" s="62" t="s">
        <v>1796</v>
      </c>
      <c r="C2407">
        <v>60</v>
      </c>
    </row>
    <row r="2408" spans="1:4" x14ac:dyDescent="0.25">
      <c r="A2408" s="69">
        <v>42253</v>
      </c>
      <c r="B2408" s="62" t="s">
        <v>1830</v>
      </c>
      <c r="D2408">
        <v>36</v>
      </c>
    </row>
    <row r="2409" spans="1:4" x14ac:dyDescent="0.25">
      <c r="A2409" s="69">
        <v>42253</v>
      </c>
      <c r="B2409" s="62" t="s">
        <v>637</v>
      </c>
      <c r="D2409">
        <v>9</v>
      </c>
    </row>
    <row r="2410" spans="1:4" x14ac:dyDescent="0.25">
      <c r="A2410" s="69">
        <v>42253</v>
      </c>
      <c r="B2410" s="62" t="s">
        <v>541</v>
      </c>
      <c r="D2410">
        <v>10</v>
      </c>
    </row>
    <row r="2411" spans="1:4" x14ac:dyDescent="0.25">
      <c r="A2411" s="69">
        <v>42253</v>
      </c>
      <c r="B2411" s="62" t="s">
        <v>542</v>
      </c>
      <c r="D2411">
        <v>5</v>
      </c>
    </row>
    <row r="2412" spans="1:4" x14ac:dyDescent="0.25">
      <c r="A2412" s="69">
        <v>42253</v>
      </c>
      <c r="B2412" s="62" t="s">
        <v>1796</v>
      </c>
      <c r="C2412">
        <v>1000</v>
      </c>
    </row>
    <row r="2413" spans="1:4" x14ac:dyDescent="0.25">
      <c r="A2413" s="69">
        <v>42253</v>
      </c>
      <c r="B2413" s="62" t="s">
        <v>2111</v>
      </c>
      <c r="D2413">
        <v>1000</v>
      </c>
    </row>
    <row r="2415" spans="1:4" x14ac:dyDescent="0.25">
      <c r="A2415" s="69">
        <v>42254</v>
      </c>
      <c r="B2415" s="62" t="s">
        <v>693</v>
      </c>
      <c r="D2415">
        <v>7</v>
      </c>
    </row>
    <row r="2416" spans="1:4" x14ac:dyDescent="0.25">
      <c r="A2416" s="69">
        <v>42254</v>
      </c>
      <c r="B2416" s="62" t="s">
        <v>1796</v>
      </c>
      <c r="C2416">
        <v>42</v>
      </c>
    </row>
    <row r="2417" spans="1:4" x14ac:dyDescent="0.25">
      <c r="A2417" s="69">
        <v>42254</v>
      </c>
      <c r="B2417" s="62" t="s">
        <v>689</v>
      </c>
      <c r="D2417">
        <v>35</v>
      </c>
    </row>
    <row r="2418" spans="1:4" x14ac:dyDescent="0.25">
      <c r="A2418" s="69">
        <v>42254</v>
      </c>
      <c r="B2418" s="62" t="s">
        <v>1831</v>
      </c>
      <c r="C2418">
        <v>1534.2</v>
      </c>
    </row>
    <row r="2419" spans="1:4" x14ac:dyDescent="0.25">
      <c r="A2419" s="69">
        <v>42254</v>
      </c>
      <c r="B2419" s="62" t="s">
        <v>1832</v>
      </c>
      <c r="D2419">
        <v>1534.2</v>
      </c>
    </row>
    <row r="2420" spans="1:4" x14ac:dyDescent="0.25">
      <c r="A2420" s="69">
        <v>42254</v>
      </c>
      <c r="B2420" s="62" t="s">
        <v>1833</v>
      </c>
      <c r="C2420">
        <v>1500</v>
      </c>
    </row>
    <row r="2421" spans="1:4" x14ac:dyDescent="0.25">
      <c r="A2421" s="69">
        <v>42254</v>
      </c>
      <c r="B2421" s="62" t="s">
        <v>490</v>
      </c>
      <c r="D2421">
        <v>70</v>
      </c>
    </row>
    <row r="2422" spans="1:4" x14ac:dyDescent="0.25">
      <c r="A2422" s="69">
        <v>42254</v>
      </c>
      <c r="B2422" s="62" t="s">
        <v>1834</v>
      </c>
      <c r="C2422">
        <v>400</v>
      </c>
    </row>
    <row r="2423" spans="1:4" x14ac:dyDescent="0.25">
      <c r="A2423" s="69">
        <v>42254</v>
      </c>
      <c r="B2423" s="62" t="s">
        <v>993</v>
      </c>
      <c r="D2423">
        <v>1500</v>
      </c>
    </row>
    <row r="2424" spans="1:4" x14ac:dyDescent="0.25">
      <c r="A2424" s="69">
        <v>42254</v>
      </c>
      <c r="B2424" s="62" t="s">
        <v>993</v>
      </c>
      <c r="D2424">
        <v>300</v>
      </c>
    </row>
    <row r="2425" spans="1:4" x14ac:dyDescent="0.25">
      <c r="A2425" s="69">
        <v>42254</v>
      </c>
      <c r="B2425" s="62" t="s">
        <v>542</v>
      </c>
      <c r="D2425">
        <v>5</v>
      </c>
    </row>
    <row r="2427" spans="1:4" x14ac:dyDescent="0.25">
      <c r="A2427" s="69">
        <v>42255</v>
      </c>
      <c r="B2427" s="62" t="s">
        <v>555</v>
      </c>
      <c r="D2427">
        <v>9</v>
      </c>
    </row>
    <row r="2428" spans="1:4" x14ac:dyDescent="0.25">
      <c r="A2428" s="69">
        <v>42255</v>
      </c>
      <c r="B2428" s="62" t="s">
        <v>693</v>
      </c>
      <c r="D2428">
        <v>7</v>
      </c>
    </row>
    <row r="2429" spans="1:4" x14ac:dyDescent="0.25">
      <c r="A2429" s="69">
        <v>42255</v>
      </c>
      <c r="B2429" s="62" t="s">
        <v>1796</v>
      </c>
      <c r="C2429">
        <v>2800</v>
      </c>
    </row>
    <row r="2430" spans="1:4" x14ac:dyDescent="0.25">
      <c r="A2430" s="69">
        <v>42255</v>
      </c>
      <c r="B2430" s="62" t="s">
        <v>970</v>
      </c>
      <c r="D2430">
        <v>2000</v>
      </c>
    </row>
    <row r="2431" spans="1:4" x14ac:dyDescent="0.25">
      <c r="A2431" s="69">
        <v>42255</v>
      </c>
      <c r="B2431" s="62" t="s">
        <v>1835</v>
      </c>
      <c r="D2431">
        <v>590</v>
      </c>
    </row>
    <row r="2432" spans="1:4" x14ac:dyDescent="0.25">
      <c r="A2432" s="69">
        <v>42255</v>
      </c>
      <c r="B2432" s="62" t="s">
        <v>689</v>
      </c>
      <c r="D2432">
        <v>21</v>
      </c>
    </row>
    <row r="2433" spans="1:4" x14ac:dyDescent="0.25">
      <c r="A2433" s="69">
        <v>42255</v>
      </c>
      <c r="B2433" s="62" t="s">
        <v>1836</v>
      </c>
      <c r="C2433">
        <v>300</v>
      </c>
    </row>
    <row r="2435" spans="1:4" x14ac:dyDescent="0.25">
      <c r="A2435" s="69">
        <v>42256</v>
      </c>
      <c r="B2435" s="62" t="s">
        <v>749</v>
      </c>
      <c r="D2435">
        <v>20</v>
      </c>
    </row>
    <row r="2436" spans="1:4" x14ac:dyDescent="0.25">
      <c r="A2436" s="69">
        <v>42256</v>
      </c>
      <c r="B2436" s="62" t="s">
        <v>1843</v>
      </c>
      <c r="D2436">
        <v>7</v>
      </c>
    </row>
    <row r="2437" spans="1:4" x14ac:dyDescent="0.25">
      <c r="A2437" s="69">
        <v>42256</v>
      </c>
      <c r="B2437" s="62" t="s">
        <v>1837</v>
      </c>
      <c r="D2437">
        <v>200</v>
      </c>
    </row>
    <row r="2438" spans="1:4" x14ac:dyDescent="0.25">
      <c r="A2438" s="69">
        <v>42256</v>
      </c>
      <c r="B2438" s="62" t="s">
        <v>1838</v>
      </c>
      <c r="C2438">
        <v>400</v>
      </c>
    </row>
    <row r="2439" spans="1:4" x14ac:dyDescent="0.25">
      <c r="A2439" s="69">
        <v>42256</v>
      </c>
      <c r="B2439" s="62" t="s">
        <v>1839</v>
      </c>
      <c r="D2439">
        <v>600</v>
      </c>
    </row>
    <row r="2440" spans="1:4" x14ac:dyDescent="0.25">
      <c r="A2440" s="69">
        <v>42256</v>
      </c>
      <c r="B2440" s="62" t="s">
        <v>1840</v>
      </c>
      <c r="C2440">
        <v>600</v>
      </c>
    </row>
    <row r="2441" spans="1:4" x14ac:dyDescent="0.25">
      <c r="A2441" s="69">
        <v>42256</v>
      </c>
      <c r="B2441" s="62" t="s">
        <v>928</v>
      </c>
      <c r="D2441">
        <v>7</v>
      </c>
    </row>
    <row r="2442" spans="1:4" x14ac:dyDescent="0.25">
      <c r="A2442" s="69">
        <v>42256</v>
      </c>
      <c r="B2442" s="62" t="s">
        <v>541</v>
      </c>
      <c r="D2442">
        <v>9</v>
      </c>
    </row>
    <row r="2443" spans="1:4" x14ac:dyDescent="0.25">
      <c r="A2443" s="69">
        <v>42256</v>
      </c>
      <c r="B2443" s="62" t="s">
        <v>835</v>
      </c>
      <c r="C2443">
        <v>32</v>
      </c>
    </row>
    <row r="2444" spans="1:4" x14ac:dyDescent="0.25">
      <c r="A2444" s="69">
        <v>42256</v>
      </c>
      <c r="B2444" s="62" t="s">
        <v>978</v>
      </c>
      <c r="D2444">
        <v>600</v>
      </c>
    </row>
    <row r="2445" spans="1:4" x14ac:dyDescent="0.25">
      <c r="A2445" s="69">
        <v>42256</v>
      </c>
      <c r="B2445" s="62" t="s">
        <v>542</v>
      </c>
      <c r="D2445">
        <v>7</v>
      </c>
    </row>
    <row r="2447" spans="1:4" x14ac:dyDescent="0.25">
      <c r="A2447" s="69">
        <v>42257</v>
      </c>
      <c r="B2447" s="62" t="s">
        <v>555</v>
      </c>
      <c r="D2447">
        <v>9</v>
      </c>
    </row>
    <row r="2448" spans="1:4" x14ac:dyDescent="0.25">
      <c r="A2448" s="69">
        <v>42257</v>
      </c>
      <c r="B2448" s="62" t="s">
        <v>693</v>
      </c>
      <c r="D2448">
        <v>7</v>
      </c>
    </row>
    <row r="2449" spans="1:4" x14ac:dyDescent="0.25">
      <c r="A2449" s="69">
        <v>42257</v>
      </c>
      <c r="B2449" s="62" t="s">
        <v>1834</v>
      </c>
      <c r="C2449">
        <v>140</v>
      </c>
    </row>
    <row r="2450" spans="1:4" x14ac:dyDescent="0.25">
      <c r="A2450" s="69">
        <v>42257</v>
      </c>
      <c r="B2450" s="62" t="s">
        <v>542</v>
      </c>
      <c r="D2450">
        <v>4</v>
      </c>
    </row>
    <row r="2451" spans="1:4" x14ac:dyDescent="0.25">
      <c r="A2451" s="69">
        <v>42257</v>
      </c>
      <c r="B2451" s="62" t="s">
        <v>978</v>
      </c>
      <c r="D2451">
        <v>150</v>
      </c>
    </row>
    <row r="2453" spans="1:4" x14ac:dyDescent="0.25">
      <c r="A2453" s="69">
        <v>42258</v>
      </c>
      <c r="B2453" t="s">
        <v>794</v>
      </c>
      <c r="C2453">
        <v>1300</v>
      </c>
    </row>
    <row r="2454" spans="1:4" x14ac:dyDescent="0.25">
      <c r="A2454" s="69">
        <v>42258</v>
      </c>
      <c r="B2454" t="s">
        <v>992</v>
      </c>
      <c r="C2454">
        <v>750</v>
      </c>
    </row>
    <row r="2455" spans="1:4" x14ac:dyDescent="0.25">
      <c r="A2455" s="69">
        <v>42258</v>
      </c>
      <c r="B2455" s="62" t="s">
        <v>555</v>
      </c>
      <c r="D2455">
        <v>9</v>
      </c>
    </row>
    <row r="2456" spans="1:4" x14ac:dyDescent="0.25">
      <c r="A2456" s="69">
        <v>42258</v>
      </c>
      <c r="B2456" s="62" t="s">
        <v>693</v>
      </c>
      <c r="D2456">
        <v>7</v>
      </c>
    </row>
    <row r="2457" spans="1:4" x14ac:dyDescent="0.25">
      <c r="A2457" s="69">
        <v>42258</v>
      </c>
      <c r="B2457" s="62" t="s">
        <v>637</v>
      </c>
      <c r="D2457">
        <v>7</v>
      </c>
    </row>
    <row r="2458" spans="1:4" x14ac:dyDescent="0.25">
      <c r="A2458" s="69">
        <v>42258</v>
      </c>
      <c r="B2458" s="62" t="s">
        <v>816</v>
      </c>
      <c r="C2458">
        <v>1000</v>
      </c>
    </row>
    <row r="2459" spans="1:4" x14ac:dyDescent="0.25">
      <c r="A2459" s="69">
        <v>42258</v>
      </c>
      <c r="B2459" s="62" t="s">
        <v>541</v>
      </c>
      <c r="D2459">
        <v>9</v>
      </c>
    </row>
    <row r="2460" spans="1:4" x14ac:dyDescent="0.25">
      <c r="A2460" s="69">
        <v>42258</v>
      </c>
      <c r="B2460" s="62" t="s">
        <v>542</v>
      </c>
      <c r="D2460">
        <v>8</v>
      </c>
    </row>
    <row r="2461" spans="1:4" x14ac:dyDescent="0.25">
      <c r="A2461" s="69">
        <v>42258</v>
      </c>
      <c r="B2461" s="62" t="s">
        <v>2139</v>
      </c>
      <c r="D2461">
        <v>3000</v>
      </c>
    </row>
    <row r="2462" spans="1:4" x14ac:dyDescent="0.25">
      <c r="A2462" s="69">
        <v>42258</v>
      </c>
      <c r="B2462" s="62" t="s">
        <v>555</v>
      </c>
      <c r="D2462">
        <v>9</v>
      </c>
    </row>
    <row r="2463" spans="1:4" x14ac:dyDescent="0.25">
      <c r="A2463" s="69">
        <v>42258</v>
      </c>
      <c r="B2463" s="62" t="s">
        <v>816</v>
      </c>
      <c r="C2463">
        <v>1000</v>
      </c>
    </row>
    <row r="2464" spans="1:4" x14ac:dyDescent="0.25">
      <c r="A2464" s="69">
        <v>42258</v>
      </c>
      <c r="B2464" s="62" t="s">
        <v>1846</v>
      </c>
      <c r="D2464">
        <v>725</v>
      </c>
    </row>
    <row r="2465" spans="1:4" x14ac:dyDescent="0.25">
      <c r="A2465" s="69">
        <v>42258</v>
      </c>
      <c r="B2465" s="62" t="s">
        <v>1845</v>
      </c>
      <c r="D2465">
        <v>20</v>
      </c>
    </row>
    <row r="2467" spans="1:4" x14ac:dyDescent="0.25">
      <c r="A2467" s="69">
        <v>42259</v>
      </c>
      <c r="B2467" s="62" t="s">
        <v>555</v>
      </c>
      <c r="D2467">
        <v>9</v>
      </c>
    </row>
    <row r="2468" spans="1:4" x14ac:dyDescent="0.25">
      <c r="A2468" s="69">
        <v>42259</v>
      </c>
      <c r="B2468" s="62" t="s">
        <v>693</v>
      </c>
      <c r="D2468">
        <v>7</v>
      </c>
    </row>
    <row r="2469" spans="1:4" x14ac:dyDescent="0.25">
      <c r="A2469" s="69">
        <v>42259</v>
      </c>
      <c r="B2469" s="62" t="s">
        <v>1848</v>
      </c>
      <c r="C2469">
        <v>500</v>
      </c>
    </row>
    <row r="2470" spans="1:4" x14ac:dyDescent="0.25">
      <c r="A2470" s="69">
        <v>42259</v>
      </c>
      <c r="B2470" s="62" t="s">
        <v>644</v>
      </c>
      <c r="D2470">
        <v>8</v>
      </c>
    </row>
    <row r="2471" spans="1:4" x14ac:dyDescent="0.25">
      <c r="A2471" s="69">
        <v>42259</v>
      </c>
      <c r="B2471" s="62" t="s">
        <v>542</v>
      </c>
      <c r="D2471">
        <v>2</v>
      </c>
    </row>
    <row r="2472" spans="1:4" x14ac:dyDescent="0.25">
      <c r="A2472" s="69">
        <v>42259</v>
      </c>
      <c r="B2472" s="62" t="s">
        <v>814</v>
      </c>
      <c r="D2472">
        <v>700</v>
      </c>
    </row>
    <row r="2474" spans="1:4" x14ac:dyDescent="0.25">
      <c r="A2474" s="69">
        <v>42260</v>
      </c>
      <c r="B2474" t="s">
        <v>1859</v>
      </c>
      <c r="D2474">
        <v>7</v>
      </c>
    </row>
    <row r="2476" spans="1:4" x14ac:dyDescent="0.25">
      <c r="A2476" s="69">
        <v>42261</v>
      </c>
      <c r="B2476" t="s">
        <v>928</v>
      </c>
      <c r="D2476">
        <v>7</v>
      </c>
    </row>
    <row r="2477" spans="1:4" x14ac:dyDescent="0.25">
      <c r="A2477" s="69">
        <v>42261</v>
      </c>
      <c r="B2477" t="s">
        <v>541</v>
      </c>
      <c r="D2477">
        <v>9</v>
      </c>
    </row>
    <row r="2478" spans="1:4" x14ac:dyDescent="0.25">
      <c r="A2478" s="69">
        <v>42261</v>
      </c>
      <c r="B2478" t="s">
        <v>749</v>
      </c>
      <c r="D2478">
        <v>20</v>
      </c>
    </row>
    <row r="2479" spans="1:4" x14ac:dyDescent="0.25">
      <c r="A2479" s="69">
        <v>42261</v>
      </c>
      <c r="B2479" t="s">
        <v>794</v>
      </c>
      <c r="C2479">
        <v>700</v>
      </c>
    </row>
    <row r="2480" spans="1:4" x14ac:dyDescent="0.25">
      <c r="A2480" s="69">
        <v>42261</v>
      </c>
      <c r="B2480" t="s">
        <v>792</v>
      </c>
      <c r="C2480">
        <v>3000</v>
      </c>
    </row>
    <row r="2481" spans="1:4" x14ac:dyDescent="0.25">
      <c r="A2481" s="69">
        <v>42261</v>
      </c>
      <c r="B2481" t="s">
        <v>542</v>
      </c>
      <c r="D2481">
        <v>2</v>
      </c>
    </row>
    <row r="2483" spans="1:4" x14ac:dyDescent="0.25">
      <c r="A2483" s="69">
        <v>42263</v>
      </c>
      <c r="B2483" t="s">
        <v>183</v>
      </c>
      <c r="D2483">
        <v>3700</v>
      </c>
    </row>
    <row r="2484" spans="1:4" x14ac:dyDescent="0.25">
      <c r="A2484" s="69">
        <v>42263</v>
      </c>
      <c r="B2484" t="s">
        <v>541</v>
      </c>
      <c r="D2484">
        <v>9</v>
      </c>
    </row>
    <row r="2485" spans="1:4" x14ac:dyDescent="0.25">
      <c r="A2485" s="69">
        <v>42263</v>
      </c>
      <c r="B2485" t="s">
        <v>542</v>
      </c>
      <c r="D2485">
        <v>1</v>
      </c>
    </row>
    <row r="2486" spans="1:4" x14ac:dyDescent="0.25">
      <c r="A2486" s="69">
        <v>42263</v>
      </c>
      <c r="B2486" t="s">
        <v>1860</v>
      </c>
      <c r="C2486">
        <v>1000</v>
      </c>
    </row>
    <row r="2487" spans="1:4" x14ac:dyDescent="0.25">
      <c r="A2487" s="69">
        <v>42263</v>
      </c>
      <c r="B2487" t="s">
        <v>1861</v>
      </c>
      <c r="C2487">
        <v>1000</v>
      </c>
    </row>
    <row r="2488" spans="1:4" x14ac:dyDescent="0.25">
      <c r="A2488" s="69">
        <v>42263</v>
      </c>
      <c r="B2488" t="s">
        <v>2140</v>
      </c>
      <c r="D2488">
        <v>20</v>
      </c>
    </row>
    <row r="2490" spans="1:4" x14ac:dyDescent="0.25">
      <c r="A2490" s="69">
        <v>42264</v>
      </c>
      <c r="B2490" t="s">
        <v>951</v>
      </c>
      <c r="C2490">
        <v>2</v>
      </c>
    </row>
    <row r="2491" spans="1:4" x14ac:dyDescent="0.25">
      <c r="A2491" s="69">
        <v>42264</v>
      </c>
      <c r="B2491" t="s">
        <v>541</v>
      </c>
      <c r="D2491">
        <v>9</v>
      </c>
    </row>
    <row r="2492" spans="1:4" x14ac:dyDescent="0.25">
      <c r="A2492" s="69">
        <v>42264</v>
      </c>
      <c r="B2492" t="s">
        <v>1872</v>
      </c>
      <c r="C2492">
        <v>730</v>
      </c>
    </row>
    <row r="2493" spans="1:4" x14ac:dyDescent="0.25">
      <c r="A2493" s="69">
        <v>42264</v>
      </c>
      <c r="B2493" s="62" t="s">
        <v>637</v>
      </c>
      <c r="D2493">
        <v>7</v>
      </c>
    </row>
    <row r="2494" spans="1:4" x14ac:dyDescent="0.25">
      <c r="A2494" s="69">
        <v>42264</v>
      </c>
      <c r="B2494" s="62" t="s">
        <v>1873</v>
      </c>
      <c r="D2494">
        <v>10</v>
      </c>
    </row>
    <row r="2495" spans="1:4" x14ac:dyDescent="0.25">
      <c r="A2495" s="69">
        <v>42264</v>
      </c>
      <c r="B2495" s="62" t="s">
        <v>1874</v>
      </c>
      <c r="D2495">
        <v>7</v>
      </c>
    </row>
    <row r="2496" spans="1:4" x14ac:dyDescent="0.25">
      <c r="A2496" s="69">
        <v>42264</v>
      </c>
      <c r="B2496" s="62" t="s">
        <v>1875</v>
      </c>
      <c r="C2496">
        <v>500</v>
      </c>
    </row>
    <row r="2497" spans="1:4" x14ac:dyDescent="0.25">
      <c r="A2497" s="69">
        <v>42264</v>
      </c>
      <c r="B2497" s="62" t="s">
        <v>970</v>
      </c>
      <c r="D2497">
        <v>2700</v>
      </c>
    </row>
    <row r="2498" spans="1:4" x14ac:dyDescent="0.25">
      <c r="A2498" s="69">
        <v>42264</v>
      </c>
      <c r="B2498" s="62" t="s">
        <v>908</v>
      </c>
      <c r="D2498">
        <v>20</v>
      </c>
    </row>
    <row r="2499" spans="1:4" x14ac:dyDescent="0.25">
      <c r="A2499" s="69">
        <v>42264</v>
      </c>
      <c r="B2499" s="62" t="s">
        <v>1876</v>
      </c>
      <c r="C2499">
        <v>1000</v>
      </c>
    </row>
    <row r="2500" spans="1:4" x14ac:dyDescent="0.25">
      <c r="A2500" s="69">
        <v>42264</v>
      </c>
      <c r="B2500" t="s">
        <v>542</v>
      </c>
      <c r="D2500">
        <v>4</v>
      </c>
    </row>
    <row r="2502" spans="1:4" x14ac:dyDescent="0.25">
      <c r="A2502" s="69">
        <v>42265</v>
      </c>
      <c r="B2502" s="62" t="s">
        <v>555</v>
      </c>
      <c r="D2502">
        <v>9</v>
      </c>
    </row>
    <row r="2503" spans="1:4" x14ac:dyDescent="0.25">
      <c r="A2503" s="69">
        <v>42265</v>
      </c>
      <c r="B2503" s="62" t="s">
        <v>693</v>
      </c>
      <c r="D2503">
        <v>7</v>
      </c>
    </row>
    <row r="2504" spans="1:4" x14ac:dyDescent="0.25">
      <c r="A2504" s="69">
        <v>42265</v>
      </c>
      <c r="B2504" s="62" t="s">
        <v>1878</v>
      </c>
      <c r="C2504">
        <v>500</v>
      </c>
    </row>
    <row r="2505" spans="1:4" x14ac:dyDescent="0.25">
      <c r="A2505" s="69">
        <v>42265</v>
      </c>
      <c r="B2505" s="62" t="s">
        <v>710</v>
      </c>
      <c r="D2505">
        <v>1000</v>
      </c>
    </row>
    <row r="2506" spans="1:4" x14ac:dyDescent="0.25">
      <c r="A2506" s="69">
        <v>42265</v>
      </c>
      <c r="B2506" s="62" t="s">
        <v>2111</v>
      </c>
      <c r="D2506">
        <v>500</v>
      </c>
    </row>
    <row r="2508" spans="1:4" x14ac:dyDescent="0.25">
      <c r="A2508" s="69">
        <v>42266</v>
      </c>
      <c r="B2508" s="62" t="s">
        <v>1879</v>
      </c>
      <c r="C2508">
        <v>500</v>
      </c>
    </row>
    <row r="2509" spans="1:4" x14ac:dyDescent="0.25">
      <c r="A2509" s="69">
        <v>42266</v>
      </c>
      <c r="B2509" s="62" t="s">
        <v>1880</v>
      </c>
      <c r="C2509">
        <v>1000</v>
      </c>
    </row>
    <row r="2510" spans="1:4" x14ac:dyDescent="0.25">
      <c r="A2510" s="69">
        <v>42266</v>
      </c>
      <c r="B2510" s="62" t="s">
        <v>1881</v>
      </c>
      <c r="C2510">
        <v>1000</v>
      </c>
    </row>
    <row r="2511" spans="1:4" x14ac:dyDescent="0.25">
      <c r="A2511" s="69">
        <v>42266</v>
      </c>
      <c r="B2511" t="s">
        <v>542</v>
      </c>
      <c r="D2511">
        <v>4</v>
      </c>
    </row>
    <row r="2512" spans="1:4" x14ac:dyDescent="0.25">
      <c r="A2512" s="69">
        <v>42266</v>
      </c>
      <c r="B2512" t="s">
        <v>2112</v>
      </c>
      <c r="D2512">
        <v>200</v>
      </c>
    </row>
    <row r="2513" spans="1:4" x14ac:dyDescent="0.25">
      <c r="A2513" s="69">
        <v>42266</v>
      </c>
      <c r="B2513" s="62" t="s">
        <v>555</v>
      </c>
      <c r="D2513">
        <v>9</v>
      </c>
    </row>
    <row r="2514" spans="1:4" x14ac:dyDescent="0.25">
      <c r="A2514" s="69">
        <v>42266</v>
      </c>
      <c r="B2514" s="62" t="s">
        <v>693</v>
      </c>
      <c r="D2514">
        <v>7</v>
      </c>
    </row>
    <row r="2515" spans="1:4" x14ac:dyDescent="0.25">
      <c r="A2515" s="69">
        <v>42266</v>
      </c>
      <c r="B2515" s="62" t="s">
        <v>689</v>
      </c>
      <c r="D2515">
        <v>15</v>
      </c>
    </row>
    <row r="2516" spans="1:4" x14ac:dyDescent="0.25">
      <c r="A2516" s="69">
        <v>42266</v>
      </c>
      <c r="B2516" s="62" t="s">
        <v>719</v>
      </c>
      <c r="D2516">
        <v>40</v>
      </c>
    </row>
    <row r="2517" spans="1:4" x14ac:dyDescent="0.25">
      <c r="A2517" s="69">
        <v>42266</v>
      </c>
      <c r="B2517" s="62" t="s">
        <v>1887</v>
      </c>
      <c r="C2517">
        <v>1000</v>
      </c>
    </row>
    <row r="2518" spans="1:4" x14ac:dyDescent="0.25">
      <c r="A2518" s="69">
        <v>42266</v>
      </c>
      <c r="B2518" s="62" t="s">
        <v>542</v>
      </c>
      <c r="D2518">
        <v>9</v>
      </c>
    </row>
    <row r="2519" spans="1:4" x14ac:dyDescent="0.25">
      <c r="A2519" s="69">
        <v>42266</v>
      </c>
      <c r="B2519" s="62" t="s">
        <v>978</v>
      </c>
      <c r="D2519">
        <v>3600</v>
      </c>
    </row>
    <row r="2520" spans="1:4" x14ac:dyDescent="0.25">
      <c r="A2520" s="69">
        <v>42266</v>
      </c>
      <c r="B2520" s="62" t="s">
        <v>710</v>
      </c>
      <c r="D2520">
        <v>20</v>
      </c>
    </row>
    <row r="2521" spans="1:4" x14ac:dyDescent="0.25">
      <c r="A2521" s="69">
        <v>42266</v>
      </c>
      <c r="B2521" s="62" t="s">
        <v>2112</v>
      </c>
      <c r="D2521">
        <v>10</v>
      </c>
    </row>
    <row r="2522" spans="1:4" x14ac:dyDescent="0.25">
      <c r="A2522" s="69">
        <v>42266</v>
      </c>
      <c r="B2522" s="62" t="s">
        <v>792</v>
      </c>
      <c r="C2522">
        <v>20</v>
      </c>
    </row>
    <row r="2523" spans="1:4" x14ac:dyDescent="0.25">
      <c r="A2523" s="69">
        <v>42266</v>
      </c>
      <c r="B2523" s="62" t="s">
        <v>555</v>
      </c>
      <c r="D2523">
        <v>10</v>
      </c>
    </row>
    <row r="2524" spans="1:4" x14ac:dyDescent="0.25">
      <c r="A2524" s="69">
        <v>42266</v>
      </c>
      <c r="B2524" s="62" t="s">
        <v>693</v>
      </c>
      <c r="D2524">
        <v>7</v>
      </c>
    </row>
    <row r="2525" spans="1:4" x14ac:dyDescent="0.25">
      <c r="A2525" s="69">
        <v>42266</v>
      </c>
      <c r="B2525" s="62" t="s">
        <v>1891</v>
      </c>
      <c r="C2525">
        <v>500</v>
      </c>
    </row>
    <row r="2526" spans="1:4" x14ac:dyDescent="0.25">
      <c r="A2526" s="69">
        <v>42266</v>
      </c>
      <c r="B2526" s="62" t="s">
        <v>1892</v>
      </c>
      <c r="C2526">
        <v>1000</v>
      </c>
    </row>
    <row r="2527" spans="1:4" x14ac:dyDescent="0.25">
      <c r="A2527" s="69">
        <v>42266</v>
      </c>
      <c r="B2527" s="62" t="s">
        <v>542</v>
      </c>
      <c r="D2527">
        <v>3</v>
      </c>
    </row>
    <row r="2528" spans="1:4" x14ac:dyDescent="0.25">
      <c r="A2528" s="69">
        <v>42266</v>
      </c>
      <c r="B2528" s="62" t="s">
        <v>978</v>
      </c>
      <c r="D2528">
        <v>1500</v>
      </c>
    </row>
    <row r="2530" spans="1:4" x14ac:dyDescent="0.25">
      <c r="A2530" s="69">
        <v>42268</v>
      </c>
      <c r="B2530" s="62" t="s">
        <v>555</v>
      </c>
      <c r="D2530">
        <v>10</v>
      </c>
    </row>
    <row r="2531" spans="1:4" x14ac:dyDescent="0.25">
      <c r="A2531" s="69">
        <v>42268</v>
      </c>
      <c r="B2531" s="62" t="s">
        <v>693</v>
      </c>
      <c r="D2531">
        <v>7</v>
      </c>
    </row>
    <row r="2532" spans="1:4" x14ac:dyDescent="0.25">
      <c r="A2532" s="69">
        <v>42268</v>
      </c>
      <c r="B2532" s="62" t="s">
        <v>992</v>
      </c>
      <c r="C2532">
        <v>50</v>
      </c>
    </row>
    <row r="2533" spans="1:4" x14ac:dyDescent="0.25">
      <c r="A2533" s="69">
        <v>42268</v>
      </c>
      <c r="B2533" s="62" t="s">
        <v>1896</v>
      </c>
      <c r="D2533">
        <v>50</v>
      </c>
    </row>
    <row r="2535" spans="1:4" x14ac:dyDescent="0.25">
      <c r="A2535" s="69">
        <v>42269</v>
      </c>
      <c r="B2535" t="s">
        <v>1897</v>
      </c>
      <c r="C2535">
        <v>1500</v>
      </c>
    </row>
    <row r="2536" spans="1:4" x14ac:dyDescent="0.25">
      <c r="A2536" s="69">
        <v>42269</v>
      </c>
      <c r="B2536" s="62" t="s">
        <v>978</v>
      </c>
      <c r="D2536">
        <v>1500</v>
      </c>
    </row>
    <row r="2537" spans="1:4" x14ac:dyDescent="0.25">
      <c r="A2537" s="69">
        <v>42269</v>
      </c>
      <c r="B2537" s="62" t="s">
        <v>992</v>
      </c>
      <c r="C2537">
        <v>6550</v>
      </c>
    </row>
    <row r="2538" spans="1:4" x14ac:dyDescent="0.25">
      <c r="A2538" s="69">
        <v>42269</v>
      </c>
      <c r="B2538" s="62" t="s">
        <v>970</v>
      </c>
      <c r="D2538">
        <v>6500</v>
      </c>
    </row>
    <row r="2539" spans="1:4" x14ac:dyDescent="0.25">
      <c r="A2539" s="69">
        <v>42269</v>
      </c>
      <c r="B2539" s="62" t="s">
        <v>816</v>
      </c>
      <c r="C2539">
        <v>2000</v>
      </c>
    </row>
    <row r="2540" spans="1:4" x14ac:dyDescent="0.25">
      <c r="A2540" s="69">
        <v>42269</v>
      </c>
      <c r="B2540" s="62" t="s">
        <v>816</v>
      </c>
      <c r="C2540">
        <v>1500</v>
      </c>
    </row>
    <row r="2541" spans="1:4" x14ac:dyDescent="0.25">
      <c r="A2541" s="69">
        <v>42269</v>
      </c>
      <c r="B2541" s="62" t="s">
        <v>1898</v>
      </c>
      <c r="D2541">
        <v>1230</v>
      </c>
    </row>
    <row r="2543" spans="1:4" x14ac:dyDescent="0.25">
      <c r="A2543" s="69">
        <v>42271</v>
      </c>
      <c r="B2543" t="s">
        <v>2111</v>
      </c>
      <c r="D2543">
        <v>2000</v>
      </c>
    </row>
    <row r="2544" spans="1:4" x14ac:dyDescent="0.25">
      <c r="A2544" s="69">
        <v>42271</v>
      </c>
      <c r="B2544" s="62" t="s">
        <v>555</v>
      </c>
      <c r="D2544">
        <v>9</v>
      </c>
    </row>
    <row r="2545" spans="1:4" x14ac:dyDescent="0.25">
      <c r="A2545" s="69">
        <v>42271</v>
      </c>
      <c r="B2545" s="62" t="s">
        <v>693</v>
      </c>
      <c r="D2545">
        <v>7</v>
      </c>
    </row>
    <row r="2546" spans="1:4" x14ac:dyDescent="0.25">
      <c r="A2546" s="69">
        <v>42271</v>
      </c>
      <c r="B2546" s="62" t="s">
        <v>684</v>
      </c>
      <c r="C2546">
        <v>400</v>
      </c>
    </row>
    <row r="2547" spans="1:4" x14ac:dyDescent="0.25">
      <c r="A2547" s="69">
        <v>42271</v>
      </c>
      <c r="B2547" s="62" t="s">
        <v>637</v>
      </c>
      <c r="D2547">
        <v>6</v>
      </c>
    </row>
    <row r="2548" spans="1:4" x14ac:dyDescent="0.25">
      <c r="A2548" s="69">
        <v>42271</v>
      </c>
      <c r="B2548" s="62" t="s">
        <v>541</v>
      </c>
      <c r="D2548">
        <v>9</v>
      </c>
    </row>
    <row r="2550" spans="1:4" x14ac:dyDescent="0.25">
      <c r="A2550" s="69">
        <v>42272</v>
      </c>
      <c r="B2550" t="s">
        <v>2111</v>
      </c>
      <c r="D2550">
        <v>500</v>
      </c>
    </row>
    <row r="2551" spans="1:4" x14ac:dyDescent="0.25">
      <c r="A2551" s="69">
        <v>42272</v>
      </c>
      <c r="B2551" s="62" t="s">
        <v>542</v>
      </c>
      <c r="D2551">
        <v>2</v>
      </c>
    </row>
    <row r="2553" spans="1:4" x14ac:dyDescent="0.25">
      <c r="A2553" s="69">
        <v>42273</v>
      </c>
      <c r="B2553" s="62" t="s">
        <v>555</v>
      </c>
      <c r="D2553">
        <v>9</v>
      </c>
    </row>
    <row r="2554" spans="1:4" x14ac:dyDescent="0.25">
      <c r="A2554" s="69">
        <v>42273</v>
      </c>
      <c r="B2554" s="62" t="s">
        <v>693</v>
      </c>
      <c r="D2554">
        <v>7</v>
      </c>
    </row>
    <row r="2555" spans="1:4" x14ac:dyDescent="0.25">
      <c r="A2555" s="69">
        <v>42273</v>
      </c>
      <c r="B2555" s="62" t="s">
        <v>689</v>
      </c>
      <c r="D2555">
        <v>26</v>
      </c>
    </row>
    <row r="2556" spans="1:4" x14ac:dyDescent="0.25">
      <c r="A2556" s="69">
        <v>42273</v>
      </c>
      <c r="B2556" s="62" t="s">
        <v>879</v>
      </c>
      <c r="D2556">
        <v>60</v>
      </c>
    </row>
    <row r="2557" spans="1:4" x14ac:dyDescent="0.25">
      <c r="A2557" s="69">
        <v>42273</v>
      </c>
      <c r="B2557" t="s">
        <v>1903</v>
      </c>
      <c r="D2557">
        <v>7</v>
      </c>
    </row>
    <row r="2558" spans="1:4" x14ac:dyDescent="0.25">
      <c r="A2558" s="69">
        <v>42273</v>
      </c>
      <c r="B2558" t="s">
        <v>1904</v>
      </c>
      <c r="D2558">
        <v>70</v>
      </c>
    </row>
    <row r="2559" spans="1:4" x14ac:dyDescent="0.25">
      <c r="A2559" s="69">
        <v>42273</v>
      </c>
      <c r="B2559" t="s">
        <v>1905</v>
      </c>
      <c r="D2559">
        <v>20</v>
      </c>
    </row>
    <row r="2560" spans="1:4" x14ac:dyDescent="0.25">
      <c r="A2560" s="69">
        <v>42273</v>
      </c>
      <c r="B2560" t="s">
        <v>542</v>
      </c>
      <c r="D2560">
        <v>6</v>
      </c>
    </row>
    <row r="2562" spans="1:4" x14ac:dyDescent="0.25">
      <c r="A2562" s="69">
        <v>42274</v>
      </c>
      <c r="B2562" t="s">
        <v>864</v>
      </c>
      <c r="C2562">
        <v>2000</v>
      </c>
    </row>
    <row r="2563" spans="1:4" x14ac:dyDescent="0.25">
      <c r="A2563" s="69">
        <v>42274</v>
      </c>
      <c r="B2563" t="s">
        <v>1907</v>
      </c>
      <c r="D2563">
        <v>1500</v>
      </c>
    </row>
    <row r="2564" spans="1:4" x14ac:dyDescent="0.25">
      <c r="A2564" s="69">
        <v>42274</v>
      </c>
      <c r="B2564" t="s">
        <v>1912</v>
      </c>
      <c r="D2564">
        <v>100</v>
      </c>
    </row>
    <row r="2565" spans="1:4" x14ac:dyDescent="0.25">
      <c r="A2565" s="69">
        <v>42274</v>
      </c>
      <c r="B2565" t="s">
        <v>1908</v>
      </c>
      <c r="D2565">
        <v>40</v>
      </c>
    </row>
    <row r="2566" spans="1:4" x14ac:dyDescent="0.25">
      <c r="A2566" s="69">
        <v>42274</v>
      </c>
      <c r="B2566" t="s">
        <v>1909</v>
      </c>
      <c r="D2566">
        <v>190</v>
      </c>
    </row>
    <row r="2568" spans="1:4" x14ac:dyDescent="0.25">
      <c r="A2568" s="69">
        <v>42275</v>
      </c>
      <c r="B2568" s="62" t="s">
        <v>555</v>
      </c>
      <c r="D2568">
        <v>9</v>
      </c>
    </row>
    <row r="2569" spans="1:4" x14ac:dyDescent="0.25">
      <c r="A2569" s="69">
        <v>42275</v>
      </c>
      <c r="B2569" s="62" t="s">
        <v>693</v>
      </c>
      <c r="D2569">
        <v>8</v>
      </c>
    </row>
    <row r="2570" spans="1:4" x14ac:dyDescent="0.25">
      <c r="A2570" s="69">
        <v>42275</v>
      </c>
      <c r="B2570" s="62" t="s">
        <v>1913</v>
      </c>
      <c r="C2570">
        <v>400</v>
      </c>
    </row>
    <row r="2571" spans="1:4" x14ac:dyDescent="0.25">
      <c r="A2571" s="69">
        <v>42275</v>
      </c>
      <c r="B2571" s="62" t="s">
        <v>1914</v>
      </c>
      <c r="D2571">
        <v>100</v>
      </c>
    </row>
    <row r="2572" spans="1:4" x14ac:dyDescent="0.25">
      <c r="A2572" s="69">
        <v>42275</v>
      </c>
      <c r="B2572" s="62" t="s">
        <v>1915</v>
      </c>
      <c r="D2572">
        <v>200</v>
      </c>
    </row>
    <row r="2574" spans="1:4" x14ac:dyDescent="0.25">
      <c r="A2574" s="69">
        <v>42276</v>
      </c>
      <c r="B2574" s="62" t="s">
        <v>541</v>
      </c>
      <c r="D2574">
        <v>9</v>
      </c>
    </row>
    <row r="2575" spans="1:4" x14ac:dyDescent="0.25">
      <c r="A2575" s="69">
        <v>42276</v>
      </c>
      <c r="B2575" s="62" t="s">
        <v>2142</v>
      </c>
      <c r="D2575">
        <v>20</v>
      </c>
    </row>
    <row r="2576" spans="1:4" x14ac:dyDescent="0.25">
      <c r="A2576" s="69">
        <v>42276</v>
      </c>
      <c r="B2576" t="s">
        <v>542</v>
      </c>
      <c r="D2576">
        <v>4</v>
      </c>
    </row>
    <row r="2578" spans="1:4" x14ac:dyDescent="0.25">
      <c r="A2578" s="69">
        <v>42277</v>
      </c>
      <c r="B2578" t="s">
        <v>2143</v>
      </c>
      <c r="D2578">
        <v>20</v>
      </c>
    </row>
    <row r="2579" spans="1:4" x14ac:dyDescent="0.25">
      <c r="A2579" s="69">
        <v>42277</v>
      </c>
      <c r="B2579" s="62" t="s">
        <v>555</v>
      </c>
      <c r="D2579">
        <v>8</v>
      </c>
    </row>
    <row r="2580" spans="1:4" x14ac:dyDescent="0.25">
      <c r="A2580" s="69">
        <v>42277</v>
      </c>
      <c r="B2580" s="62" t="s">
        <v>1916</v>
      </c>
      <c r="C2580">
        <v>500</v>
      </c>
    </row>
    <row r="2581" spans="1:4" x14ac:dyDescent="0.25">
      <c r="A2581" s="69">
        <v>42277</v>
      </c>
      <c r="B2581" s="62" t="s">
        <v>1917</v>
      </c>
      <c r="C2581">
        <v>500</v>
      </c>
    </row>
    <row r="2582" spans="1:4" x14ac:dyDescent="0.25">
      <c r="A2582" s="69">
        <v>42277</v>
      </c>
      <c r="B2582" s="62" t="s">
        <v>1918</v>
      </c>
      <c r="C2582">
        <v>400</v>
      </c>
    </row>
    <row r="2583" spans="1:4" x14ac:dyDescent="0.25">
      <c r="A2583" s="69">
        <v>42277</v>
      </c>
      <c r="B2583" s="62" t="s">
        <v>1919</v>
      </c>
      <c r="C2583">
        <v>100</v>
      </c>
    </row>
    <row r="2584" spans="1:4" x14ac:dyDescent="0.25">
      <c r="A2584" s="69">
        <v>42277</v>
      </c>
      <c r="B2584" s="62" t="s">
        <v>1919</v>
      </c>
      <c r="C2584">
        <v>60</v>
      </c>
    </row>
    <row r="2585" spans="1:4" x14ac:dyDescent="0.25">
      <c r="A2585" s="69">
        <v>42277</v>
      </c>
      <c r="B2585" s="62" t="s">
        <v>1920</v>
      </c>
      <c r="D2585">
        <v>75</v>
      </c>
    </row>
    <row r="2587" spans="1:4" x14ac:dyDescent="0.25">
      <c r="A2587" s="69">
        <v>42278</v>
      </c>
      <c r="B2587" t="s">
        <v>981</v>
      </c>
      <c r="C2587">
        <v>1500</v>
      </c>
    </row>
    <row r="2588" spans="1:4" x14ac:dyDescent="0.25">
      <c r="A2588" s="69">
        <v>42278</v>
      </c>
      <c r="B2588" t="s">
        <v>1921</v>
      </c>
      <c r="D2588">
        <v>2500</v>
      </c>
    </row>
    <row r="2589" spans="1:4" x14ac:dyDescent="0.25">
      <c r="A2589" s="69">
        <v>42278</v>
      </c>
      <c r="B2589" t="s">
        <v>981</v>
      </c>
      <c r="C2589">
        <v>50</v>
      </c>
    </row>
    <row r="2590" spans="1:4" x14ac:dyDescent="0.25">
      <c r="A2590" s="69">
        <v>42278</v>
      </c>
      <c r="B2590" t="s">
        <v>1919</v>
      </c>
      <c r="C2590">
        <v>50</v>
      </c>
    </row>
    <row r="2591" spans="1:4" x14ac:dyDescent="0.25">
      <c r="A2591" s="69">
        <v>42278</v>
      </c>
      <c r="B2591" t="s">
        <v>1922</v>
      </c>
      <c r="C2591">
        <v>400</v>
      </c>
    </row>
    <row r="2592" spans="1:4" x14ac:dyDescent="0.25">
      <c r="A2592" s="69">
        <v>42278</v>
      </c>
      <c r="B2592" t="s">
        <v>1919</v>
      </c>
      <c r="C2592">
        <v>50</v>
      </c>
    </row>
    <row r="2593" spans="1:4" x14ac:dyDescent="0.25">
      <c r="A2593" s="69">
        <v>42278</v>
      </c>
      <c r="B2593" t="s">
        <v>1923</v>
      </c>
      <c r="C2593">
        <v>70</v>
      </c>
    </row>
    <row r="2594" spans="1:4" x14ac:dyDescent="0.25">
      <c r="A2594" s="69">
        <v>42278</v>
      </c>
      <c r="B2594" t="s">
        <v>864</v>
      </c>
      <c r="C2594">
        <v>800</v>
      </c>
    </row>
    <row r="2596" spans="1:4" x14ac:dyDescent="0.25">
      <c r="A2596" s="69">
        <v>42279</v>
      </c>
      <c r="B2596" t="s">
        <v>2111</v>
      </c>
      <c r="D2596">
        <v>2000</v>
      </c>
    </row>
    <row r="2597" spans="1:4" x14ac:dyDescent="0.25">
      <c r="A2597" s="69">
        <v>42279</v>
      </c>
      <c r="B2597" s="62" t="s">
        <v>555</v>
      </c>
      <c r="D2597">
        <v>9</v>
      </c>
    </row>
    <row r="2598" spans="1:4" x14ac:dyDescent="0.25">
      <c r="A2598" s="69">
        <v>42279</v>
      </c>
      <c r="B2598" s="62" t="s">
        <v>1930</v>
      </c>
      <c r="D2598">
        <v>7</v>
      </c>
    </row>
    <row r="2599" spans="1:4" x14ac:dyDescent="0.25">
      <c r="A2599" s="69">
        <v>42279</v>
      </c>
      <c r="B2599" s="62" t="s">
        <v>1924</v>
      </c>
      <c r="D2599">
        <v>7</v>
      </c>
    </row>
    <row r="2600" spans="1:4" x14ac:dyDescent="0.25">
      <c r="A2600" s="69">
        <v>42279</v>
      </c>
      <c r="B2600" s="62" t="s">
        <v>1925</v>
      </c>
      <c r="C2600">
        <v>260</v>
      </c>
    </row>
    <row r="2601" spans="1:4" x14ac:dyDescent="0.25">
      <c r="A2601" s="69">
        <v>42279</v>
      </c>
      <c r="B2601" s="62" t="s">
        <v>1926</v>
      </c>
      <c r="C2601">
        <v>200</v>
      </c>
    </row>
    <row r="2602" spans="1:4" x14ac:dyDescent="0.25">
      <c r="A2602" s="69">
        <v>42279</v>
      </c>
      <c r="B2602" s="62" t="s">
        <v>1927</v>
      </c>
      <c r="D2602">
        <v>400</v>
      </c>
    </row>
    <row r="2603" spans="1:4" x14ac:dyDescent="0.25">
      <c r="A2603" s="69">
        <v>42279</v>
      </c>
      <c r="B2603" t="s">
        <v>1928</v>
      </c>
      <c r="C2603">
        <v>1600</v>
      </c>
    </row>
    <row r="2604" spans="1:4" x14ac:dyDescent="0.25">
      <c r="A2604" s="69">
        <v>42279</v>
      </c>
      <c r="B2604" t="s">
        <v>689</v>
      </c>
      <c r="D2604">
        <v>20</v>
      </c>
    </row>
    <row r="2605" spans="1:4" x14ac:dyDescent="0.25">
      <c r="A2605" s="69">
        <v>42279</v>
      </c>
      <c r="B2605" t="s">
        <v>1929</v>
      </c>
      <c r="D2605">
        <v>80</v>
      </c>
    </row>
    <row r="2607" spans="1:4" x14ac:dyDescent="0.25">
      <c r="A2607" s="69">
        <v>42280</v>
      </c>
      <c r="B2607" s="62" t="s">
        <v>1931</v>
      </c>
      <c r="D2607">
        <v>7</v>
      </c>
    </row>
    <row r="2608" spans="1:4" x14ac:dyDescent="0.25">
      <c r="A2608" s="69">
        <v>42280</v>
      </c>
      <c r="B2608" s="62" t="s">
        <v>1924</v>
      </c>
      <c r="D2608">
        <v>7</v>
      </c>
    </row>
    <row r="2609" spans="1:4" x14ac:dyDescent="0.25">
      <c r="A2609" s="69">
        <v>42280</v>
      </c>
      <c r="B2609" s="62" t="s">
        <v>684</v>
      </c>
      <c r="C2609">
        <v>200</v>
      </c>
    </row>
    <row r="2610" spans="1:4" x14ac:dyDescent="0.25">
      <c r="A2610" s="69">
        <v>42280</v>
      </c>
      <c r="B2610" s="62" t="s">
        <v>689</v>
      </c>
      <c r="D2610">
        <v>30</v>
      </c>
    </row>
    <row r="2611" spans="1:4" x14ac:dyDescent="0.25">
      <c r="A2611" s="69">
        <v>42280</v>
      </c>
      <c r="B2611" s="62" t="s">
        <v>1919</v>
      </c>
      <c r="C2611">
        <v>60</v>
      </c>
    </row>
    <row r="2612" spans="1:4" x14ac:dyDescent="0.25">
      <c r="A2612" s="69">
        <v>42280</v>
      </c>
      <c r="B2612" s="62" t="s">
        <v>1932</v>
      </c>
      <c r="D2612">
        <v>460</v>
      </c>
    </row>
    <row r="2614" spans="1:4" x14ac:dyDescent="0.25">
      <c r="A2614" s="69">
        <v>42281</v>
      </c>
      <c r="B2614" t="s">
        <v>541</v>
      </c>
      <c r="D2614">
        <v>9</v>
      </c>
    </row>
    <row r="2615" spans="1:4" x14ac:dyDescent="0.25">
      <c r="A2615" s="69">
        <v>42281</v>
      </c>
      <c r="B2615" t="s">
        <v>159</v>
      </c>
      <c r="D2615">
        <v>40</v>
      </c>
    </row>
    <row r="2616" spans="1:4" x14ac:dyDescent="0.25">
      <c r="A2616" s="69">
        <v>42281</v>
      </c>
      <c r="B2616" t="s">
        <v>1933</v>
      </c>
      <c r="D2616">
        <v>20</v>
      </c>
    </row>
    <row r="2617" spans="1:4" x14ac:dyDescent="0.25">
      <c r="A2617" s="69">
        <v>42281</v>
      </c>
      <c r="B2617" t="s">
        <v>65</v>
      </c>
      <c r="D2617">
        <v>9</v>
      </c>
    </row>
    <row r="2618" spans="1:4" x14ac:dyDescent="0.25">
      <c r="A2618" s="69">
        <v>42281</v>
      </c>
      <c r="B2618" t="s">
        <v>542</v>
      </c>
      <c r="D2618">
        <v>2</v>
      </c>
    </row>
    <row r="2619" spans="1:4" x14ac:dyDescent="0.25">
      <c r="A2619" s="69">
        <v>42281</v>
      </c>
      <c r="B2619" t="s">
        <v>814</v>
      </c>
      <c r="D2619">
        <v>1200</v>
      </c>
    </row>
    <row r="2620" spans="1:4" x14ac:dyDescent="0.25">
      <c r="A2620" s="69">
        <v>42281</v>
      </c>
      <c r="B2620" t="s">
        <v>1934</v>
      </c>
      <c r="D2620">
        <v>100</v>
      </c>
    </row>
    <row r="2621" spans="1:4" x14ac:dyDescent="0.25">
      <c r="A2621" s="69">
        <v>42281</v>
      </c>
      <c r="B2621" s="62" t="s">
        <v>555</v>
      </c>
      <c r="D2621">
        <v>9</v>
      </c>
    </row>
    <row r="2622" spans="1:4" x14ac:dyDescent="0.25">
      <c r="A2622" s="69">
        <v>42281</v>
      </c>
      <c r="B2622" s="62" t="s">
        <v>693</v>
      </c>
      <c r="D2622">
        <v>7</v>
      </c>
    </row>
    <row r="2623" spans="1:4" x14ac:dyDescent="0.25">
      <c r="A2623" s="69">
        <v>42281</v>
      </c>
      <c r="B2623" s="62" t="s">
        <v>1931</v>
      </c>
      <c r="D2623">
        <v>7</v>
      </c>
    </row>
    <row r="2625" spans="1:4" x14ac:dyDescent="0.25">
      <c r="A2625" s="69">
        <v>42282</v>
      </c>
      <c r="B2625" t="s">
        <v>794</v>
      </c>
      <c r="C2625">
        <v>100</v>
      </c>
    </row>
    <row r="2626" spans="1:4" x14ac:dyDescent="0.25">
      <c r="A2626" s="69">
        <v>42282</v>
      </c>
      <c r="B2626" s="62" t="s">
        <v>555</v>
      </c>
      <c r="D2626">
        <v>10</v>
      </c>
    </row>
    <row r="2627" spans="1:4" x14ac:dyDescent="0.25">
      <c r="A2627" s="69">
        <v>42282</v>
      </c>
      <c r="B2627" s="62" t="s">
        <v>693</v>
      </c>
      <c r="D2627">
        <v>7</v>
      </c>
    </row>
    <row r="2628" spans="1:4" x14ac:dyDescent="0.25">
      <c r="A2628" s="69">
        <v>42282</v>
      </c>
      <c r="B2628" s="62" t="s">
        <v>1919</v>
      </c>
      <c r="C2628">
        <v>20</v>
      </c>
    </row>
    <row r="2629" spans="1:4" x14ac:dyDescent="0.25">
      <c r="A2629" s="69">
        <v>42282</v>
      </c>
      <c r="B2629" s="62" t="s">
        <v>1919</v>
      </c>
      <c r="C2629">
        <v>10</v>
      </c>
    </row>
    <row r="2630" spans="1:4" x14ac:dyDescent="0.25">
      <c r="A2630" s="69">
        <v>42282</v>
      </c>
      <c r="B2630" s="62" t="s">
        <v>1935</v>
      </c>
      <c r="D2630">
        <v>50</v>
      </c>
    </row>
    <row r="2631" spans="1:4" x14ac:dyDescent="0.25">
      <c r="A2631" s="69">
        <v>42282</v>
      </c>
      <c r="B2631" s="62" t="s">
        <v>1936</v>
      </c>
      <c r="D2631">
        <v>5</v>
      </c>
    </row>
    <row r="2632" spans="1:4" x14ac:dyDescent="0.25">
      <c r="A2632" s="69">
        <v>42282</v>
      </c>
      <c r="B2632" s="62" t="s">
        <v>542</v>
      </c>
      <c r="D2632">
        <v>5</v>
      </c>
    </row>
    <row r="2634" spans="1:4" x14ac:dyDescent="0.25">
      <c r="A2634" s="69">
        <v>42283</v>
      </c>
      <c r="B2634" t="s">
        <v>637</v>
      </c>
      <c r="D2634">
        <v>9</v>
      </c>
    </row>
    <row r="2635" spans="1:4" x14ac:dyDescent="0.25">
      <c r="A2635" s="69">
        <v>42283</v>
      </c>
      <c r="B2635" t="s">
        <v>541</v>
      </c>
      <c r="D2635">
        <v>7</v>
      </c>
    </row>
    <row r="2636" spans="1:4" x14ac:dyDescent="0.25">
      <c r="A2636" s="69">
        <v>42283</v>
      </c>
      <c r="B2636" t="s">
        <v>1938</v>
      </c>
      <c r="C2636">
        <v>20</v>
      </c>
    </row>
    <row r="2637" spans="1:4" x14ac:dyDescent="0.25">
      <c r="A2637" s="69">
        <v>42283</v>
      </c>
      <c r="B2637" t="s">
        <v>1939</v>
      </c>
      <c r="C2637">
        <v>40</v>
      </c>
    </row>
    <row r="2638" spans="1:4" x14ac:dyDescent="0.25">
      <c r="A2638" s="69">
        <v>42283</v>
      </c>
      <c r="B2638" t="s">
        <v>1940</v>
      </c>
      <c r="C2638">
        <v>20</v>
      </c>
    </row>
    <row r="2639" spans="1:4" x14ac:dyDescent="0.25">
      <c r="A2639" s="69">
        <v>42283</v>
      </c>
      <c r="B2639" t="s">
        <v>1941</v>
      </c>
      <c r="C2639">
        <v>10</v>
      </c>
    </row>
    <row r="2640" spans="1:4" x14ac:dyDescent="0.25">
      <c r="A2640" s="69">
        <v>42283</v>
      </c>
      <c r="B2640" t="s">
        <v>1942</v>
      </c>
      <c r="D2640">
        <v>80</v>
      </c>
    </row>
    <row r="2641" spans="1:4" x14ac:dyDescent="0.25">
      <c r="A2641" s="69">
        <v>42283</v>
      </c>
      <c r="B2641" t="s">
        <v>644</v>
      </c>
      <c r="D2641">
        <v>1</v>
      </c>
    </row>
    <row r="2642" spans="1:4" x14ac:dyDescent="0.25">
      <c r="A2642" s="69">
        <v>42283</v>
      </c>
      <c r="B2642" t="s">
        <v>542</v>
      </c>
      <c r="D2642">
        <v>3</v>
      </c>
    </row>
    <row r="2644" spans="1:4" x14ac:dyDescent="0.25">
      <c r="A2644" s="69">
        <v>42285</v>
      </c>
      <c r="B2644" t="s">
        <v>555</v>
      </c>
      <c r="D2644">
        <v>9</v>
      </c>
    </row>
    <row r="2645" spans="1:4" x14ac:dyDescent="0.25">
      <c r="A2645" s="69">
        <v>42285</v>
      </c>
      <c r="B2645" t="s">
        <v>868</v>
      </c>
      <c r="D2645">
        <v>6</v>
      </c>
    </row>
    <row r="2646" spans="1:4" x14ac:dyDescent="0.25">
      <c r="A2646" s="69">
        <v>42285</v>
      </c>
      <c r="B2646" t="s">
        <v>1944</v>
      </c>
      <c r="C2646">
        <v>100</v>
      </c>
    </row>
    <row r="2647" spans="1:4" x14ac:dyDescent="0.25">
      <c r="A2647" s="69">
        <v>42285</v>
      </c>
      <c r="B2647" t="s">
        <v>1919</v>
      </c>
      <c r="C2647">
        <v>30</v>
      </c>
    </row>
    <row r="2648" spans="1:4" x14ac:dyDescent="0.25">
      <c r="A2648" s="69">
        <v>42285</v>
      </c>
      <c r="B2648" t="s">
        <v>490</v>
      </c>
      <c r="D2648">
        <v>70</v>
      </c>
    </row>
    <row r="2650" spans="1:4" x14ac:dyDescent="0.25">
      <c r="A2650" s="69">
        <v>42286</v>
      </c>
      <c r="B2650" t="s">
        <v>1933</v>
      </c>
      <c r="D2650">
        <v>20</v>
      </c>
    </row>
    <row r="2652" spans="1:4" x14ac:dyDescent="0.25">
      <c r="A2652" s="69">
        <v>42287</v>
      </c>
      <c r="B2652" t="s">
        <v>541</v>
      </c>
      <c r="D2652">
        <v>9</v>
      </c>
    </row>
    <row r="2653" spans="1:4" x14ac:dyDescent="0.25">
      <c r="A2653" s="69">
        <v>42287</v>
      </c>
      <c r="B2653" t="s">
        <v>542</v>
      </c>
      <c r="D2653">
        <v>1</v>
      </c>
    </row>
    <row r="2654" spans="1:4" x14ac:dyDescent="0.25">
      <c r="A2654" s="69">
        <v>42287</v>
      </c>
      <c r="B2654" t="s">
        <v>555</v>
      </c>
      <c r="D2654">
        <v>10</v>
      </c>
    </row>
    <row r="2655" spans="1:4" x14ac:dyDescent="0.25">
      <c r="A2655" s="69">
        <v>42287</v>
      </c>
      <c r="B2655" t="s">
        <v>693</v>
      </c>
      <c r="D2655">
        <v>7</v>
      </c>
    </row>
    <row r="2656" spans="1:4" x14ac:dyDescent="0.25">
      <c r="A2656" s="69">
        <v>42287</v>
      </c>
      <c r="B2656" t="s">
        <v>1950</v>
      </c>
      <c r="D2656">
        <v>20</v>
      </c>
    </row>
    <row r="2658" spans="1:4" x14ac:dyDescent="0.25">
      <c r="A2658" s="69">
        <v>42288</v>
      </c>
      <c r="B2658" t="s">
        <v>555</v>
      </c>
      <c r="D2658">
        <v>7</v>
      </c>
    </row>
    <row r="2659" spans="1:4" x14ac:dyDescent="0.25">
      <c r="A2659" s="69">
        <v>42288</v>
      </c>
      <c r="B2659" t="s">
        <v>1951</v>
      </c>
      <c r="C2659">
        <v>30</v>
      </c>
    </row>
    <row r="2660" spans="1:4" x14ac:dyDescent="0.25">
      <c r="A2660" s="69">
        <v>42288</v>
      </c>
      <c r="B2660" t="s">
        <v>693</v>
      </c>
      <c r="D2660">
        <v>7</v>
      </c>
    </row>
    <row r="2661" spans="1:4" x14ac:dyDescent="0.25">
      <c r="A2661" s="69">
        <v>42288</v>
      </c>
      <c r="B2661" t="s">
        <v>637</v>
      </c>
      <c r="D2661">
        <v>7</v>
      </c>
    </row>
    <row r="2662" spans="1:4" x14ac:dyDescent="0.25">
      <c r="A2662" s="69">
        <v>42288</v>
      </c>
      <c r="B2662" t="s">
        <v>1952</v>
      </c>
      <c r="D2662">
        <v>10</v>
      </c>
    </row>
    <row r="2663" spans="1:4" x14ac:dyDescent="0.25">
      <c r="A2663" s="69">
        <v>42288</v>
      </c>
      <c r="B2663" t="s">
        <v>1953</v>
      </c>
      <c r="D2663">
        <v>7</v>
      </c>
    </row>
    <row r="2665" spans="1:4" x14ac:dyDescent="0.25">
      <c r="A2665" s="69">
        <v>42289</v>
      </c>
      <c r="B2665" t="s">
        <v>1951</v>
      </c>
      <c r="C2665">
        <v>50</v>
      </c>
    </row>
    <row r="2666" spans="1:4" x14ac:dyDescent="0.25">
      <c r="A2666" s="69">
        <v>42289</v>
      </c>
      <c r="B2666" t="s">
        <v>555</v>
      </c>
      <c r="D2666">
        <v>10</v>
      </c>
    </row>
    <row r="2667" spans="1:4" x14ac:dyDescent="0.25">
      <c r="A2667" s="69">
        <v>42289</v>
      </c>
      <c r="B2667" t="s">
        <v>908</v>
      </c>
      <c r="D2667">
        <v>20</v>
      </c>
    </row>
    <row r="2668" spans="1:4" x14ac:dyDescent="0.25">
      <c r="A2668" s="69">
        <v>42289</v>
      </c>
      <c r="B2668" t="s">
        <v>693</v>
      </c>
      <c r="D2668">
        <v>7</v>
      </c>
    </row>
    <row r="2669" spans="1:4" x14ac:dyDescent="0.25">
      <c r="A2669" s="69">
        <v>42289</v>
      </c>
      <c r="B2669" t="s">
        <v>852</v>
      </c>
      <c r="D2669">
        <v>10</v>
      </c>
    </row>
    <row r="2670" spans="1:4" x14ac:dyDescent="0.25">
      <c r="A2670" s="69">
        <v>42289</v>
      </c>
      <c r="B2670" t="s">
        <v>1951</v>
      </c>
      <c r="C2670">
        <v>50</v>
      </c>
    </row>
    <row r="2671" spans="1:4" x14ac:dyDescent="0.25">
      <c r="A2671" s="69">
        <v>42289</v>
      </c>
      <c r="B2671" t="s">
        <v>719</v>
      </c>
      <c r="D2671">
        <v>40</v>
      </c>
    </row>
    <row r="2672" spans="1:4" x14ac:dyDescent="0.25">
      <c r="A2672" s="69">
        <v>42289</v>
      </c>
      <c r="B2672" t="s">
        <v>541</v>
      </c>
      <c r="D2672">
        <v>9</v>
      </c>
    </row>
    <row r="2673" spans="1:4" x14ac:dyDescent="0.25">
      <c r="A2673" s="69">
        <v>42289</v>
      </c>
      <c r="B2673" t="s">
        <v>1951</v>
      </c>
      <c r="C2673">
        <v>30</v>
      </c>
    </row>
    <row r="2674" spans="1:4" x14ac:dyDescent="0.25">
      <c r="A2674" s="69">
        <v>42289</v>
      </c>
      <c r="B2674" t="s">
        <v>555</v>
      </c>
      <c r="D2674">
        <v>9</v>
      </c>
    </row>
    <row r="2675" spans="1:4" x14ac:dyDescent="0.25">
      <c r="A2675" s="69">
        <v>42289</v>
      </c>
      <c r="B2675" t="s">
        <v>693</v>
      </c>
      <c r="D2675">
        <v>7</v>
      </c>
    </row>
    <row r="2677" spans="1:4" x14ac:dyDescent="0.25">
      <c r="A2677" s="69">
        <v>42290</v>
      </c>
      <c r="B2677" t="s">
        <v>555</v>
      </c>
      <c r="D2677">
        <v>9</v>
      </c>
    </row>
    <row r="2678" spans="1:4" x14ac:dyDescent="0.25">
      <c r="A2678" s="69">
        <v>42290</v>
      </c>
      <c r="B2678" t="s">
        <v>693</v>
      </c>
      <c r="D2678">
        <v>7</v>
      </c>
    </row>
    <row r="2679" spans="1:4" x14ac:dyDescent="0.25">
      <c r="A2679" s="69">
        <v>42290</v>
      </c>
      <c r="B2679" t="s">
        <v>1951</v>
      </c>
      <c r="C2679">
        <v>100</v>
      </c>
    </row>
    <row r="2680" spans="1:4" x14ac:dyDescent="0.25">
      <c r="A2680" s="69">
        <v>42290</v>
      </c>
      <c r="B2680" t="s">
        <v>689</v>
      </c>
      <c r="D2680">
        <v>23</v>
      </c>
    </row>
    <row r="2681" spans="1:4" x14ac:dyDescent="0.25">
      <c r="A2681" s="69">
        <v>42290</v>
      </c>
      <c r="B2681" t="s">
        <v>490</v>
      </c>
      <c r="D2681">
        <v>80</v>
      </c>
    </row>
    <row r="2682" spans="1:4" x14ac:dyDescent="0.25">
      <c r="A2682" s="69">
        <v>42290</v>
      </c>
      <c r="B2682" t="s">
        <v>1951</v>
      </c>
      <c r="C2682">
        <v>20</v>
      </c>
    </row>
    <row r="2683" spans="1:4" x14ac:dyDescent="0.25">
      <c r="A2683" s="69">
        <v>42290</v>
      </c>
      <c r="B2683" t="s">
        <v>637</v>
      </c>
      <c r="D2683">
        <v>7</v>
      </c>
    </row>
    <row r="2684" spans="1:4" x14ac:dyDescent="0.25">
      <c r="A2684" s="69">
        <v>42290</v>
      </c>
      <c r="B2684" t="s">
        <v>541</v>
      </c>
      <c r="D2684">
        <v>9</v>
      </c>
    </row>
    <row r="2686" spans="1:4" x14ac:dyDescent="0.25">
      <c r="A2686" s="69">
        <v>42291</v>
      </c>
      <c r="B2686" t="s">
        <v>1951</v>
      </c>
      <c r="C2686">
        <v>180</v>
      </c>
    </row>
    <row r="2687" spans="1:4" x14ac:dyDescent="0.25">
      <c r="A2687" s="69">
        <v>42291</v>
      </c>
      <c r="B2687" t="s">
        <v>555</v>
      </c>
      <c r="D2687">
        <v>9</v>
      </c>
    </row>
    <row r="2688" spans="1:4" x14ac:dyDescent="0.25">
      <c r="A2688" s="69">
        <v>42291</v>
      </c>
      <c r="B2688" t="s">
        <v>693</v>
      </c>
      <c r="D2688">
        <v>7</v>
      </c>
    </row>
    <row r="2689" spans="1:4" x14ac:dyDescent="0.25">
      <c r="A2689" s="69">
        <v>42291</v>
      </c>
      <c r="B2689" t="s">
        <v>649</v>
      </c>
      <c r="D2689">
        <v>100</v>
      </c>
    </row>
    <row r="2690" spans="1:4" x14ac:dyDescent="0.25">
      <c r="A2690" s="69">
        <v>42291</v>
      </c>
      <c r="B2690" t="s">
        <v>1957</v>
      </c>
      <c r="D2690">
        <v>40</v>
      </c>
    </row>
    <row r="2691" spans="1:4" x14ac:dyDescent="0.25">
      <c r="A2691" s="69">
        <v>42291</v>
      </c>
      <c r="B2691" t="s">
        <v>689</v>
      </c>
      <c r="D2691">
        <v>28</v>
      </c>
    </row>
    <row r="2692" spans="1:4" x14ac:dyDescent="0.25">
      <c r="A2692" s="69">
        <v>42291</v>
      </c>
      <c r="B2692" t="s">
        <v>1951</v>
      </c>
      <c r="C2692">
        <v>10</v>
      </c>
    </row>
    <row r="2693" spans="1:4" x14ac:dyDescent="0.25">
      <c r="A2693" s="69">
        <v>42291</v>
      </c>
      <c r="B2693" t="s">
        <v>1742</v>
      </c>
      <c r="D2693">
        <v>7</v>
      </c>
    </row>
    <row r="2695" spans="1:4" x14ac:dyDescent="0.25">
      <c r="A2695" s="69">
        <v>42292</v>
      </c>
      <c r="B2695" t="s">
        <v>1951</v>
      </c>
      <c r="C2695">
        <v>490</v>
      </c>
    </row>
    <row r="2696" spans="1:4" x14ac:dyDescent="0.25">
      <c r="A2696" s="69">
        <v>42292</v>
      </c>
      <c r="B2696" t="s">
        <v>864</v>
      </c>
      <c r="C2696">
        <v>4400</v>
      </c>
    </row>
    <row r="2697" spans="1:4" x14ac:dyDescent="0.25">
      <c r="A2697" s="69">
        <v>42292</v>
      </c>
      <c r="B2697" t="s">
        <v>1958</v>
      </c>
      <c r="D2697">
        <v>4860</v>
      </c>
    </row>
    <row r="2699" spans="1:4" x14ac:dyDescent="0.25">
      <c r="A2699" s="69">
        <v>42293</v>
      </c>
      <c r="B2699" t="s">
        <v>555</v>
      </c>
      <c r="D2699">
        <v>9</v>
      </c>
    </row>
    <row r="2700" spans="1:4" x14ac:dyDescent="0.25">
      <c r="A2700" s="69">
        <v>42293</v>
      </c>
      <c r="B2700" t="s">
        <v>693</v>
      </c>
      <c r="D2700">
        <v>7</v>
      </c>
    </row>
    <row r="2701" spans="1:4" x14ac:dyDescent="0.25">
      <c r="A2701" s="69">
        <v>42293</v>
      </c>
      <c r="B2701" t="s">
        <v>864</v>
      </c>
      <c r="C2701">
        <v>1000</v>
      </c>
    </row>
    <row r="2702" spans="1:4" x14ac:dyDescent="0.25">
      <c r="A2702" s="69">
        <v>42293</v>
      </c>
      <c r="B2702" t="s">
        <v>981</v>
      </c>
      <c r="C2702">
        <v>50</v>
      </c>
    </row>
    <row r="2703" spans="1:4" x14ac:dyDescent="0.25">
      <c r="A2703" s="69">
        <v>42293</v>
      </c>
      <c r="B2703" t="s">
        <v>689</v>
      </c>
      <c r="D2703">
        <v>25</v>
      </c>
    </row>
    <row r="2704" spans="1:4" x14ac:dyDescent="0.25">
      <c r="A2704" s="69">
        <v>42293</v>
      </c>
      <c r="B2704" t="s">
        <v>2002</v>
      </c>
      <c r="D2704">
        <v>1</v>
      </c>
    </row>
    <row r="2705" spans="1:4" x14ac:dyDescent="0.25">
      <c r="A2705" s="69">
        <v>42293</v>
      </c>
      <c r="B2705" t="s">
        <v>2003</v>
      </c>
      <c r="D2705">
        <v>270</v>
      </c>
    </row>
    <row r="2706" spans="1:4" x14ac:dyDescent="0.25">
      <c r="A2706" s="69">
        <v>42293</v>
      </c>
      <c r="B2706" t="s">
        <v>2004</v>
      </c>
      <c r="D2706">
        <v>50</v>
      </c>
    </row>
    <row r="2708" spans="1:4" x14ac:dyDescent="0.25">
      <c r="A2708" s="69">
        <v>42294</v>
      </c>
      <c r="B2708" t="s">
        <v>555</v>
      </c>
      <c r="D2708">
        <v>9</v>
      </c>
    </row>
    <row r="2709" spans="1:4" x14ac:dyDescent="0.25">
      <c r="A2709" s="69">
        <v>42294</v>
      </c>
      <c r="B2709" t="s">
        <v>693</v>
      </c>
      <c r="D2709">
        <v>7</v>
      </c>
    </row>
    <row r="2710" spans="1:4" x14ac:dyDescent="0.25">
      <c r="A2710" s="69">
        <v>42294</v>
      </c>
      <c r="B2710" t="s">
        <v>91</v>
      </c>
      <c r="D2710">
        <v>80</v>
      </c>
    </row>
    <row r="2711" spans="1:4" x14ac:dyDescent="0.25">
      <c r="A2711" s="69">
        <v>42294</v>
      </c>
      <c r="B2711" t="s">
        <v>2005</v>
      </c>
      <c r="D2711">
        <v>25</v>
      </c>
    </row>
    <row r="2712" spans="1:4" x14ac:dyDescent="0.25">
      <c r="A2712" s="69">
        <v>42294</v>
      </c>
      <c r="B2712" t="s">
        <v>2006</v>
      </c>
      <c r="D2712">
        <v>20</v>
      </c>
    </row>
    <row r="2713" spans="1:4" x14ac:dyDescent="0.25">
      <c r="A2713" s="69">
        <v>42294</v>
      </c>
      <c r="B2713" t="s">
        <v>2007</v>
      </c>
      <c r="D2713">
        <v>170</v>
      </c>
    </row>
    <row r="2714" spans="1:4" x14ac:dyDescent="0.25">
      <c r="A2714" s="69">
        <v>42294</v>
      </c>
      <c r="B2714" t="s">
        <v>2004</v>
      </c>
      <c r="D2714">
        <v>50</v>
      </c>
    </row>
    <row r="2716" spans="1:4" x14ac:dyDescent="0.25">
      <c r="A2716" s="69">
        <v>42296</v>
      </c>
      <c r="B2716" t="s">
        <v>2008</v>
      </c>
      <c r="C2716">
        <v>1000</v>
      </c>
    </row>
    <row r="2717" spans="1:4" x14ac:dyDescent="0.25">
      <c r="A2717" s="69">
        <v>42296</v>
      </c>
      <c r="B2717" t="s">
        <v>2009</v>
      </c>
      <c r="D2717">
        <v>1000</v>
      </c>
    </row>
    <row r="2718" spans="1:4" x14ac:dyDescent="0.25">
      <c r="A2718" s="69">
        <v>42296</v>
      </c>
      <c r="B2718" t="s">
        <v>710</v>
      </c>
      <c r="D2718">
        <v>40</v>
      </c>
    </row>
    <row r="2719" spans="1:4" x14ac:dyDescent="0.25">
      <c r="A2719" s="69">
        <v>42296</v>
      </c>
      <c r="B2719" t="s">
        <v>649</v>
      </c>
      <c r="D2719">
        <v>20</v>
      </c>
    </row>
    <row r="2720" spans="1:4" x14ac:dyDescent="0.25">
      <c r="A2720" s="69">
        <v>42296</v>
      </c>
      <c r="B2720" t="s">
        <v>555</v>
      </c>
      <c r="D2720">
        <v>9</v>
      </c>
    </row>
    <row r="2721" spans="1:4" x14ac:dyDescent="0.25">
      <c r="A2721" s="69">
        <v>42296</v>
      </c>
      <c r="B2721" t="s">
        <v>693</v>
      </c>
      <c r="D2721">
        <v>7</v>
      </c>
    </row>
    <row r="2722" spans="1:4" x14ac:dyDescent="0.25">
      <c r="A2722" s="69">
        <v>42296</v>
      </c>
      <c r="B2722" t="s">
        <v>689</v>
      </c>
      <c r="D2722">
        <v>25</v>
      </c>
    </row>
    <row r="2723" spans="1:4" x14ac:dyDescent="0.25">
      <c r="A2723" s="69">
        <v>42296</v>
      </c>
      <c r="B2723" t="s">
        <v>35</v>
      </c>
      <c r="C2723">
        <v>70</v>
      </c>
    </row>
    <row r="2724" spans="1:4" x14ac:dyDescent="0.25">
      <c r="A2724" s="69">
        <v>42296</v>
      </c>
      <c r="B2724" t="s">
        <v>542</v>
      </c>
      <c r="D2724">
        <v>4</v>
      </c>
    </row>
    <row r="2725" spans="1:4" x14ac:dyDescent="0.25">
      <c r="A2725" s="69">
        <v>42296</v>
      </c>
      <c r="B2725" t="s">
        <v>16</v>
      </c>
      <c r="D2725">
        <v>30</v>
      </c>
    </row>
    <row r="2726" spans="1:4" x14ac:dyDescent="0.25">
      <c r="A2726" s="69">
        <v>42296</v>
      </c>
      <c r="B2726" t="s">
        <v>792</v>
      </c>
      <c r="C2726">
        <v>1040</v>
      </c>
    </row>
    <row r="2727" spans="1:4" x14ac:dyDescent="0.25">
      <c r="A2727" s="69">
        <v>42296</v>
      </c>
      <c r="B2727" t="s">
        <v>649</v>
      </c>
      <c r="D2727">
        <v>30</v>
      </c>
    </row>
    <row r="2728" spans="1:4" x14ac:dyDescent="0.25">
      <c r="A2728" s="69">
        <v>42296</v>
      </c>
      <c r="B2728" t="s">
        <v>542</v>
      </c>
      <c r="D2728">
        <v>4</v>
      </c>
    </row>
    <row r="2730" spans="1:4" x14ac:dyDescent="0.25">
      <c r="A2730" s="69">
        <v>42297</v>
      </c>
      <c r="B2730" t="s">
        <v>555</v>
      </c>
      <c r="D2730">
        <v>9</v>
      </c>
    </row>
    <row r="2731" spans="1:4" x14ac:dyDescent="0.25">
      <c r="A2731" s="69">
        <v>42297</v>
      </c>
      <c r="B2731" t="s">
        <v>693</v>
      </c>
      <c r="D2731">
        <v>6</v>
      </c>
    </row>
    <row r="2732" spans="1:4" x14ac:dyDescent="0.25">
      <c r="A2732" s="69">
        <v>42297</v>
      </c>
      <c r="B2732" t="s">
        <v>2012</v>
      </c>
      <c r="C2732">
        <v>340</v>
      </c>
    </row>
    <row r="2733" spans="1:4" x14ac:dyDescent="0.25">
      <c r="A2733" s="69">
        <v>42297</v>
      </c>
      <c r="B2733" t="s">
        <v>689</v>
      </c>
      <c r="D2733">
        <v>20</v>
      </c>
    </row>
    <row r="2734" spans="1:4" x14ac:dyDescent="0.25">
      <c r="A2734" s="69">
        <v>42297</v>
      </c>
      <c r="B2734" t="s">
        <v>637</v>
      </c>
      <c r="D2734">
        <v>7</v>
      </c>
    </row>
    <row r="2735" spans="1:4" x14ac:dyDescent="0.25">
      <c r="A2735" s="69">
        <v>42297</v>
      </c>
      <c r="B2735" t="s">
        <v>541</v>
      </c>
      <c r="D2735">
        <v>9</v>
      </c>
    </row>
    <row r="2736" spans="1:4" x14ac:dyDescent="0.25">
      <c r="A2736" s="69">
        <v>42297</v>
      </c>
      <c r="B2736" t="s">
        <v>2011</v>
      </c>
      <c r="D2736">
        <v>20</v>
      </c>
    </row>
    <row r="2737" spans="1:4" x14ac:dyDescent="0.25">
      <c r="A2737" s="69">
        <v>42297</v>
      </c>
      <c r="B2737" t="s">
        <v>542</v>
      </c>
      <c r="D2737">
        <v>4</v>
      </c>
    </row>
    <row r="2739" spans="1:4" x14ac:dyDescent="0.25">
      <c r="A2739" s="69">
        <v>42300</v>
      </c>
      <c r="B2739" t="s">
        <v>2014</v>
      </c>
      <c r="C2739">
        <v>1000</v>
      </c>
    </row>
    <row r="2740" spans="1:4" x14ac:dyDescent="0.25">
      <c r="A2740" s="69">
        <v>42300</v>
      </c>
      <c r="B2740" t="s">
        <v>2015</v>
      </c>
      <c r="C2740">
        <v>1000</v>
      </c>
    </row>
    <row r="2741" spans="1:4" x14ac:dyDescent="0.25">
      <c r="A2741" s="69">
        <v>42300</v>
      </c>
      <c r="B2741" t="s">
        <v>555</v>
      </c>
      <c r="D2741">
        <v>9</v>
      </c>
    </row>
    <row r="2742" spans="1:4" x14ac:dyDescent="0.25">
      <c r="A2742" s="69">
        <v>42300</v>
      </c>
      <c r="B2742" t="s">
        <v>693</v>
      </c>
      <c r="D2742">
        <v>6</v>
      </c>
    </row>
    <row r="2743" spans="1:4" x14ac:dyDescent="0.25">
      <c r="A2743" s="69">
        <v>42300</v>
      </c>
      <c r="B2743" t="s">
        <v>541</v>
      </c>
      <c r="D2743">
        <v>10</v>
      </c>
    </row>
    <row r="2744" spans="1:4" x14ac:dyDescent="0.25">
      <c r="A2744" s="69">
        <v>42300</v>
      </c>
      <c r="B2744" t="s">
        <v>2016</v>
      </c>
      <c r="C2744">
        <v>1400</v>
      </c>
    </row>
    <row r="2746" spans="1:4" x14ac:dyDescent="0.25">
      <c r="A2746" s="69">
        <v>42301</v>
      </c>
      <c r="B2746" t="s">
        <v>555</v>
      </c>
      <c r="D2746">
        <v>10</v>
      </c>
    </row>
    <row r="2747" spans="1:4" x14ac:dyDescent="0.25">
      <c r="A2747" s="69">
        <v>42301</v>
      </c>
      <c r="B2747" t="s">
        <v>693</v>
      </c>
      <c r="D2747">
        <v>7</v>
      </c>
    </row>
    <row r="2748" spans="1:4" x14ac:dyDescent="0.25">
      <c r="A2748" s="69">
        <v>42301</v>
      </c>
      <c r="B2748" t="s">
        <v>689</v>
      </c>
      <c r="D2748">
        <v>20</v>
      </c>
    </row>
    <row r="2749" spans="1:4" x14ac:dyDescent="0.25">
      <c r="A2749" s="69">
        <v>42301</v>
      </c>
      <c r="B2749" t="s">
        <v>816</v>
      </c>
      <c r="C2749">
        <v>100</v>
      </c>
    </row>
    <row r="2750" spans="1:4" x14ac:dyDescent="0.25">
      <c r="A2750" s="69">
        <v>42301</v>
      </c>
      <c r="B2750" t="s">
        <v>2017</v>
      </c>
      <c r="D2750">
        <v>50</v>
      </c>
    </row>
    <row r="2751" spans="1:4" x14ac:dyDescent="0.25">
      <c r="A2751" s="69">
        <v>42301</v>
      </c>
      <c r="B2751" t="s">
        <v>874</v>
      </c>
      <c r="D2751">
        <v>10</v>
      </c>
    </row>
    <row r="2752" spans="1:4" x14ac:dyDescent="0.25">
      <c r="A2752" s="69">
        <v>42301</v>
      </c>
      <c r="B2752" t="s">
        <v>1952</v>
      </c>
      <c r="D2752">
        <v>10</v>
      </c>
    </row>
    <row r="2753" spans="1:4" x14ac:dyDescent="0.25">
      <c r="A2753" s="69">
        <v>42301</v>
      </c>
      <c r="B2753" t="s">
        <v>1953</v>
      </c>
      <c r="D2753">
        <v>10</v>
      </c>
    </row>
    <row r="2755" spans="1:4" x14ac:dyDescent="0.25">
      <c r="A2755" s="69">
        <v>42302</v>
      </c>
      <c r="B2755" t="s">
        <v>555</v>
      </c>
      <c r="D2755">
        <v>9</v>
      </c>
    </row>
    <row r="2756" spans="1:4" x14ac:dyDescent="0.25">
      <c r="A2756" s="69">
        <v>42302</v>
      </c>
      <c r="B2756" t="s">
        <v>693</v>
      </c>
      <c r="D2756">
        <v>7</v>
      </c>
    </row>
    <row r="2757" spans="1:4" x14ac:dyDescent="0.25">
      <c r="A2757" s="69">
        <v>42302</v>
      </c>
      <c r="B2757" t="s">
        <v>2018</v>
      </c>
      <c r="C2757">
        <v>1000</v>
      </c>
    </row>
    <row r="2758" spans="1:4" x14ac:dyDescent="0.25">
      <c r="A2758" s="69">
        <v>42302</v>
      </c>
      <c r="B2758" t="s">
        <v>2019</v>
      </c>
      <c r="D2758">
        <v>120</v>
      </c>
    </row>
    <row r="2759" spans="1:4" x14ac:dyDescent="0.25">
      <c r="A2759" s="69">
        <v>42302</v>
      </c>
      <c r="B2759" t="s">
        <v>2020</v>
      </c>
      <c r="D2759">
        <v>5300</v>
      </c>
    </row>
    <row r="2760" spans="1:4" x14ac:dyDescent="0.25">
      <c r="A2760" s="69">
        <v>42302</v>
      </c>
      <c r="B2760" t="s">
        <v>541</v>
      </c>
      <c r="D2760">
        <v>9</v>
      </c>
    </row>
    <row r="2761" spans="1:4" x14ac:dyDescent="0.25">
      <c r="A2761" s="69">
        <v>42302</v>
      </c>
      <c r="B2761" t="s">
        <v>2021</v>
      </c>
      <c r="D2761">
        <v>200</v>
      </c>
    </row>
    <row r="2762" spans="1:4" x14ac:dyDescent="0.25">
      <c r="A2762" s="69">
        <v>42302</v>
      </c>
      <c r="B2762" t="s">
        <v>2022</v>
      </c>
      <c r="D2762">
        <v>200</v>
      </c>
    </row>
    <row r="2763" spans="1:4" x14ac:dyDescent="0.25">
      <c r="A2763" s="69">
        <v>42302</v>
      </c>
      <c r="B2763" t="s">
        <v>542</v>
      </c>
      <c r="D2763">
        <v>3</v>
      </c>
    </row>
    <row r="2765" spans="1:4" x14ac:dyDescent="0.25">
      <c r="A2765" s="69">
        <v>42305</v>
      </c>
      <c r="B2765" t="s">
        <v>555</v>
      </c>
      <c r="D2765">
        <v>9</v>
      </c>
    </row>
    <row r="2766" spans="1:4" x14ac:dyDescent="0.25">
      <c r="A2766" s="69">
        <v>42305</v>
      </c>
      <c r="B2766" t="s">
        <v>2025</v>
      </c>
      <c r="D2766">
        <v>20</v>
      </c>
    </row>
    <row r="2767" spans="1:4" x14ac:dyDescent="0.25">
      <c r="A2767" s="69">
        <v>42305</v>
      </c>
      <c r="B2767" t="s">
        <v>693</v>
      </c>
      <c r="D2767">
        <v>7</v>
      </c>
    </row>
    <row r="2768" spans="1:4" x14ac:dyDescent="0.25">
      <c r="A2768" s="69">
        <v>42305</v>
      </c>
      <c r="B2768" t="s">
        <v>689</v>
      </c>
      <c r="D2768">
        <v>25</v>
      </c>
    </row>
    <row r="2769" spans="1:4" x14ac:dyDescent="0.25">
      <c r="A2769" s="69">
        <v>42305</v>
      </c>
      <c r="B2769" t="s">
        <v>816</v>
      </c>
      <c r="C2769">
        <v>500</v>
      </c>
    </row>
    <row r="2770" spans="1:4" x14ac:dyDescent="0.25">
      <c r="A2770" s="69">
        <v>42305</v>
      </c>
      <c r="B2770" t="s">
        <v>2026</v>
      </c>
      <c r="D2770">
        <v>500</v>
      </c>
    </row>
    <row r="2771" spans="1:4" x14ac:dyDescent="0.25">
      <c r="A2771" s="69">
        <v>42305</v>
      </c>
      <c r="B2771" t="s">
        <v>816</v>
      </c>
      <c r="C2771">
        <v>500</v>
      </c>
    </row>
    <row r="2772" spans="1:4" x14ac:dyDescent="0.25">
      <c r="A2772" s="69">
        <v>42305</v>
      </c>
      <c r="B2772" t="s">
        <v>1932</v>
      </c>
      <c r="D2772">
        <v>162</v>
      </c>
    </row>
    <row r="2774" spans="1:4" x14ac:dyDescent="0.25">
      <c r="A2774" s="69">
        <v>42306</v>
      </c>
      <c r="B2774" t="s">
        <v>541</v>
      </c>
      <c r="D2774">
        <v>9</v>
      </c>
    </row>
    <row r="2775" spans="1:4" x14ac:dyDescent="0.25">
      <c r="A2775" s="69">
        <v>42306</v>
      </c>
      <c r="B2775" t="s">
        <v>2027</v>
      </c>
      <c r="C2775">
        <v>110</v>
      </c>
    </row>
    <row r="2776" spans="1:4" x14ac:dyDescent="0.25">
      <c r="A2776" s="69">
        <v>42306</v>
      </c>
      <c r="B2776" t="s">
        <v>2028</v>
      </c>
      <c r="C2776">
        <v>50</v>
      </c>
    </row>
    <row r="2777" spans="1:4" x14ac:dyDescent="0.25">
      <c r="A2777" s="69">
        <v>42306</v>
      </c>
      <c r="B2777" t="s">
        <v>541</v>
      </c>
      <c r="D2777">
        <v>9</v>
      </c>
    </row>
    <row r="2778" spans="1:4" x14ac:dyDescent="0.25">
      <c r="A2778" s="69">
        <v>42306</v>
      </c>
      <c r="B2778" t="s">
        <v>2029</v>
      </c>
      <c r="D2778">
        <v>70</v>
      </c>
    </row>
    <row r="2779" spans="1:4" x14ac:dyDescent="0.25">
      <c r="A2779" s="69">
        <v>42306</v>
      </c>
      <c r="B2779" t="s">
        <v>2030</v>
      </c>
      <c r="D2779">
        <v>20</v>
      </c>
    </row>
    <row r="2780" spans="1:4" x14ac:dyDescent="0.25">
      <c r="A2780" s="69">
        <v>42306</v>
      </c>
      <c r="B2780" t="s">
        <v>2031</v>
      </c>
      <c r="D2780">
        <v>30</v>
      </c>
    </row>
    <row r="2781" spans="1:4" x14ac:dyDescent="0.25">
      <c r="A2781" s="69">
        <v>42306</v>
      </c>
      <c r="B2781" t="s">
        <v>178</v>
      </c>
      <c r="D2781">
        <v>50</v>
      </c>
    </row>
    <row r="2783" spans="1:4" x14ac:dyDescent="0.25">
      <c r="A2783" s="69">
        <v>42307</v>
      </c>
      <c r="B2783" t="s">
        <v>2032</v>
      </c>
      <c r="D2783">
        <v>100</v>
      </c>
    </row>
    <row r="2784" spans="1:4" x14ac:dyDescent="0.25">
      <c r="A2784" s="69">
        <v>42307</v>
      </c>
      <c r="B2784" t="s">
        <v>2033</v>
      </c>
      <c r="D2784">
        <v>120</v>
      </c>
    </row>
    <row r="2785" spans="1:4" x14ac:dyDescent="0.25">
      <c r="A2785" s="69">
        <v>42307</v>
      </c>
      <c r="B2785" t="s">
        <v>555</v>
      </c>
      <c r="D2785">
        <v>9</v>
      </c>
    </row>
    <row r="2786" spans="1:4" x14ac:dyDescent="0.25">
      <c r="A2786" s="69">
        <v>42307</v>
      </c>
      <c r="B2786" t="s">
        <v>2034</v>
      </c>
      <c r="C2786">
        <v>200</v>
      </c>
    </row>
    <row r="2787" spans="1:4" x14ac:dyDescent="0.25">
      <c r="A2787" s="69">
        <v>42307</v>
      </c>
      <c r="B2787" t="s">
        <v>2037</v>
      </c>
      <c r="C2787">
        <v>171</v>
      </c>
    </row>
    <row r="2788" spans="1:4" x14ac:dyDescent="0.25">
      <c r="A2788" s="69">
        <v>42307</v>
      </c>
      <c r="B2788" t="s">
        <v>2035</v>
      </c>
      <c r="C2788">
        <v>30</v>
      </c>
    </row>
    <row r="2789" spans="1:4" x14ac:dyDescent="0.25">
      <c r="A2789" s="69">
        <v>42307</v>
      </c>
      <c r="B2789" t="s">
        <v>1919</v>
      </c>
      <c r="C2789">
        <v>30</v>
      </c>
    </row>
    <row r="2790" spans="1:4" x14ac:dyDescent="0.25">
      <c r="A2790" s="69">
        <v>42307</v>
      </c>
      <c r="B2790" t="s">
        <v>689</v>
      </c>
      <c r="D2790">
        <v>45</v>
      </c>
    </row>
    <row r="2791" spans="1:4" x14ac:dyDescent="0.25">
      <c r="A2791" s="69">
        <v>42307</v>
      </c>
      <c r="B2791" t="s">
        <v>719</v>
      </c>
      <c r="D2791">
        <v>40</v>
      </c>
    </row>
    <row r="2792" spans="1:4" x14ac:dyDescent="0.25">
      <c r="A2792" s="69">
        <v>42307</v>
      </c>
      <c r="B2792" t="s">
        <v>2036</v>
      </c>
      <c r="D2792">
        <v>10</v>
      </c>
    </row>
    <row r="2793" spans="1:4" x14ac:dyDescent="0.25">
      <c r="A2793" s="69">
        <v>42307</v>
      </c>
      <c r="B2793" t="s">
        <v>542</v>
      </c>
      <c r="D2793">
        <v>6</v>
      </c>
    </row>
    <row r="2795" spans="1:4" x14ac:dyDescent="0.25">
      <c r="A2795" s="69">
        <v>42308</v>
      </c>
      <c r="B2795" t="s">
        <v>555</v>
      </c>
      <c r="D2795">
        <v>10</v>
      </c>
    </row>
    <row r="2796" spans="1:4" x14ac:dyDescent="0.25">
      <c r="A2796" s="69">
        <v>42308</v>
      </c>
      <c r="B2796" t="s">
        <v>693</v>
      </c>
      <c r="D2796">
        <v>7</v>
      </c>
    </row>
    <row r="2798" spans="1:4" x14ac:dyDescent="0.25">
      <c r="A2798" s="69">
        <v>42278</v>
      </c>
      <c r="B2798" t="s">
        <v>35</v>
      </c>
      <c r="C2798">
        <v>110</v>
      </c>
    </row>
    <row r="2800" spans="1:4" x14ac:dyDescent="0.25">
      <c r="A2800" s="69">
        <v>42279</v>
      </c>
      <c r="B2800" t="s">
        <v>2039</v>
      </c>
      <c r="D2800">
        <v>20</v>
      </c>
    </row>
    <row r="2801" spans="1:4" x14ac:dyDescent="0.25">
      <c r="A2801" s="69">
        <v>42279</v>
      </c>
      <c r="B2801" t="s">
        <v>35</v>
      </c>
      <c r="C2801">
        <v>80</v>
      </c>
    </row>
    <row r="2802" spans="1:4" x14ac:dyDescent="0.25">
      <c r="A2802" s="69">
        <v>42279</v>
      </c>
      <c r="B2802" t="s">
        <v>816</v>
      </c>
      <c r="C2802">
        <v>300</v>
      </c>
    </row>
    <row r="2803" spans="1:4" x14ac:dyDescent="0.25">
      <c r="A2803" s="69">
        <v>42279</v>
      </c>
      <c r="B2803" t="s">
        <v>649</v>
      </c>
      <c r="D2803">
        <v>150</v>
      </c>
    </row>
    <row r="2804" spans="1:4" x14ac:dyDescent="0.25">
      <c r="A2804" s="69">
        <v>42279</v>
      </c>
      <c r="B2804" t="s">
        <v>2040</v>
      </c>
      <c r="D2804">
        <v>300</v>
      </c>
    </row>
    <row r="2805" spans="1:4" x14ac:dyDescent="0.25">
      <c r="A2805" s="69">
        <v>42279</v>
      </c>
      <c r="B2805" t="s">
        <v>555</v>
      </c>
      <c r="D2805">
        <v>10</v>
      </c>
    </row>
    <row r="2806" spans="1:4" x14ac:dyDescent="0.25">
      <c r="A2806" s="69">
        <v>42279</v>
      </c>
      <c r="B2806" t="s">
        <v>693</v>
      </c>
      <c r="D2806">
        <v>7</v>
      </c>
    </row>
    <row r="2807" spans="1:4" x14ac:dyDescent="0.25">
      <c r="A2807" s="69">
        <v>42279</v>
      </c>
      <c r="B2807" t="s">
        <v>2041</v>
      </c>
      <c r="D2807">
        <v>300</v>
      </c>
    </row>
    <row r="2809" spans="1:4" x14ac:dyDescent="0.25">
      <c r="A2809" s="69">
        <v>42285</v>
      </c>
      <c r="B2809" t="s">
        <v>649</v>
      </c>
      <c r="D2809">
        <v>100</v>
      </c>
    </row>
    <row r="2810" spans="1:4" x14ac:dyDescent="0.25">
      <c r="A2810" s="69">
        <v>42285</v>
      </c>
      <c r="B2810" t="s">
        <v>65</v>
      </c>
      <c r="D2810">
        <v>10</v>
      </c>
    </row>
    <row r="2811" spans="1:4" x14ac:dyDescent="0.25">
      <c r="A2811" s="69">
        <v>42285</v>
      </c>
      <c r="B2811" t="s">
        <v>1820</v>
      </c>
      <c r="C2811">
        <v>100</v>
      </c>
    </row>
    <row r="2812" spans="1:4" x14ac:dyDescent="0.25">
      <c r="A2812" s="69">
        <v>42285</v>
      </c>
      <c r="B2812" t="s">
        <v>555</v>
      </c>
      <c r="D2812">
        <v>9</v>
      </c>
    </row>
    <row r="2813" spans="1:4" x14ac:dyDescent="0.25">
      <c r="A2813" s="69">
        <v>42285</v>
      </c>
      <c r="B2813" t="s">
        <v>2025</v>
      </c>
      <c r="D2813">
        <v>20</v>
      </c>
    </row>
    <row r="2814" spans="1:4" x14ac:dyDescent="0.25">
      <c r="A2814" s="69">
        <v>42285</v>
      </c>
      <c r="B2814" t="s">
        <v>2042</v>
      </c>
      <c r="D2814">
        <v>30</v>
      </c>
    </row>
    <row r="2816" spans="1:4" x14ac:dyDescent="0.25">
      <c r="A2816" s="69">
        <v>42286</v>
      </c>
      <c r="B2816" t="s">
        <v>689</v>
      </c>
      <c r="D2816">
        <v>28</v>
      </c>
    </row>
    <row r="2817" spans="1:4" x14ac:dyDescent="0.25">
      <c r="A2817" s="69">
        <v>42286</v>
      </c>
      <c r="B2817" t="s">
        <v>2002</v>
      </c>
      <c r="D2817">
        <v>2</v>
      </c>
    </row>
    <row r="2818" spans="1:4" x14ac:dyDescent="0.25">
      <c r="A2818" s="69">
        <v>42286</v>
      </c>
      <c r="B2818" t="s">
        <v>541</v>
      </c>
      <c r="D2818">
        <v>9</v>
      </c>
    </row>
    <row r="2819" spans="1:4" x14ac:dyDescent="0.25">
      <c r="A2819" s="69">
        <v>42286</v>
      </c>
      <c r="B2819" t="s">
        <v>1919</v>
      </c>
      <c r="C2819">
        <v>10</v>
      </c>
    </row>
    <row r="2820" spans="1:4" x14ac:dyDescent="0.25">
      <c r="A2820" s="69">
        <v>42286</v>
      </c>
      <c r="B2820" t="s">
        <v>1919</v>
      </c>
      <c r="C2820">
        <v>30</v>
      </c>
    </row>
    <row r="2822" spans="1:4" x14ac:dyDescent="0.25">
      <c r="A2822" s="69">
        <v>42317</v>
      </c>
      <c r="B2822" t="s">
        <v>2044</v>
      </c>
      <c r="C2822">
        <v>180</v>
      </c>
    </row>
    <row r="2823" spans="1:4" x14ac:dyDescent="0.25">
      <c r="A2823" s="69">
        <v>42317</v>
      </c>
      <c r="B2823" t="s">
        <v>2045</v>
      </c>
      <c r="C2823">
        <v>220</v>
      </c>
    </row>
    <row r="2824" spans="1:4" x14ac:dyDescent="0.25">
      <c r="A2824" s="69">
        <v>42317</v>
      </c>
      <c r="B2824" t="s">
        <v>2046</v>
      </c>
      <c r="D2824">
        <v>70</v>
      </c>
    </row>
    <row r="2825" spans="1:4" x14ac:dyDescent="0.25">
      <c r="A2825" s="69">
        <v>42317</v>
      </c>
      <c r="B2825" t="s">
        <v>2047</v>
      </c>
      <c r="C2825">
        <v>430</v>
      </c>
    </row>
    <row r="2826" spans="1:4" x14ac:dyDescent="0.25">
      <c r="A2826" s="69">
        <v>42317</v>
      </c>
      <c r="B2826" t="s">
        <v>2048</v>
      </c>
      <c r="C2826">
        <v>300</v>
      </c>
    </row>
    <row r="2827" spans="1:4" x14ac:dyDescent="0.25">
      <c r="A2827" s="69">
        <v>42317</v>
      </c>
      <c r="B2827" t="s">
        <v>2049</v>
      </c>
      <c r="D2827">
        <v>235</v>
      </c>
    </row>
    <row r="2828" spans="1:4" x14ac:dyDescent="0.25">
      <c r="A2828" s="69">
        <v>42317</v>
      </c>
      <c r="B2828" t="s">
        <v>2050</v>
      </c>
      <c r="C2828">
        <v>600</v>
      </c>
    </row>
    <row r="2829" spans="1:4" x14ac:dyDescent="0.25">
      <c r="A2829" s="69">
        <v>42317</v>
      </c>
      <c r="B2829" t="s">
        <v>2051</v>
      </c>
      <c r="C2829">
        <v>750</v>
      </c>
    </row>
    <row r="2830" spans="1:4" x14ac:dyDescent="0.25">
      <c r="A2830" s="69">
        <v>42317</v>
      </c>
      <c r="B2830" t="s">
        <v>2052</v>
      </c>
      <c r="C2830">
        <v>750</v>
      </c>
    </row>
    <row r="2831" spans="1:4" x14ac:dyDescent="0.25">
      <c r="A2831" s="69">
        <v>42317</v>
      </c>
      <c r="B2831" t="s">
        <v>2053</v>
      </c>
      <c r="C2831">
        <v>750</v>
      </c>
    </row>
    <row r="2832" spans="1:4" x14ac:dyDescent="0.25">
      <c r="A2832" s="69">
        <v>42317</v>
      </c>
      <c r="B2832" t="s">
        <v>2054</v>
      </c>
      <c r="C2832">
        <v>750</v>
      </c>
    </row>
    <row r="2833" spans="1:4" x14ac:dyDescent="0.25">
      <c r="A2833" s="69">
        <v>42317</v>
      </c>
      <c r="B2833" t="s">
        <v>2062</v>
      </c>
      <c r="D2833">
        <v>100</v>
      </c>
    </row>
    <row r="2834" spans="1:4" x14ac:dyDescent="0.25">
      <c r="A2834" s="69">
        <v>42317</v>
      </c>
      <c r="B2834" t="s">
        <v>2063</v>
      </c>
      <c r="D2834">
        <v>100</v>
      </c>
    </row>
    <row r="2835" spans="1:4" x14ac:dyDescent="0.25">
      <c r="A2835" s="69">
        <v>42317</v>
      </c>
      <c r="B2835" t="s">
        <v>2064</v>
      </c>
      <c r="D2835">
        <v>700</v>
      </c>
    </row>
    <row r="2836" spans="1:4" x14ac:dyDescent="0.25">
      <c r="A2836" s="69">
        <v>42317</v>
      </c>
      <c r="B2836" t="s">
        <v>2065</v>
      </c>
      <c r="D2836">
        <v>1000</v>
      </c>
    </row>
    <row r="2837" spans="1:4" x14ac:dyDescent="0.25">
      <c r="A2837" s="69">
        <v>42317</v>
      </c>
      <c r="B2837" t="s">
        <v>2009</v>
      </c>
      <c r="D2837">
        <v>500</v>
      </c>
    </row>
    <row r="2838" spans="1:4" x14ac:dyDescent="0.25">
      <c r="A2838" s="69">
        <v>42317</v>
      </c>
      <c r="B2838" t="s">
        <v>542</v>
      </c>
      <c r="D2838">
        <v>10</v>
      </c>
    </row>
    <row r="2839" spans="1:4" x14ac:dyDescent="0.25">
      <c r="A2839" s="69">
        <v>42317</v>
      </c>
      <c r="B2839" t="s">
        <v>644</v>
      </c>
      <c r="D2839">
        <v>13</v>
      </c>
    </row>
    <row r="2841" spans="1:4" x14ac:dyDescent="0.25">
      <c r="A2841" s="69">
        <v>42320</v>
      </c>
      <c r="B2841" t="s">
        <v>555</v>
      </c>
      <c r="D2841">
        <v>9</v>
      </c>
    </row>
    <row r="2842" spans="1:4" x14ac:dyDescent="0.25">
      <c r="A2842" s="69">
        <v>42320</v>
      </c>
      <c r="B2842" t="s">
        <v>693</v>
      </c>
      <c r="D2842">
        <v>7</v>
      </c>
    </row>
    <row r="2843" spans="1:4" x14ac:dyDescent="0.25">
      <c r="A2843" s="69">
        <v>42320</v>
      </c>
      <c r="B2843" t="s">
        <v>970</v>
      </c>
      <c r="D2843">
        <v>2000</v>
      </c>
    </row>
    <row r="2844" spans="1:4" x14ac:dyDescent="0.25">
      <c r="A2844" s="69">
        <v>42320</v>
      </c>
      <c r="B2844" t="s">
        <v>637</v>
      </c>
      <c r="D2844">
        <v>7</v>
      </c>
    </row>
    <row r="2845" spans="1:4" x14ac:dyDescent="0.25">
      <c r="A2845" s="69">
        <v>42320</v>
      </c>
      <c r="B2845" t="s">
        <v>541</v>
      </c>
      <c r="D2845">
        <v>9</v>
      </c>
    </row>
    <row r="2847" spans="1:4" x14ac:dyDescent="0.25">
      <c r="A2847" s="69">
        <v>42321</v>
      </c>
      <c r="B2847" t="s">
        <v>555</v>
      </c>
      <c r="D2847">
        <v>9</v>
      </c>
    </row>
    <row r="2848" spans="1:4" x14ac:dyDescent="0.25">
      <c r="A2848" s="69">
        <v>42321</v>
      </c>
      <c r="B2848" t="s">
        <v>693</v>
      </c>
      <c r="D2848">
        <v>7</v>
      </c>
    </row>
    <row r="2850" spans="1:4" x14ac:dyDescent="0.25">
      <c r="A2850" s="69">
        <v>42322</v>
      </c>
      <c r="B2850" t="s">
        <v>541</v>
      </c>
      <c r="D2850">
        <v>9</v>
      </c>
    </row>
    <row r="2851" spans="1:4" x14ac:dyDescent="0.25">
      <c r="A2851" s="69">
        <v>42322</v>
      </c>
      <c r="B2851" t="s">
        <v>2071</v>
      </c>
      <c r="C2851">
        <v>50</v>
      </c>
    </row>
    <row r="2852" spans="1:4" x14ac:dyDescent="0.25">
      <c r="A2852" s="69">
        <v>42322</v>
      </c>
      <c r="B2852" t="s">
        <v>555</v>
      </c>
      <c r="D2852">
        <v>9</v>
      </c>
    </row>
    <row r="2853" spans="1:4" x14ac:dyDescent="0.25">
      <c r="A2853" s="69">
        <v>42322</v>
      </c>
      <c r="B2853" t="s">
        <v>693</v>
      </c>
      <c r="D2853">
        <v>7</v>
      </c>
    </row>
    <row r="2854" spans="1:4" x14ac:dyDescent="0.25">
      <c r="A2854" s="69">
        <v>42322</v>
      </c>
      <c r="B2854" t="s">
        <v>2072</v>
      </c>
      <c r="C2854">
        <v>200</v>
      </c>
    </row>
    <row r="2855" spans="1:4" x14ac:dyDescent="0.25">
      <c r="A2855" s="69">
        <v>42322</v>
      </c>
      <c r="B2855" t="s">
        <v>2073</v>
      </c>
      <c r="C2855">
        <v>750</v>
      </c>
    </row>
    <row r="2856" spans="1:4" x14ac:dyDescent="0.25">
      <c r="A2856" s="69">
        <v>42322</v>
      </c>
      <c r="B2856" t="s">
        <v>541</v>
      </c>
      <c r="D2856">
        <v>10</v>
      </c>
    </row>
    <row r="2857" spans="1:4" x14ac:dyDescent="0.25">
      <c r="A2857" s="69">
        <v>42322</v>
      </c>
      <c r="B2857" t="s">
        <v>2074</v>
      </c>
      <c r="D2857">
        <v>10</v>
      </c>
    </row>
    <row r="2858" spans="1:4" x14ac:dyDescent="0.25">
      <c r="A2858" s="69">
        <v>42322</v>
      </c>
      <c r="B2858" t="s">
        <v>2075</v>
      </c>
      <c r="D2858">
        <v>500</v>
      </c>
    </row>
    <row r="2859" spans="1:4" x14ac:dyDescent="0.25">
      <c r="A2859" s="69">
        <v>42322</v>
      </c>
      <c r="B2859" t="s">
        <v>542</v>
      </c>
      <c r="D2859">
        <v>2</v>
      </c>
    </row>
    <row r="2861" spans="1:4" x14ac:dyDescent="0.25">
      <c r="A2861" s="69">
        <v>42323</v>
      </c>
      <c r="B2861" t="s">
        <v>555</v>
      </c>
      <c r="D2861">
        <v>9</v>
      </c>
    </row>
    <row r="2862" spans="1:4" x14ac:dyDescent="0.25">
      <c r="A2862" s="69">
        <v>42323</v>
      </c>
      <c r="B2862" t="s">
        <v>693</v>
      </c>
      <c r="D2862">
        <v>6</v>
      </c>
    </row>
    <row r="2863" spans="1:4" x14ac:dyDescent="0.25">
      <c r="A2863" s="69">
        <v>42323</v>
      </c>
      <c r="B2863" t="s">
        <v>938</v>
      </c>
      <c r="D2863">
        <v>10</v>
      </c>
    </row>
    <row r="2864" spans="1:4" x14ac:dyDescent="0.25">
      <c r="A2864" s="69">
        <v>42323</v>
      </c>
      <c r="B2864" t="s">
        <v>2078</v>
      </c>
      <c r="C2864">
        <v>750</v>
      </c>
    </row>
    <row r="2866" spans="1:4" x14ac:dyDescent="0.25">
      <c r="A2866" s="69">
        <v>42324</v>
      </c>
      <c r="B2866" t="s">
        <v>555</v>
      </c>
      <c r="D2866">
        <v>9</v>
      </c>
    </row>
    <row r="2867" spans="1:4" x14ac:dyDescent="0.25">
      <c r="A2867" s="69">
        <v>42324</v>
      </c>
      <c r="B2867" t="s">
        <v>693</v>
      </c>
      <c r="D2867">
        <v>6</v>
      </c>
    </row>
    <row r="2868" spans="1:4" x14ac:dyDescent="0.25">
      <c r="A2868" s="69">
        <v>42324</v>
      </c>
      <c r="B2868" t="s">
        <v>2085</v>
      </c>
      <c r="C2868">
        <v>750</v>
      </c>
    </row>
    <row r="2869" spans="1:4" x14ac:dyDescent="0.25">
      <c r="A2869" s="69">
        <v>42324</v>
      </c>
      <c r="B2869" t="s">
        <v>2086</v>
      </c>
      <c r="C2869">
        <v>750</v>
      </c>
    </row>
    <row r="2870" spans="1:4" x14ac:dyDescent="0.25">
      <c r="A2870" s="69">
        <v>42324</v>
      </c>
      <c r="B2870" t="s">
        <v>35</v>
      </c>
      <c r="C2870">
        <v>30</v>
      </c>
    </row>
    <row r="2871" spans="1:4" x14ac:dyDescent="0.25">
      <c r="A2871" s="69">
        <v>42324</v>
      </c>
      <c r="B2871" t="s">
        <v>2087</v>
      </c>
      <c r="C2871">
        <v>750</v>
      </c>
    </row>
    <row r="2872" spans="1:4" x14ac:dyDescent="0.25">
      <c r="A2872" s="69">
        <v>42324</v>
      </c>
      <c r="B2872" t="s">
        <v>2088</v>
      </c>
      <c r="C2872">
        <v>3750</v>
      </c>
    </row>
    <row r="2873" spans="1:4" x14ac:dyDescent="0.25">
      <c r="A2873" s="69">
        <v>42324</v>
      </c>
      <c r="B2873" t="s">
        <v>2089</v>
      </c>
      <c r="C2873">
        <v>2000</v>
      </c>
    </row>
    <row r="2874" spans="1:4" x14ac:dyDescent="0.25">
      <c r="A2874" s="69">
        <v>42324</v>
      </c>
      <c r="B2874" t="s">
        <v>2090</v>
      </c>
      <c r="D2874">
        <v>190</v>
      </c>
    </row>
    <row r="2875" spans="1:4" x14ac:dyDescent="0.25">
      <c r="A2875" s="69">
        <v>42324</v>
      </c>
      <c r="B2875" t="s">
        <v>2091</v>
      </c>
      <c r="C2875">
        <v>200</v>
      </c>
    </row>
    <row r="2877" spans="1:4" x14ac:dyDescent="0.25">
      <c r="A2877" s="69">
        <v>42325</v>
      </c>
      <c r="B2877" t="s">
        <v>541</v>
      </c>
      <c r="D2877">
        <v>9</v>
      </c>
    </row>
    <row r="2878" spans="1:4" x14ac:dyDescent="0.25">
      <c r="A2878" s="69">
        <v>42325</v>
      </c>
      <c r="B2878" t="s">
        <v>2093</v>
      </c>
      <c r="D2878">
        <v>1000</v>
      </c>
    </row>
    <row r="2879" spans="1:4" x14ac:dyDescent="0.25">
      <c r="A2879" s="69">
        <v>42325</v>
      </c>
      <c r="B2879" t="s">
        <v>555</v>
      </c>
      <c r="D2879">
        <v>9</v>
      </c>
    </row>
    <row r="2880" spans="1:4" x14ac:dyDescent="0.25">
      <c r="A2880" s="69">
        <v>42325</v>
      </c>
      <c r="B2880" t="s">
        <v>693</v>
      </c>
      <c r="D2880">
        <v>7</v>
      </c>
    </row>
    <row r="2881" spans="1:4" x14ac:dyDescent="0.25">
      <c r="A2881" s="69">
        <v>42325</v>
      </c>
      <c r="B2881" t="s">
        <v>26</v>
      </c>
      <c r="D2881">
        <v>18</v>
      </c>
    </row>
    <row r="2882" spans="1:4" x14ac:dyDescent="0.25">
      <c r="A2882" s="69">
        <v>42325</v>
      </c>
      <c r="B2882" t="s">
        <v>62</v>
      </c>
      <c r="D2882">
        <v>40</v>
      </c>
    </row>
    <row r="2883" spans="1:4" x14ac:dyDescent="0.25">
      <c r="A2883" s="69">
        <v>42325</v>
      </c>
      <c r="B2883" t="s">
        <v>637</v>
      </c>
      <c r="D2883">
        <v>7</v>
      </c>
    </row>
    <row r="2884" spans="1:4" x14ac:dyDescent="0.25">
      <c r="A2884" s="69">
        <v>42325</v>
      </c>
      <c r="B2884" t="s">
        <v>1742</v>
      </c>
      <c r="D2884">
        <v>10</v>
      </c>
    </row>
    <row r="2886" spans="1:4" x14ac:dyDescent="0.25">
      <c r="A2886" s="69">
        <v>42326</v>
      </c>
      <c r="B2886" t="s">
        <v>2094</v>
      </c>
      <c r="D2886">
        <v>55</v>
      </c>
    </row>
    <row r="2887" spans="1:4" x14ac:dyDescent="0.25">
      <c r="A2887" s="69">
        <v>42326</v>
      </c>
      <c r="B2887" t="s">
        <v>2095</v>
      </c>
      <c r="D2887">
        <v>1000</v>
      </c>
    </row>
    <row r="2888" spans="1:4" x14ac:dyDescent="0.25">
      <c r="A2888" s="69">
        <v>42326</v>
      </c>
      <c r="B2888" t="s">
        <v>2096</v>
      </c>
      <c r="D2888">
        <v>7000</v>
      </c>
    </row>
    <row r="2890" spans="1:4" x14ac:dyDescent="0.25">
      <c r="A2890" s="69">
        <v>42327</v>
      </c>
      <c r="B2890" t="s">
        <v>992</v>
      </c>
      <c r="C2890">
        <v>500</v>
      </c>
    </row>
    <row r="2891" spans="1:4" x14ac:dyDescent="0.25">
      <c r="A2891" s="69">
        <v>42327</v>
      </c>
      <c r="B2891" t="s">
        <v>541</v>
      </c>
      <c r="D2891">
        <v>9</v>
      </c>
    </row>
    <row r="2892" spans="1:4" x14ac:dyDescent="0.25">
      <c r="A2892" s="69">
        <v>42327</v>
      </c>
      <c r="B2892" t="s">
        <v>2101</v>
      </c>
      <c r="D2892">
        <v>60</v>
      </c>
    </row>
    <row r="2893" spans="1:4" x14ac:dyDescent="0.25">
      <c r="A2893" s="69">
        <v>42327</v>
      </c>
      <c r="B2893" t="s">
        <v>2102</v>
      </c>
      <c r="D2893">
        <v>20</v>
      </c>
    </row>
    <row r="2894" spans="1:4" x14ac:dyDescent="0.25">
      <c r="A2894" s="69">
        <v>42327</v>
      </c>
      <c r="B2894" t="s">
        <v>735</v>
      </c>
      <c r="D2894">
        <v>7</v>
      </c>
    </row>
    <row r="2895" spans="1:4" x14ac:dyDescent="0.25">
      <c r="A2895" s="69">
        <v>42327</v>
      </c>
      <c r="B2895" t="s">
        <v>2103</v>
      </c>
      <c r="D2895">
        <v>178</v>
      </c>
    </row>
    <row r="2896" spans="1:4" x14ac:dyDescent="0.25">
      <c r="A2896" s="69">
        <v>42327</v>
      </c>
      <c r="B2896" t="s">
        <v>1914</v>
      </c>
      <c r="D2896">
        <v>50</v>
      </c>
    </row>
    <row r="2897" spans="1:4" x14ac:dyDescent="0.25">
      <c r="A2897" s="69">
        <v>42327</v>
      </c>
      <c r="B2897" t="s">
        <v>542</v>
      </c>
      <c r="D2897">
        <v>6</v>
      </c>
    </row>
    <row r="2899" spans="1:4" x14ac:dyDescent="0.25">
      <c r="A2899" s="69">
        <v>42329</v>
      </c>
      <c r="B2899" t="s">
        <v>2106</v>
      </c>
      <c r="C2899">
        <v>500</v>
      </c>
    </row>
    <row r="2900" spans="1:4" x14ac:dyDescent="0.25">
      <c r="A2900" s="69">
        <v>42329</v>
      </c>
      <c r="B2900" t="s">
        <v>2107</v>
      </c>
      <c r="C2900">
        <v>500</v>
      </c>
    </row>
    <row r="2901" spans="1:4" x14ac:dyDescent="0.25">
      <c r="A2901" s="69">
        <v>42329</v>
      </c>
      <c r="B2901" t="s">
        <v>649</v>
      </c>
      <c r="D2901">
        <v>500</v>
      </c>
    </row>
    <row r="2902" spans="1:4" x14ac:dyDescent="0.25">
      <c r="A2902" s="69">
        <v>42329</v>
      </c>
      <c r="B2902" t="s">
        <v>2108</v>
      </c>
      <c r="C2902">
        <v>5500</v>
      </c>
    </row>
    <row r="2903" spans="1:4" x14ac:dyDescent="0.25">
      <c r="A2903" s="69">
        <v>42329</v>
      </c>
      <c r="B2903" t="s">
        <v>183</v>
      </c>
      <c r="D2903">
        <v>5500</v>
      </c>
    </row>
    <row r="2927" spans="1:4" x14ac:dyDescent="0.25">
      <c r="A2927" s="143" t="s">
        <v>73</v>
      </c>
      <c r="B2927" s="143"/>
      <c r="C2927" s="5">
        <f>SUM(C4:C2926)</f>
        <v>675570.7</v>
      </c>
      <c r="D2927" s="5"/>
    </row>
    <row r="2928" spans="1:4" x14ac:dyDescent="0.25">
      <c r="A2928" s="143" t="s">
        <v>74</v>
      </c>
      <c r="B2928" s="143"/>
      <c r="C2928" s="5"/>
      <c r="D2928" s="5">
        <f>SUM(D4:D2926)</f>
        <v>674830.7</v>
      </c>
    </row>
    <row r="2929" spans="1:3" x14ac:dyDescent="0.25">
      <c r="A2929" s="143" t="s">
        <v>75</v>
      </c>
      <c r="B2929" s="143"/>
      <c r="C2929" s="5">
        <f>C2927-D2928</f>
        <v>740</v>
      </c>
    </row>
  </sheetData>
  <mergeCells count="13">
    <mergeCell ref="A1:D1"/>
    <mergeCell ref="F1:F2"/>
    <mergeCell ref="G1:G2"/>
    <mergeCell ref="H1:I1"/>
    <mergeCell ref="A2:A3"/>
    <mergeCell ref="B2:B3"/>
    <mergeCell ref="C2:D2"/>
    <mergeCell ref="A2929:B2929"/>
    <mergeCell ref="F119:G119"/>
    <mergeCell ref="F120:G120"/>
    <mergeCell ref="F121:G121"/>
    <mergeCell ref="A2927:B2927"/>
    <mergeCell ref="A2928:B2928"/>
  </mergeCells>
  <printOptions gridLines="1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C15" sqref="C15"/>
    </sheetView>
  </sheetViews>
  <sheetFormatPr defaultRowHeight="15" x14ac:dyDescent="0.25"/>
  <cols>
    <col min="1" max="1" width="29.7109375" customWidth="1"/>
    <col min="2" max="2" width="45.85546875" customWidth="1"/>
  </cols>
  <sheetData>
    <row r="1" spans="1:4" x14ac:dyDescent="0.25">
      <c r="A1" s="144" t="s">
        <v>1847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85" t="s">
        <v>4</v>
      </c>
      <c r="D3" s="85" t="s">
        <v>5</v>
      </c>
    </row>
    <row r="4" spans="1:4" x14ac:dyDescent="0.25">
      <c r="A4" s="69">
        <v>42258</v>
      </c>
      <c r="B4" s="62" t="s">
        <v>1845</v>
      </c>
      <c r="C4">
        <v>20</v>
      </c>
    </row>
    <row r="5" spans="1:4" x14ac:dyDescent="0.25">
      <c r="A5" s="69"/>
    </row>
    <row r="6" spans="1:4" x14ac:dyDescent="0.25">
      <c r="A6" s="69">
        <v>42260</v>
      </c>
      <c r="B6" t="s">
        <v>1859</v>
      </c>
      <c r="C6">
        <v>7</v>
      </c>
    </row>
    <row r="7" spans="1:4" x14ac:dyDescent="0.25">
      <c r="A7" s="69"/>
    </row>
    <row r="8" spans="1:4" x14ac:dyDescent="0.25">
      <c r="A8" s="69">
        <v>42268</v>
      </c>
      <c r="B8" s="62" t="s">
        <v>1896</v>
      </c>
      <c r="C8">
        <v>50</v>
      </c>
    </row>
    <row r="9" spans="1:4" x14ac:dyDescent="0.25">
      <c r="A9" s="69"/>
    </row>
    <row r="10" spans="1:4" x14ac:dyDescent="0.25">
      <c r="A10" s="69">
        <v>42279</v>
      </c>
      <c r="B10" s="62" t="s">
        <v>1930</v>
      </c>
      <c r="C10">
        <v>7</v>
      </c>
    </row>
    <row r="11" spans="1:4" x14ac:dyDescent="0.25">
      <c r="A11" s="69"/>
    </row>
    <row r="12" spans="1:4" x14ac:dyDescent="0.25">
      <c r="A12" s="69">
        <v>42280</v>
      </c>
      <c r="B12" s="62" t="s">
        <v>1931</v>
      </c>
      <c r="C12">
        <v>7</v>
      </c>
    </row>
    <row r="13" spans="1:4" x14ac:dyDescent="0.25">
      <c r="A13" s="69">
        <v>42280</v>
      </c>
      <c r="B13" s="62" t="s">
        <v>1924</v>
      </c>
      <c r="C13">
        <v>7</v>
      </c>
    </row>
    <row r="15" spans="1:4" x14ac:dyDescent="0.25">
      <c r="A15" s="69">
        <v>42281</v>
      </c>
      <c r="B15" s="62" t="s">
        <v>1931</v>
      </c>
      <c r="C15">
        <v>7</v>
      </c>
    </row>
    <row r="17" spans="1:4" x14ac:dyDescent="0.25">
      <c r="A17" s="3"/>
      <c r="B17" s="4"/>
      <c r="C17" s="86"/>
    </row>
    <row r="18" spans="1:4" x14ac:dyDescent="0.25">
      <c r="A18" s="6"/>
    </row>
    <row r="19" spans="1:4" x14ac:dyDescent="0.25">
      <c r="A19" s="143" t="s">
        <v>73</v>
      </c>
      <c r="B19" s="143"/>
      <c r="C19" s="86">
        <f>SUM(C4:C18)</f>
        <v>105</v>
      </c>
      <c r="D19" s="86"/>
    </row>
    <row r="20" spans="1:4" x14ac:dyDescent="0.25">
      <c r="A20" s="143" t="s">
        <v>74</v>
      </c>
      <c r="B20" s="143"/>
      <c r="C20" s="86"/>
      <c r="D20" s="86">
        <f>SUM(D4:D18)</f>
        <v>0</v>
      </c>
    </row>
    <row r="21" spans="1:4" x14ac:dyDescent="0.25">
      <c r="A21" s="143" t="s">
        <v>75</v>
      </c>
      <c r="B21" s="143"/>
      <c r="C21" s="86">
        <f>C19-D20</f>
        <v>105</v>
      </c>
      <c r="D21" s="86"/>
    </row>
  </sheetData>
  <mergeCells count="7">
    <mergeCell ref="A21:B21"/>
    <mergeCell ref="A1:D1"/>
    <mergeCell ref="A2:A3"/>
    <mergeCell ref="B2:B3"/>
    <mergeCell ref="C2:D2"/>
    <mergeCell ref="A19:B19"/>
    <mergeCell ref="A20:B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B47" activeCellId="1" sqref="C278 B47"/>
    </sheetView>
  </sheetViews>
  <sheetFormatPr defaultRowHeight="15" x14ac:dyDescent="0.25"/>
  <cols>
    <col min="1" max="1" width="28.7109375"/>
    <col min="2" max="2" width="45.42578125"/>
    <col min="3" max="4" width="8.7109375"/>
    <col min="5" max="5" width="9.140625" style="5"/>
    <col min="6" max="6" width="30.85546875"/>
    <col min="7" max="7" width="24.5703125"/>
    <col min="8" max="1025" width="8.7109375"/>
  </cols>
  <sheetData>
    <row r="1" spans="1:1024" x14ac:dyDescent="0.25">
      <c r="A1" s="144" t="s">
        <v>1591</v>
      </c>
      <c r="B1" s="144"/>
      <c r="C1" s="144"/>
      <c r="D1" s="144"/>
      <c r="E1" s="22"/>
      <c r="F1" s="144" t="s">
        <v>1591</v>
      </c>
      <c r="G1" s="144"/>
      <c r="H1" s="144"/>
      <c r="I1" s="144"/>
    </row>
    <row r="2" spans="1:1024" x14ac:dyDescent="0.25">
      <c r="A2" s="144" t="s">
        <v>1</v>
      </c>
      <c r="B2" s="144" t="s">
        <v>2</v>
      </c>
      <c r="C2" s="144" t="s">
        <v>3</v>
      </c>
      <c r="D2" s="144"/>
      <c r="E2" s="22"/>
      <c r="F2" s="144" t="s">
        <v>1</v>
      </c>
      <c r="G2" s="144" t="s">
        <v>2</v>
      </c>
      <c r="H2" s="144" t="s">
        <v>3</v>
      </c>
      <c r="I2" s="144"/>
    </row>
    <row r="3" spans="1:1024" x14ac:dyDescent="0.25">
      <c r="A3" s="144"/>
      <c r="B3" s="144"/>
      <c r="C3" s="2" t="s">
        <v>4</v>
      </c>
      <c r="D3" s="2" t="s">
        <v>5</v>
      </c>
      <c r="E3" s="22"/>
      <c r="F3" s="144"/>
      <c r="G3" s="144"/>
      <c r="H3" s="2" t="s">
        <v>4</v>
      </c>
      <c r="I3" s="2" t="s">
        <v>5</v>
      </c>
    </row>
    <row r="4" spans="1:1024" x14ac:dyDescent="0.25">
      <c r="A4" s="6"/>
      <c r="B4" s="35" t="s">
        <v>1713</v>
      </c>
      <c r="C4" s="2">
        <v>655</v>
      </c>
      <c r="D4" s="2"/>
      <c r="E4" s="22"/>
      <c r="F4" s="3">
        <v>41990</v>
      </c>
      <c r="G4" s="35" t="s">
        <v>1714</v>
      </c>
      <c r="H4" s="5">
        <v>350</v>
      </c>
      <c r="I4" s="2"/>
    </row>
    <row r="5" spans="1:1024" x14ac:dyDescent="0.25">
      <c r="A5" s="6"/>
      <c r="B5" s="4" t="s">
        <v>1715</v>
      </c>
      <c r="C5" s="2">
        <v>100</v>
      </c>
      <c r="D5" s="2"/>
      <c r="E5" s="22"/>
      <c r="F5" s="7"/>
    </row>
    <row r="6" spans="1:1024" x14ac:dyDescent="0.25">
      <c r="A6" s="6"/>
      <c r="B6" s="4" t="s">
        <v>1716</v>
      </c>
      <c r="C6" s="5">
        <v>350</v>
      </c>
      <c r="D6" s="5"/>
      <c r="E6" s="22"/>
      <c r="F6" s="3">
        <v>41992</v>
      </c>
      <c r="G6" t="s">
        <v>136</v>
      </c>
      <c r="I6" s="5">
        <v>350</v>
      </c>
    </row>
    <row r="7" spans="1:1024" x14ac:dyDescent="0.25">
      <c r="A7" s="6"/>
      <c r="B7" s="4"/>
      <c r="C7" s="5"/>
      <c r="D7" s="5"/>
      <c r="E7" s="22"/>
    </row>
    <row r="8" spans="1:1024" s="35" customFormat="1" x14ac:dyDescent="0.25">
      <c r="B8" s="35" t="s">
        <v>461</v>
      </c>
      <c r="D8" s="2">
        <v>655</v>
      </c>
      <c r="E8" s="22"/>
      <c r="F8" s="143" t="s">
        <v>73</v>
      </c>
      <c r="G8" s="143"/>
      <c r="H8" s="5">
        <f>SUM(H4:H7)</f>
        <v>350</v>
      </c>
      <c r="I8" s="5"/>
      <c r="J8" s="2"/>
      <c r="L8" s="2"/>
      <c r="N8" s="2"/>
      <c r="P8" s="2"/>
      <c r="R8" s="2"/>
      <c r="T8" s="2"/>
      <c r="V8" s="2"/>
      <c r="X8" s="2"/>
      <c r="Z8" s="2"/>
      <c r="AB8" s="2"/>
      <c r="AD8" s="2"/>
      <c r="AF8" s="2"/>
      <c r="AH8" s="2"/>
      <c r="AJ8" s="2"/>
      <c r="AL8" s="2"/>
      <c r="AN8" s="2"/>
      <c r="AP8" s="2"/>
      <c r="AR8" s="2"/>
      <c r="AT8" s="2"/>
      <c r="AV8" s="2"/>
      <c r="AX8" s="2"/>
      <c r="AZ8" s="2"/>
      <c r="BB8" s="2"/>
      <c r="BD8" s="2"/>
      <c r="BF8" s="2"/>
      <c r="BH8" s="2"/>
      <c r="BJ8" s="2"/>
      <c r="BL8" s="2"/>
      <c r="BN8" s="2"/>
      <c r="BP8" s="2"/>
      <c r="BR8" s="2"/>
      <c r="BT8" s="2"/>
      <c r="BV8" s="2"/>
      <c r="BX8" s="2"/>
      <c r="BZ8" s="2"/>
      <c r="CB8" s="2"/>
      <c r="CD8" s="2"/>
      <c r="CF8" s="2"/>
      <c r="CH8" s="2"/>
      <c r="CJ8" s="2"/>
      <c r="CL8" s="2"/>
      <c r="CN8" s="2"/>
      <c r="CP8" s="2"/>
      <c r="CR8" s="2"/>
      <c r="CT8" s="2"/>
      <c r="CV8" s="2"/>
      <c r="CX8" s="2"/>
      <c r="CZ8" s="2"/>
      <c r="DB8" s="2"/>
      <c r="DD8" s="2"/>
      <c r="DF8" s="2"/>
      <c r="DH8" s="2"/>
      <c r="DJ8" s="2"/>
      <c r="DL8" s="2"/>
      <c r="DN8" s="2"/>
      <c r="DP8" s="2"/>
      <c r="DR8" s="2"/>
      <c r="DT8" s="2"/>
      <c r="DV8" s="2"/>
      <c r="DX8" s="2"/>
      <c r="DZ8" s="2"/>
      <c r="EB8" s="2"/>
      <c r="ED8" s="2"/>
      <c r="EF8" s="2"/>
      <c r="EH8" s="2"/>
      <c r="EJ8" s="2"/>
      <c r="EL8" s="2"/>
      <c r="EN8" s="2"/>
      <c r="EP8" s="2"/>
      <c r="ER8" s="2"/>
      <c r="ET8" s="2"/>
      <c r="EV8" s="2"/>
      <c r="EX8" s="2"/>
      <c r="EZ8" s="2"/>
      <c r="FB8" s="2"/>
      <c r="FD8" s="2"/>
      <c r="FF8" s="2"/>
      <c r="FH8" s="2"/>
      <c r="FJ8" s="2"/>
      <c r="FL8" s="2"/>
      <c r="FN8" s="2"/>
      <c r="FP8" s="2"/>
      <c r="FR8" s="2"/>
      <c r="FT8" s="2"/>
      <c r="FV8" s="2"/>
      <c r="FX8" s="2"/>
      <c r="FZ8" s="2"/>
      <c r="GB8" s="2"/>
      <c r="GD8" s="2"/>
      <c r="GF8" s="2"/>
      <c r="GH8" s="2"/>
      <c r="GJ8" s="2"/>
      <c r="GL8" s="2"/>
      <c r="GN8" s="2"/>
      <c r="GP8" s="2"/>
      <c r="GR8" s="2"/>
      <c r="GT8" s="2"/>
      <c r="GV8" s="2"/>
      <c r="GX8" s="2"/>
      <c r="GZ8" s="2"/>
      <c r="HB8" s="2"/>
      <c r="HD8" s="2"/>
      <c r="HF8" s="2"/>
      <c r="HH8" s="2"/>
      <c r="HJ8" s="2"/>
      <c r="HL8" s="2"/>
      <c r="HN8" s="2"/>
      <c r="HP8" s="2"/>
      <c r="HR8" s="2"/>
      <c r="HT8" s="2"/>
      <c r="HV8" s="2"/>
      <c r="HX8" s="2"/>
      <c r="HZ8" s="2"/>
      <c r="IB8" s="2"/>
      <c r="ID8" s="2"/>
      <c r="IF8" s="2"/>
      <c r="IH8" s="2"/>
      <c r="IJ8" s="2"/>
      <c r="IL8" s="2"/>
      <c r="IN8" s="2"/>
      <c r="IP8" s="2"/>
      <c r="IR8" s="2"/>
      <c r="IT8" s="2"/>
      <c r="IV8" s="2"/>
      <c r="IX8" s="2"/>
      <c r="IZ8" s="2"/>
      <c r="JB8" s="2"/>
      <c r="JD8" s="2"/>
      <c r="JF8" s="2"/>
      <c r="JH8" s="2"/>
      <c r="JJ8" s="2"/>
      <c r="JL8" s="2"/>
      <c r="JN8" s="2"/>
      <c r="JP8" s="2"/>
      <c r="JR8" s="2"/>
      <c r="JT8" s="2"/>
      <c r="JV8" s="2"/>
      <c r="JX8" s="2"/>
      <c r="JZ8" s="2"/>
      <c r="KB8" s="2"/>
      <c r="KD8" s="2"/>
      <c r="KF8" s="2"/>
      <c r="KH8" s="2"/>
      <c r="KJ8" s="2"/>
      <c r="KL8" s="2"/>
      <c r="KN8" s="2"/>
      <c r="KP8" s="2"/>
      <c r="KR8" s="2"/>
      <c r="KT8" s="2"/>
      <c r="KV8" s="2"/>
      <c r="KX8" s="2"/>
      <c r="KZ8" s="2"/>
      <c r="LB8" s="2"/>
      <c r="LD8" s="2"/>
      <c r="LF8" s="2"/>
      <c r="LH8" s="2"/>
      <c r="LJ8" s="2"/>
      <c r="LL8" s="2"/>
      <c r="LN8" s="2"/>
      <c r="LP8" s="2"/>
      <c r="LR8" s="2"/>
      <c r="LT8" s="2"/>
      <c r="LV8" s="2"/>
      <c r="LX8" s="2"/>
      <c r="LZ8" s="2"/>
      <c r="MB8" s="2"/>
      <c r="MD8" s="2"/>
      <c r="MF8" s="2"/>
      <c r="MH8" s="2"/>
      <c r="MJ8" s="2"/>
      <c r="ML8" s="2"/>
      <c r="MN8" s="2"/>
      <c r="MP8" s="2"/>
      <c r="MR8" s="2"/>
      <c r="MT8" s="2"/>
      <c r="MV8" s="2"/>
      <c r="MX8" s="2"/>
      <c r="MZ8" s="2"/>
      <c r="NB8" s="2"/>
      <c r="ND8" s="2"/>
      <c r="NF8" s="2"/>
      <c r="NH8" s="2"/>
      <c r="NJ8" s="2"/>
      <c r="NL8" s="2"/>
      <c r="NN8" s="2"/>
      <c r="NP8" s="2"/>
      <c r="NR8" s="2"/>
      <c r="NT8" s="2"/>
      <c r="NV8" s="2"/>
      <c r="NX8" s="2"/>
      <c r="NZ8" s="2"/>
      <c r="OB8" s="2"/>
      <c r="OD8" s="2"/>
      <c r="OF8" s="2"/>
      <c r="OH8" s="2"/>
      <c r="OJ8" s="2"/>
      <c r="OL8" s="2"/>
      <c r="ON8" s="2"/>
      <c r="OP8" s="2"/>
      <c r="OR8" s="2"/>
      <c r="OT8" s="2"/>
      <c r="OV8" s="2"/>
      <c r="OX8" s="2"/>
      <c r="OZ8" s="2"/>
      <c r="PB8" s="2"/>
      <c r="PD8" s="2"/>
      <c r="PF8" s="2"/>
      <c r="PH8" s="2"/>
      <c r="PJ8" s="2"/>
      <c r="PL8" s="2"/>
      <c r="PN8" s="2"/>
      <c r="PP8" s="2"/>
      <c r="PR8" s="2"/>
      <c r="PT8" s="2"/>
      <c r="PV8" s="2"/>
      <c r="PX8" s="2"/>
      <c r="PZ8" s="2"/>
      <c r="QB8" s="2"/>
      <c r="QD8" s="2"/>
      <c r="QF8" s="2"/>
      <c r="QH8" s="2"/>
      <c r="QJ8" s="2"/>
      <c r="QL8" s="2"/>
      <c r="QN8" s="2"/>
      <c r="QP8" s="2"/>
      <c r="QR8" s="2"/>
      <c r="QT8" s="2"/>
      <c r="QV8" s="2"/>
      <c r="QX8" s="2"/>
      <c r="QZ8" s="2"/>
      <c r="RB8" s="2"/>
      <c r="RD8" s="2"/>
      <c r="RF8" s="2"/>
      <c r="RH8" s="2"/>
      <c r="RJ8" s="2"/>
      <c r="RL8" s="2"/>
      <c r="RN8" s="2"/>
      <c r="RP8" s="2"/>
      <c r="RR8" s="2"/>
      <c r="RT8" s="2"/>
      <c r="RV8" s="2"/>
      <c r="RX8" s="2"/>
      <c r="RZ8" s="2"/>
      <c r="SB8" s="2"/>
      <c r="SD8" s="2"/>
      <c r="SF8" s="2"/>
      <c r="SH8" s="2"/>
      <c r="SJ8" s="2"/>
      <c r="SL8" s="2"/>
      <c r="SN8" s="2"/>
      <c r="SP8" s="2"/>
      <c r="SR8" s="2"/>
      <c r="ST8" s="2"/>
      <c r="SV8" s="2"/>
      <c r="SX8" s="2"/>
      <c r="SZ8" s="2"/>
      <c r="TB8" s="2"/>
      <c r="TD8" s="2"/>
      <c r="TF8" s="2"/>
      <c r="TH8" s="2"/>
      <c r="TJ8" s="2"/>
      <c r="TL8" s="2"/>
      <c r="TN8" s="2"/>
      <c r="TP8" s="2"/>
      <c r="TR8" s="2"/>
      <c r="TT8" s="2"/>
      <c r="TV8" s="2"/>
      <c r="TX8" s="2"/>
      <c r="TZ8" s="2"/>
      <c r="UB8" s="2"/>
      <c r="UD8" s="2"/>
      <c r="UF8" s="2"/>
      <c r="UH8" s="2"/>
      <c r="UJ8" s="2"/>
      <c r="UL8" s="2"/>
      <c r="UN8" s="2"/>
      <c r="UP8" s="2"/>
      <c r="UR8" s="2"/>
      <c r="UT8" s="2"/>
      <c r="UV8" s="2"/>
      <c r="UX8" s="2"/>
      <c r="UZ8" s="2"/>
      <c r="VB8" s="2"/>
      <c r="VD8" s="2"/>
      <c r="VF8" s="2"/>
      <c r="VH8" s="2"/>
      <c r="VJ8" s="2"/>
      <c r="VL8" s="2"/>
      <c r="VN8" s="2"/>
      <c r="VP8" s="2"/>
      <c r="VR8" s="2"/>
      <c r="VT8" s="2"/>
      <c r="VV8" s="2"/>
      <c r="VX8" s="2"/>
      <c r="VZ8" s="2"/>
      <c r="WB8" s="2"/>
      <c r="WD8" s="2"/>
      <c r="WF8" s="2"/>
      <c r="WH8" s="2"/>
      <c r="WJ8" s="2"/>
      <c r="WL8" s="2"/>
      <c r="WN8" s="2"/>
      <c r="WP8" s="2"/>
      <c r="WR8" s="2"/>
      <c r="WT8" s="2"/>
      <c r="WV8" s="2"/>
      <c r="WX8" s="2"/>
      <c r="WZ8" s="2"/>
      <c r="XB8" s="2"/>
      <c r="XD8" s="2"/>
      <c r="XF8" s="2"/>
      <c r="XH8" s="2"/>
      <c r="XJ8" s="2"/>
      <c r="XL8" s="2"/>
      <c r="XN8" s="2"/>
      <c r="XP8" s="2"/>
      <c r="XR8" s="2"/>
      <c r="XT8" s="2"/>
      <c r="XV8" s="2"/>
      <c r="XX8" s="2"/>
      <c r="XZ8" s="2"/>
      <c r="YB8" s="2"/>
      <c r="YD8" s="2"/>
      <c r="YF8" s="2"/>
      <c r="YH8" s="2"/>
      <c r="YJ8" s="2"/>
      <c r="YL8" s="2"/>
      <c r="YN8" s="2"/>
      <c r="YP8" s="2"/>
      <c r="YR8" s="2"/>
      <c r="YT8" s="2"/>
      <c r="YV8" s="2"/>
      <c r="YX8" s="2"/>
      <c r="YZ8" s="2"/>
      <c r="ZB8" s="2"/>
      <c r="ZD8" s="2"/>
      <c r="ZF8" s="2"/>
      <c r="ZH8" s="2"/>
      <c r="ZJ8" s="2"/>
      <c r="ZL8" s="2"/>
      <c r="ZN8" s="2"/>
      <c r="ZP8" s="2"/>
      <c r="ZR8" s="2"/>
      <c r="ZT8" s="2"/>
      <c r="ZV8" s="2"/>
      <c r="ZX8" s="2"/>
      <c r="ZZ8" s="2"/>
      <c r="AAB8" s="2"/>
      <c r="AAD8" s="2"/>
      <c r="AAF8" s="2"/>
      <c r="AAH8" s="2"/>
      <c r="AAJ8" s="2"/>
      <c r="AAL8" s="2"/>
      <c r="AAN8" s="2"/>
      <c r="AAP8" s="2"/>
      <c r="AAR8" s="2"/>
      <c r="AAT8" s="2"/>
      <c r="AAV8" s="2"/>
      <c r="AAX8" s="2"/>
      <c r="AAZ8" s="2"/>
      <c r="ABB8" s="2"/>
      <c r="ABD8" s="2"/>
      <c r="ABF8" s="2"/>
      <c r="ABH8" s="2"/>
      <c r="ABJ8" s="2"/>
      <c r="ABL8" s="2"/>
      <c r="ABN8" s="2"/>
      <c r="ABP8" s="2"/>
      <c r="ABR8" s="2"/>
      <c r="ABT8" s="2"/>
      <c r="ABV8" s="2"/>
      <c r="ABX8" s="2"/>
      <c r="ABZ8" s="2"/>
      <c r="ACB8" s="2"/>
      <c r="ACD8" s="2"/>
      <c r="ACF8" s="2"/>
      <c r="ACH8" s="2"/>
      <c r="ACJ8" s="2"/>
      <c r="ACL8" s="2"/>
      <c r="ACN8" s="2"/>
      <c r="ACP8" s="2"/>
      <c r="ACR8" s="2"/>
      <c r="ACT8" s="2"/>
      <c r="ACV8" s="2"/>
      <c r="ACX8" s="2"/>
      <c r="ACZ8" s="2"/>
      <c r="ADB8" s="2"/>
      <c r="ADD8" s="2"/>
      <c r="ADF8" s="2"/>
      <c r="ADH8" s="2"/>
      <c r="ADJ8" s="2"/>
      <c r="ADL8" s="2"/>
      <c r="ADN8" s="2"/>
      <c r="ADP8" s="2"/>
      <c r="ADR8" s="2"/>
      <c r="ADT8" s="2"/>
      <c r="ADV8" s="2"/>
      <c r="ADX8" s="2"/>
      <c r="ADZ8" s="2"/>
      <c r="AEB8" s="2"/>
      <c r="AED8" s="2"/>
      <c r="AEF8" s="2"/>
      <c r="AEH8" s="2"/>
      <c r="AEJ8" s="2"/>
      <c r="AEL8" s="2"/>
      <c r="AEN8" s="2"/>
      <c r="AEP8" s="2"/>
      <c r="AER8" s="2"/>
      <c r="AET8" s="2"/>
      <c r="AEV8" s="2"/>
      <c r="AEX8" s="2"/>
      <c r="AEZ8" s="2"/>
      <c r="AFB8" s="2"/>
      <c r="AFD8" s="2"/>
      <c r="AFF8" s="2"/>
      <c r="AFH8" s="2"/>
      <c r="AFJ8" s="2"/>
      <c r="AFL8" s="2"/>
      <c r="AFN8" s="2"/>
      <c r="AFP8" s="2"/>
      <c r="AFR8" s="2"/>
      <c r="AFT8" s="2"/>
      <c r="AFV8" s="2"/>
      <c r="AFX8" s="2"/>
      <c r="AFZ8" s="2"/>
      <c r="AGB8" s="2"/>
      <c r="AGD8" s="2"/>
      <c r="AGF8" s="2"/>
      <c r="AGH8" s="2"/>
      <c r="AGJ8" s="2"/>
      <c r="AGL8" s="2"/>
      <c r="AGN8" s="2"/>
      <c r="AGP8" s="2"/>
      <c r="AGR8" s="2"/>
      <c r="AGT8" s="2"/>
      <c r="AGV8" s="2"/>
      <c r="AGX8" s="2"/>
      <c r="AGZ8" s="2"/>
      <c r="AHB8" s="2"/>
      <c r="AHD8" s="2"/>
      <c r="AHF8" s="2"/>
      <c r="AHH8" s="2"/>
      <c r="AHJ8" s="2"/>
      <c r="AHL8" s="2"/>
      <c r="AHN8" s="2"/>
      <c r="AHP8" s="2"/>
      <c r="AHR8" s="2"/>
      <c r="AHT8" s="2"/>
      <c r="AHV8" s="2"/>
      <c r="AHX8" s="2"/>
      <c r="AHZ8" s="2"/>
      <c r="AIB8" s="2"/>
      <c r="AID8" s="2"/>
      <c r="AIF8" s="2"/>
      <c r="AIH8" s="2"/>
      <c r="AIJ8" s="2"/>
      <c r="AIL8" s="2"/>
      <c r="AIN8" s="2"/>
      <c r="AIP8" s="2"/>
      <c r="AIR8" s="2"/>
      <c r="AIT8" s="2"/>
      <c r="AIV8" s="2"/>
      <c r="AIX8" s="2"/>
      <c r="AIZ8" s="2"/>
      <c r="AJB8" s="2"/>
      <c r="AJD8" s="2"/>
      <c r="AJF8" s="2"/>
      <c r="AJH8" s="2"/>
      <c r="AJJ8" s="2"/>
      <c r="AJL8" s="2"/>
      <c r="AJN8" s="2"/>
      <c r="AJP8" s="2"/>
      <c r="AJR8" s="2"/>
      <c r="AJT8" s="2"/>
      <c r="AJV8" s="2"/>
      <c r="AJX8" s="2"/>
      <c r="AJZ8" s="2"/>
      <c r="AKB8" s="2"/>
      <c r="AKD8" s="2"/>
      <c r="AKF8" s="2"/>
      <c r="AKH8" s="2"/>
      <c r="AKJ8" s="2"/>
      <c r="AKL8" s="2"/>
      <c r="AKN8" s="2"/>
      <c r="AKP8" s="2"/>
      <c r="AKR8" s="2"/>
      <c r="AKT8" s="2"/>
      <c r="AKV8" s="2"/>
      <c r="AKX8" s="2"/>
      <c r="AKZ8" s="2"/>
      <c r="ALB8" s="2"/>
      <c r="ALD8" s="2"/>
      <c r="ALF8" s="2"/>
      <c r="ALH8" s="2"/>
      <c r="ALJ8" s="2"/>
      <c r="ALL8" s="2"/>
      <c r="ALN8" s="2"/>
      <c r="ALP8" s="2"/>
      <c r="ALR8" s="2"/>
      <c r="ALT8" s="2"/>
      <c r="ALV8" s="2"/>
      <c r="ALX8" s="2"/>
      <c r="ALZ8" s="2"/>
      <c r="AMB8" s="2"/>
      <c r="AMD8" s="2"/>
      <c r="AMF8" s="2"/>
      <c r="AMH8" s="2"/>
      <c r="AMJ8" s="2"/>
    </row>
    <row r="9" spans="1:1024" s="2" customFormat="1" x14ac:dyDescent="0.25">
      <c r="A9" s="3">
        <v>41988</v>
      </c>
      <c r="B9" s="4" t="s">
        <v>1717</v>
      </c>
      <c r="D9" s="2">
        <v>140</v>
      </c>
      <c r="E9" s="22"/>
      <c r="F9" s="143" t="s">
        <v>74</v>
      </c>
      <c r="G9" s="143"/>
      <c r="H9" s="5"/>
      <c r="I9" s="5">
        <f>SUM(I4:I7)</f>
        <v>350</v>
      </c>
      <c r="K9" s="4"/>
      <c r="M9" s="4"/>
      <c r="O9" s="4"/>
      <c r="Q9" s="4"/>
      <c r="S9" s="4"/>
      <c r="U9" s="4"/>
      <c r="W9" s="4"/>
      <c r="Y9" s="4"/>
      <c r="AA9" s="4"/>
      <c r="AC9" s="4"/>
      <c r="AE9" s="4"/>
      <c r="AG9" s="4"/>
      <c r="AI9" s="4"/>
      <c r="AK9" s="4"/>
      <c r="AM9" s="4"/>
      <c r="AO9" s="4"/>
      <c r="AQ9" s="4"/>
      <c r="AS9" s="4"/>
      <c r="AU9" s="4"/>
      <c r="AW9" s="4"/>
      <c r="AY9" s="4"/>
      <c r="BA9" s="4"/>
      <c r="BC9" s="4"/>
      <c r="BE9" s="4"/>
      <c r="BG9" s="4"/>
      <c r="BI9" s="4"/>
      <c r="BK9" s="4"/>
      <c r="BM9" s="4"/>
      <c r="BO9" s="4"/>
      <c r="BQ9" s="4"/>
      <c r="BS9" s="4"/>
      <c r="BU9" s="4"/>
      <c r="BW9" s="4"/>
      <c r="BY9" s="4"/>
      <c r="CA9" s="4"/>
      <c r="CC9" s="4"/>
      <c r="CE9" s="4"/>
      <c r="CG9" s="4"/>
      <c r="CI9" s="4"/>
      <c r="CK9" s="4"/>
      <c r="CM9" s="4"/>
      <c r="CO9" s="4"/>
      <c r="CQ9" s="4"/>
      <c r="CS9" s="4"/>
      <c r="CU9" s="4"/>
      <c r="CW9" s="4"/>
      <c r="CY9" s="4"/>
      <c r="DA9" s="4"/>
      <c r="DC9" s="4"/>
      <c r="DE9" s="4"/>
      <c r="DG9" s="4"/>
      <c r="DI9" s="4"/>
      <c r="DK9" s="4"/>
      <c r="DM9" s="4"/>
      <c r="DO9" s="4"/>
      <c r="DQ9" s="4"/>
      <c r="DS9" s="4"/>
      <c r="DU9" s="4"/>
      <c r="DW9" s="4"/>
      <c r="DY9" s="4"/>
      <c r="EA9" s="4"/>
      <c r="EC9" s="4"/>
      <c r="EE9" s="4"/>
      <c r="EG9" s="4"/>
      <c r="EI9" s="4"/>
      <c r="EK9" s="4"/>
      <c r="EM9" s="4"/>
      <c r="EO9" s="4"/>
      <c r="EQ9" s="4"/>
      <c r="ES9" s="4"/>
      <c r="EU9" s="4"/>
      <c r="EW9" s="4"/>
      <c r="EY9" s="4"/>
      <c r="FA9" s="4"/>
      <c r="FC9" s="4"/>
      <c r="FE9" s="4"/>
      <c r="FG9" s="4"/>
      <c r="FI9" s="4"/>
      <c r="FK9" s="4"/>
      <c r="FM9" s="4"/>
      <c r="FO9" s="4"/>
      <c r="FQ9" s="4"/>
      <c r="FS9" s="4"/>
      <c r="FU9" s="4"/>
      <c r="FW9" s="4"/>
      <c r="FY9" s="4"/>
      <c r="GA9" s="4"/>
      <c r="GC9" s="4"/>
      <c r="GE9" s="4"/>
      <c r="GG9" s="4"/>
      <c r="GI9" s="4"/>
      <c r="GK9" s="4"/>
      <c r="GM9" s="4"/>
      <c r="GO9" s="4"/>
      <c r="GQ9" s="4"/>
      <c r="GS9" s="4"/>
      <c r="GU9" s="4"/>
      <c r="GW9" s="4"/>
      <c r="GY9" s="4"/>
      <c r="HA9" s="4"/>
      <c r="HC9" s="4"/>
      <c r="HE9" s="4"/>
      <c r="HG9" s="4"/>
      <c r="HI9" s="4"/>
      <c r="HK9" s="4"/>
      <c r="HM9" s="4"/>
      <c r="HO9" s="4"/>
      <c r="HQ9" s="4"/>
      <c r="HS9" s="4"/>
      <c r="HU9" s="4"/>
      <c r="HW9" s="4"/>
      <c r="HY9" s="4"/>
      <c r="IA9" s="4"/>
      <c r="IC9" s="4"/>
      <c r="IE9" s="4"/>
      <c r="IG9" s="4"/>
      <c r="II9" s="4"/>
      <c r="IK9" s="4"/>
      <c r="IM9" s="4"/>
      <c r="IO9" s="4"/>
      <c r="IQ9" s="4"/>
      <c r="IS9" s="4"/>
      <c r="IU9" s="4"/>
      <c r="IW9" s="4"/>
      <c r="IY9" s="4"/>
      <c r="JA9" s="4"/>
      <c r="JC9" s="4"/>
      <c r="JE9" s="4"/>
      <c r="JG9" s="4"/>
      <c r="JI9" s="4"/>
      <c r="JK9" s="4"/>
      <c r="JM9" s="4"/>
      <c r="JO9" s="4"/>
      <c r="JQ9" s="4"/>
      <c r="JS9" s="4"/>
      <c r="JU9" s="4"/>
      <c r="JW9" s="4"/>
      <c r="JY9" s="4"/>
      <c r="KA9" s="4"/>
      <c r="KC9" s="4"/>
      <c r="KE9" s="4"/>
      <c r="KG9" s="4"/>
      <c r="KI9" s="4"/>
      <c r="KK9" s="4"/>
      <c r="KM9" s="4"/>
      <c r="KO9" s="4"/>
      <c r="KQ9" s="4"/>
      <c r="KS9" s="4"/>
      <c r="KU9" s="4"/>
      <c r="KW9" s="4"/>
      <c r="KY9" s="4"/>
      <c r="LA9" s="4"/>
      <c r="LC9" s="4"/>
      <c r="LE9" s="4"/>
      <c r="LG9" s="4"/>
      <c r="LI9" s="4"/>
      <c r="LK9" s="4"/>
      <c r="LM9" s="4"/>
      <c r="LO9" s="4"/>
      <c r="LQ9" s="4"/>
      <c r="LS9" s="4"/>
      <c r="LU9" s="4"/>
      <c r="LW9" s="4"/>
      <c r="LY9" s="4"/>
      <c r="MA9" s="4"/>
      <c r="MC9" s="4"/>
      <c r="ME9" s="4"/>
      <c r="MG9" s="4"/>
      <c r="MI9" s="4"/>
      <c r="MK9" s="4"/>
      <c r="MM9" s="4"/>
      <c r="MO9" s="4"/>
      <c r="MQ9" s="4"/>
      <c r="MS9" s="4"/>
      <c r="MU9" s="4"/>
      <c r="MW9" s="4"/>
      <c r="MY9" s="4"/>
      <c r="NA9" s="4"/>
      <c r="NC9" s="4"/>
      <c r="NE9" s="4"/>
      <c r="NG9" s="4"/>
      <c r="NI9" s="4"/>
      <c r="NK9" s="4"/>
      <c r="NM9" s="4"/>
      <c r="NO9" s="4"/>
      <c r="NQ9" s="4"/>
      <c r="NS9" s="4"/>
      <c r="NU9" s="4"/>
      <c r="NW9" s="4"/>
      <c r="NY9" s="4"/>
      <c r="OA9" s="4"/>
      <c r="OC9" s="4"/>
      <c r="OE9" s="4"/>
      <c r="OG9" s="4"/>
      <c r="OI9" s="4"/>
      <c r="OK9" s="4"/>
      <c r="OM9" s="4"/>
      <c r="OO9" s="4"/>
      <c r="OQ9" s="4"/>
      <c r="OS9" s="4"/>
      <c r="OU9" s="4"/>
      <c r="OW9" s="4"/>
      <c r="OY9" s="4"/>
      <c r="PA9" s="4"/>
      <c r="PC9" s="4"/>
      <c r="PE9" s="4"/>
      <c r="PG9" s="4"/>
      <c r="PI9" s="4"/>
      <c r="PK9" s="4"/>
      <c r="PM9" s="4"/>
      <c r="PO9" s="4"/>
      <c r="PQ9" s="4"/>
      <c r="PS9" s="4"/>
      <c r="PU9" s="4"/>
      <c r="PW9" s="4"/>
      <c r="PY9" s="4"/>
      <c r="QA9" s="4"/>
      <c r="QC9" s="4"/>
      <c r="QE9" s="4"/>
      <c r="QG9" s="4"/>
      <c r="QI9" s="4"/>
      <c r="QK9" s="4"/>
      <c r="QM9" s="4"/>
      <c r="QO9" s="4"/>
      <c r="QQ9" s="4"/>
      <c r="QS9" s="4"/>
      <c r="QU9" s="4"/>
      <c r="QW9" s="4"/>
      <c r="QY9" s="4"/>
      <c r="RA9" s="4"/>
      <c r="RC9" s="4"/>
      <c r="RE9" s="4"/>
      <c r="RG9" s="4"/>
      <c r="RI9" s="4"/>
      <c r="RK9" s="4"/>
      <c r="RM9" s="4"/>
      <c r="RO9" s="4"/>
      <c r="RQ9" s="4"/>
      <c r="RS9" s="4"/>
      <c r="RU9" s="4"/>
      <c r="RW9" s="4"/>
      <c r="RY9" s="4"/>
      <c r="SA9" s="4"/>
      <c r="SC9" s="4"/>
      <c r="SE9" s="4"/>
      <c r="SG9" s="4"/>
      <c r="SI9" s="4"/>
      <c r="SK9" s="4"/>
      <c r="SM9" s="4"/>
      <c r="SO9" s="4"/>
      <c r="SQ9" s="4"/>
      <c r="SS9" s="4"/>
      <c r="SU9" s="4"/>
      <c r="SW9" s="4"/>
      <c r="SY9" s="4"/>
      <c r="TA9" s="4"/>
      <c r="TC9" s="4"/>
      <c r="TE9" s="4"/>
      <c r="TG9" s="4"/>
      <c r="TI9" s="4"/>
      <c r="TK9" s="4"/>
      <c r="TM9" s="4"/>
      <c r="TO9" s="4"/>
      <c r="TQ9" s="4"/>
      <c r="TS9" s="4"/>
      <c r="TU9" s="4"/>
      <c r="TW9" s="4"/>
      <c r="TY9" s="4"/>
      <c r="UA9" s="4"/>
      <c r="UC9" s="4"/>
      <c r="UE9" s="4"/>
      <c r="UG9" s="4"/>
      <c r="UI9" s="4"/>
      <c r="UK9" s="4"/>
      <c r="UM9" s="4"/>
      <c r="UO9" s="4"/>
      <c r="UQ9" s="4"/>
      <c r="US9" s="4"/>
      <c r="UU9" s="4"/>
      <c r="UW9" s="4"/>
      <c r="UY9" s="4"/>
      <c r="VA9" s="4"/>
      <c r="VC9" s="4"/>
      <c r="VE9" s="4"/>
      <c r="VG9" s="4"/>
      <c r="VI9" s="4"/>
      <c r="VK9" s="4"/>
      <c r="VM9" s="4"/>
      <c r="VO9" s="4"/>
      <c r="VQ9" s="4"/>
      <c r="VS9" s="4"/>
      <c r="VU9" s="4"/>
      <c r="VW9" s="4"/>
      <c r="VY9" s="4"/>
      <c r="WA9" s="4"/>
      <c r="WC9" s="4"/>
      <c r="WE9" s="4"/>
      <c r="WG9" s="4"/>
      <c r="WI9" s="4"/>
      <c r="WK9" s="4"/>
      <c r="WM9" s="4"/>
      <c r="WO9" s="4"/>
      <c r="WQ9" s="4"/>
      <c r="WS9" s="4"/>
      <c r="WU9" s="4"/>
      <c r="WW9" s="4"/>
      <c r="WY9" s="4"/>
      <c r="XA9" s="4"/>
      <c r="XC9" s="4"/>
      <c r="XE9" s="4"/>
      <c r="XG9" s="4"/>
      <c r="XI9" s="4"/>
      <c r="XK9" s="4"/>
      <c r="XM9" s="4"/>
      <c r="XO9" s="4"/>
      <c r="XQ9" s="4"/>
      <c r="XS9" s="4"/>
      <c r="XU9" s="4"/>
      <c r="XW9" s="4"/>
      <c r="XY9" s="4"/>
      <c r="YA9" s="4"/>
      <c r="YC9" s="4"/>
      <c r="YE9" s="4"/>
      <c r="YG9" s="4"/>
      <c r="YI9" s="4"/>
      <c r="YK9" s="4"/>
      <c r="YM9" s="4"/>
      <c r="YO9" s="4"/>
      <c r="YQ9" s="4"/>
      <c r="YS9" s="4"/>
      <c r="YU9" s="4"/>
      <c r="YW9" s="4"/>
      <c r="YY9" s="4"/>
      <c r="ZA9" s="4"/>
      <c r="ZC9" s="4"/>
      <c r="ZE9" s="4"/>
      <c r="ZG9" s="4"/>
      <c r="ZI9" s="4"/>
      <c r="ZK9" s="4"/>
      <c r="ZM9" s="4"/>
      <c r="ZO9" s="4"/>
      <c r="ZQ9" s="4"/>
      <c r="ZS9" s="4"/>
      <c r="ZU9" s="4"/>
      <c r="ZW9" s="4"/>
      <c r="ZY9" s="4"/>
      <c r="AAA9" s="4"/>
      <c r="AAC9" s="4"/>
      <c r="AAE9" s="4"/>
      <c r="AAG9" s="4"/>
      <c r="AAI9" s="4"/>
      <c r="AAK9" s="4"/>
      <c r="AAM9" s="4"/>
      <c r="AAO9" s="4"/>
      <c r="AAQ9" s="4"/>
      <c r="AAS9" s="4"/>
      <c r="AAU9" s="4"/>
      <c r="AAW9" s="4"/>
      <c r="AAY9" s="4"/>
      <c r="ABA9" s="4"/>
      <c r="ABC9" s="4"/>
      <c r="ABE9" s="4"/>
      <c r="ABG9" s="4"/>
      <c r="ABI9" s="4"/>
      <c r="ABK9" s="4"/>
      <c r="ABM9" s="4"/>
      <c r="ABO9" s="4"/>
      <c r="ABQ9" s="4"/>
      <c r="ABS9" s="4"/>
      <c r="ABU9" s="4"/>
      <c r="ABW9" s="4"/>
      <c r="ABY9" s="4"/>
      <c r="ACA9" s="4"/>
      <c r="ACC9" s="4"/>
      <c r="ACE9" s="4"/>
      <c r="ACG9" s="4"/>
      <c r="ACI9" s="4"/>
      <c r="ACK9" s="4"/>
      <c r="ACM9" s="4"/>
      <c r="ACO9" s="4"/>
      <c r="ACQ9" s="4"/>
      <c r="ACS9" s="4"/>
      <c r="ACU9" s="4"/>
      <c r="ACW9" s="4"/>
      <c r="ACY9" s="4"/>
      <c r="ADA9" s="4"/>
      <c r="ADC9" s="4"/>
      <c r="ADE9" s="4"/>
      <c r="ADG9" s="4"/>
      <c r="ADI9" s="4"/>
      <c r="ADK9" s="4"/>
      <c r="ADM9" s="4"/>
      <c r="ADO9" s="4"/>
      <c r="ADQ9" s="4"/>
      <c r="ADS9" s="4"/>
      <c r="ADU9" s="4"/>
      <c r="ADW9" s="4"/>
      <c r="ADY9" s="4"/>
      <c r="AEA9" s="4"/>
      <c r="AEC9" s="4"/>
      <c r="AEE9" s="4"/>
      <c r="AEG9" s="4"/>
      <c r="AEI9" s="4"/>
      <c r="AEK9" s="4"/>
      <c r="AEM9" s="4"/>
      <c r="AEO9" s="4"/>
      <c r="AEQ9" s="4"/>
      <c r="AES9" s="4"/>
      <c r="AEU9" s="4"/>
      <c r="AEW9" s="4"/>
      <c r="AEY9" s="4"/>
      <c r="AFA9" s="4"/>
      <c r="AFC9" s="4"/>
      <c r="AFE9" s="4"/>
      <c r="AFG9" s="4"/>
      <c r="AFI9" s="4"/>
      <c r="AFK9" s="4"/>
      <c r="AFM9" s="4"/>
      <c r="AFO9" s="4"/>
      <c r="AFQ9" s="4"/>
      <c r="AFS9" s="4"/>
      <c r="AFU9" s="4"/>
      <c r="AFW9" s="4"/>
      <c r="AFY9" s="4"/>
      <c r="AGA9" s="4"/>
      <c r="AGC9" s="4"/>
      <c r="AGE9" s="4"/>
      <c r="AGG9" s="4"/>
      <c r="AGI9" s="4"/>
      <c r="AGK9" s="4"/>
      <c r="AGM9" s="4"/>
      <c r="AGO9" s="4"/>
      <c r="AGQ9" s="4"/>
      <c r="AGS9" s="4"/>
      <c r="AGU9" s="4"/>
      <c r="AGW9" s="4"/>
      <c r="AGY9" s="4"/>
      <c r="AHA9" s="4"/>
      <c r="AHC9" s="4"/>
      <c r="AHE9" s="4"/>
      <c r="AHG9" s="4"/>
      <c r="AHI9" s="4"/>
      <c r="AHK9" s="4"/>
      <c r="AHM9" s="4"/>
      <c r="AHO9" s="4"/>
      <c r="AHQ9" s="4"/>
      <c r="AHS9" s="4"/>
      <c r="AHU9" s="4"/>
      <c r="AHW9" s="4"/>
      <c r="AHY9" s="4"/>
      <c r="AIA9" s="4"/>
      <c r="AIC9" s="4"/>
      <c r="AIE9" s="4"/>
      <c r="AIG9" s="4"/>
      <c r="AII9" s="4"/>
      <c r="AIK9" s="4"/>
      <c r="AIM9" s="4"/>
      <c r="AIO9" s="4"/>
      <c r="AIQ9" s="4"/>
      <c r="AIS9" s="4"/>
      <c r="AIU9" s="4"/>
      <c r="AIW9" s="4"/>
      <c r="AIY9" s="4"/>
      <c r="AJA9" s="4"/>
      <c r="AJC9" s="4"/>
      <c r="AJE9" s="4"/>
      <c r="AJG9" s="4"/>
      <c r="AJI9" s="4"/>
      <c r="AJK9" s="4"/>
      <c r="AJM9" s="4"/>
      <c r="AJO9" s="4"/>
      <c r="AJQ9" s="4"/>
      <c r="AJS9" s="4"/>
      <c r="AJU9" s="4"/>
      <c r="AJW9" s="4"/>
      <c r="AJY9" s="4"/>
      <c r="AKA9" s="4"/>
      <c r="AKC9" s="4"/>
      <c r="AKE9" s="4"/>
      <c r="AKG9" s="4"/>
      <c r="AKI9" s="4"/>
      <c r="AKK9" s="4"/>
      <c r="AKM9" s="4"/>
      <c r="AKO9" s="4"/>
      <c r="AKQ9" s="4"/>
      <c r="AKS9" s="4"/>
      <c r="AKU9" s="4"/>
      <c r="AKW9" s="4"/>
      <c r="AKY9" s="4"/>
      <c r="ALA9" s="4"/>
      <c r="ALC9" s="4"/>
      <c r="ALE9" s="4"/>
      <c r="ALG9" s="4"/>
      <c r="ALI9" s="4"/>
      <c r="ALK9" s="4"/>
      <c r="ALM9" s="4"/>
      <c r="ALO9" s="4"/>
      <c r="ALQ9" s="4"/>
      <c r="ALS9" s="4"/>
      <c r="ALU9" s="4"/>
      <c r="ALW9" s="4"/>
      <c r="ALY9" s="4"/>
      <c r="AMA9" s="4"/>
      <c r="AMC9" s="4"/>
      <c r="AME9" s="4"/>
      <c r="AMG9" s="4"/>
      <c r="AMI9" s="4"/>
    </row>
    <row r="10" spans="1:1024" s="5" customFormat="1" x14ac:dyDescent="0.25">
      <c r="A10" s="3">
        <v>41988</v>
      </c>
      <c r="B10" s="4" t="s">
        <v>1718</v>
      </c>
      <c r="D10" s="5">
        <v>250</v>
      </c>
      <c r="E10" s="22"/>
      <c r="F10" s="143" t="s">
        <v>75</v>
      </c>
      <c r="G10" s="143"/>
      <c r="H10" s="143">
        <f>H8-I9</f>
        <v>0</v>
      </c>
      <c r="I10" s="143"/>
      <c r="K10" s="4"/>
      <c r="M10" s="4"/>
      <c r="O10" s="4"/>
      <c r="Q10" s="4"/>
      <c r="S10" s="4"/>
      <c r="U10" s="4"/>
      <c r="W10" s="4"/>
      <c r="Y10" s="4"/>
      <c r="AA10" s="4"/>
      <c r="AC10" s="4"/>
      <c r="AE10" s="4"/>
      <c r="AG10" s="4"/>
      <c r="AI10" s="4"/>
      <c r="AK10" s="4"/>
      <c r="AM10" s="4"/>
      <c r="AO10" s="4"/>
      <c r="AQ10" s="4"/>
      <c r="AS10" s="4"/>
      <c r="AU10" s="4"/>
      <c r="AW10" s="4"/>
      <c r="AY10" s="4"/>
      <c r="BA10" s="4"/>
      <c r="BC10" s="4"/>
      <c r="BE10" s="4"/>
      <c r="BG10" s="4"/>
      <c r="BI10" s="4"/>
      <c r="BK10" s="4"/>
      <c r="BM10" s="4"/>
      <c r="BO10" s="4"/>
      <c r="BQ10" s="4"/>
      <c r="BS10" s="4"/>
      <c r="BU10" s="4"/>
      <c r="BW10" s="4"/>
      <c r="BY10" s="4"/>
      <c r="CA10" s="4"/>
      <c r="CC10" s="4"/>
      <c r="CE10" s="4"/>
      <c r="CG10" s="4"/>
      <c r="CI10" s="4"/>
      <c r="CK10" s="4"/>
      <c r="CM10" s="4"/>
      <c r="CO10" s="4"/>
      <c r="CQ10" s="4"/>
      <c r="CS10" s="4"/>
      <c r="CU10" s="4"/>
      <c r="CW10" s="4"/>
      <c r="CY10" s="4"/>
      <c r="DA10" s="4"/>
      <c r="DC10" s="4"/>
      <c r="DE10" s="4"/>
      <c r="DG10" s="4"/>
      <c r="DI10" s="4"/>
      <c r="DK10" s="4"/>
      <c r="DM10" s="4"/>
      <c r="DO10" s="4"/>
      <c r="DQ10" s="4"/>
      <c r="DS10" s="4"/>
      <c r="DU10" s="4"/>
      <c r="DW10" s="4"/>
      <c r="DY10" s="4"/>
      <c r="EA10" s="4"/>
      <c r="EC10" s="4"/>
      <c r="EE10" s="4"/>
      <c r="EG10" s="4"/>
      <c r="EI10" s="4"/>
      <c r="EK10" s="4"/>
      <c r="EM10" s="4"/>
      <c r="EO10" s="4"/>
      <c r="EQ10" s="4"/>
      <c r="ES10" s="4"/>
      <c r="EU10" s="4"/>
      <c r="EW10" s="4"/>
      <c r="EY10" s="4"/>
      <c r="FA10" s="4"/>
      <c r="FC10" s="4"/>
      <c r="FE10" s="4"/>
      <c r="FG10" s="4"/>
      <c r="FI10" s="4"/>
      <c r="FK10" s="4"/>
      <c r="FM10" s="4"/>
      <c r="FO10" s="4"/>
      <c r="FQ10" s="4"/>
      <c r="FS10" s="4"/>
      <c r="FU10" s="4"/>
      <c r="FW10" s="4"/>
      <c r="FY10" s="4"/>
      <c r="GA10" s="4"/>
      <c r="GC10" s="4"/>
      <c r="GE10" s="4"/>
      <c r="GG10" s="4"/>
      <c r="GI10" s="4"/>
      <c r="GK10" s="4"/>
      <c r="GM10" s="4"/>
      <c r="GO10" s="4"/>
      <c r="GQ10" s="4"/>
      <c r="GS10" s="4"/>
      <c r="GU10" s="4"/>
      <c r="GW10" s="4"/>
      <c r="GY10" s="4"/>
      <c r="HA10" s="4"/>
      <c r="HC10" s="4"/>
      <c r="HE10" s="4"/>
      <c r="HG10" s="4"/>
      <c r="HI10" s="4"/>
      <c r="HK10" s="4"/>
      <c r="HM10" s="4"/>
      <c r="HO10" s="4"/>
      <c r="HQ10" s="4"/>
      <c r="HS10" s="4"/>
      <c r="HU10" s="4"/>
      <c r="HW10" s="4"/>
      <c r="HY10" s="4"/>
      <c r="IA10" s="4"/>
      <c r="IC10" s="4"/>
      <c r="IE10" s="4"/>
      <c r="IG10" s="4"/>
      <c r="II10" s="4"/>
      <c r="IK10" s="4"/>
      <c r="IM10" s="4"/>
      <c r="IO10" s="4"/>
      <c r="IQ10" s="4"/>
      <c r="IS10" s="4"/>
      <c r="IU10" s="4"/>
      <c r="IW10" s="4"/>
      <c r="IY10" s="4"/>
      <c r="JA10" s="4"/>
      <c r="JC10" s="4"/>
      <c r="JE10" s="4"/>
      <c r="JG10" s="4"/>
      <c r="JI10" s="4"/>
      <c r="JK10" s="4"/>
      <c r="JM10" s="4"/>
      <c r="JO10" s="4"/>
      <c r="JQ10" s="4"/>
      <c r="JS10" s="4"/>
      <c r="JU10" s="4"/>
      <c r="JW10" s="4"/>
      <c r="JY10" s="4"/>
      <c r="KA10" s="4"/>
      <c r="KC10" s="4"/>
      <c r="KE10" s="4"/>
      <c r="KG10" s="4"/>
      <c r="KI10" s="4"/>
      <c r="KK10" s="4"/>
      <c r="KM10" s="4"/>
      <c r="KO10" s="4"/>
      <c r="KQ10" s="4"/>
      <c r="KS10" s="4"/>
      <c r="KU10" s="4"/>
      <c r="KW10" s="4"/>
      <c r="KY10" s="4"/>
      <c r="LA10" s="4"/>
      <c r="LC10" s="4"/>
      <c r="LE10" s="4"/>
      <c r="LG10" s="4"/>
      <c r="LI10" s="4"/>
      <c r="LK10" s="4"/>
      <c r="LM10" s="4"/>
      <c r="LO10" s="4"/>
      <c r="LQ10" s="4"/>
      <c r="LS10" s="4"/>
      <c r="LU10" s="4"/>
      <c r="LW10" s="4"/>
      <c r="LY10" s="4"/>
      <c r="MA10" s="4"/>
      <c r="MC10" s="4"/>
      <c r="ME10" s="4"/>
      <c r="MG10" s="4"/>
      <c r="MI10" s="4"/>
      <c r="MK10" s="4"/>
      <c r="MM10" s="4"/>
      <c r="MO10" s="4"/>
      <c r="MQ10" s="4"/>
      <c r="MS10" s="4"/>
      <c r="MU10" s="4"/>
      <c r="MW10" s="4"/>
      <c r="MY10" s="4"/>
      <c r="NA10" s="4"/>
      <c r="NC10" s="4"/>
      <c r="NE10" s="4"/>
      <c r="NG10" s="4"/>
      <c r="NI10" s="4"/>
      <c r="NK10" s="4"/>
      <c r="NM10" s="4"/>
      <c r="NO10" s="4"/>
      <c r="NQ10" s="4"/>
      <c r="NS10" s="4"/>
      <c r="NU10" s="4"/>
      <c r="NW10" s="4"/>
      <c r="NY10" s="4"/>
      <c r="OA10" s="4"/>
      <c r="OC10" s="4"/>
      <c r="OE10" s="4"/>
      <c r="OG10" s="4"/>
      <c r="OI10" s="4"/>
      <c r="OK10" s="4"/>
      <c r="OM10" s="4"/>
      <c r="OO10" s="4"/>
      <c r="OQ10" s="4"/>
      <c r="OS10" s="4"/>
      <c r="OU10" s="4"/>
      <c r="OW10" s="4"/>
      <c r="OY10" s="4"/>
      <c r="PA10" s="4"/>
      <c r="PC10" s="4"/>
      <c r="PE10" s="4"/>
      <c r="PG10" s="4"/>
      <c r="PI10" s="4"/>
      <c r="PK10" s="4"/>
      <c r="PM10" s="4"/>
      <c r="PO10" s="4"/>
      <c r="PQ10" s="4"/>
      <c r="PS10" s="4"/>
      <c r="PU10" s="4"/>
      <c r="PW10" s="4"/>
      <c r="PY10" s="4"/>
      <c r="QA10" s="4"/>
      <c r="QC10" s="4"/>
      <c r="QE10" s="4"/>
      <c r="QG10" s="4"/>
      <c r="QI10" s="4"/>
      <c r="QK10" s="4"/>
      <c r="QM10" s="4"/>
      <c r="QO10" s="4"/>
      <c r="QQ10" s="4"/>
      <c r="QS10" s="4"/>
      <c r="QU10" s="4"/>
      <c r="QW10" s="4"/>
      <c r="QY10" s="4"/>
      <c r="RA10" s="4"/>
      <c r="RC10" s="4"/>
      <c r="RE10" s="4"/>
      <c r="RG10" s="4"/>
      <c r="RI10" s="4"/>
      <c r="RK10" s="4"/>
      <c r="RM10" s="4"/>
      <c r="RO10" s="4"/>
      <c r="RQ10" s="4"/>
      <c r="RS10" s="4"/>
      <c r="RU10" s="4"/>
      <c r="RW10" s="4"/>
      <c r="RY10" s="4"/>
      <c r="SA10" s="4"/>
      <c r="SC10" s="4"/>
      <c r="SE10" s="4"/>
      <c r="SG10" s="4"/>
      <c r="SI10" s="4"/>
      <c r="SK10" s="4"/>
      <c r="SM10" s="4"/>
      <c r="SO10" s="4"/>
      <c r="SQ10" s="4"/>
      <c r="SS10" s="4"/>
      <c r="SU10" s="4"/>
      <c r="SW10" s="4"/>
      <c r="SY10" s="4"/>
      <c r="TA10" s="4"/>
      <c r="TC10" s="4"/>
      <c r="TE10" s="4"/>
      <c r="TG10" s="4"/>
      <c r="TI10" s="4"/>
      <c r="TK10" s="4"/>
      <c r="TM10" s="4"/>
      <c r="TO10" s="4"/>
      <c r="TQ10" s="4"/>
      <c r="TS10" s="4"/>
      <c r="TU10" s="4"/>
      <c r="TW10" s="4"/>
      <c r="TY10" s="4"/>
      <c r="UA10" s="4"/>
      <c r="UC10" s="4"/>
      <c r="UE10" s="4"/>
      <c r="UG10" s="4"/>
      <c r="UI10" s="4"/>
      <c r="UK10" s="4"/>
      <c r="UM10" s="4"/>
      <c r="UO10" s="4"/>
      <c r="UQ10" s="4"/>
      <c r="US10" s="4"/>
      <c r="UU10" s="4"/>
      <c r="UW10" s="4"/>
      <c r="UY10" s="4"/>
      <c r="VA10" s="4"/>
      <c r="VC10" s="4"/>
      <c r="VE10" s="4"/>
      <c r="VG10" s="4"/>
      <c r="VI10" s="4"/>
      <c r="VK10" s="4"/>
      <c r="VM10" s="4"/>
      <c r="VO10" s="4"/>
      <c r="VQ10" s="4"/>
      <c r="VS10" s="4"/>
      <c r="VU10" s="4"/>
      <c r="VW10" s="4"/>
      <c r="VY10" s="4"/>
      <c r="WA10" s="4"/>
      <c r="WC10" s="4"/>
      <c r="WE10" s="4"/>
      <c r="WG10" s="4"/>
      <c r="WI10" s="4"/>
      <c r="WK10" s="4"/>
      <c r="WM10" s="4"/>
      <c r="WO10" s="4"/>
      <c r="WQ10" s="4"/>
      <c r="WS10" s="4"/>
      <c r="WU10" s="4"/>
      <c r="WW10" s="4"/>
      <c r="WY10" s="4"/>
      <c r="XA10" s="4"/>
      <c r="XC10" s="4"/>
      <c r="XE10" s="4"/>
      <c r="XG10" s="4"/>
      <c r="XI10" s="4"/>
      <c r="XK10" s="4"/>
      <c r="XM10" s="4"/>
      <c r="XO10" s="4"/>
      <c r="XQ10" s="4"/>
      <c r="XS10" s="4"/>
      <c r="XU10" s="4"/>
      <c r="XW10" s="4"/>
      <c r="XY10" s="4"/>
      <c r="YA10" s="4"/>
      <c r="YC10" s="4"/>
      <c r="YE10" s="4"/>
      <c r="YG10" s="4"/>
      <c r="YI10" s="4"/>
      <c r="YK10" s="4"/>
      <c r="YM10" s="4"/>
      <c r="YO10" s="4"/>
      <c r="YQ10" s="4"/>
      <c r="YS10" s="4"/>
      <c r="YU10" s="4"/>
      <c r="YW10" s="4"/>
      <c r="YY10" s="4"/>
      <c r="ZA10" s="4"/>
      <c r="ZC10" s="4"/>
      <c r="ZE10" s="4"/>
      <c r="ZG10" s="4"/>
      <c r="ZI10" s="4"/>
      <c r="ZK10" s="4"/>
      <c r="ZM10" s="4"/>
      <c r="ZO10" s="4"/>
      <c r="ZQ10" s="4"/>
      <c r="ZS10" s="4"/>
      <c r="ZU10" s="4"/>
      <c r="ZW10" s="4"/>
      <c r="ZY10" s="4"/>
      <c r="AAA10" s="4"/>
      <c r="AAC10" s="4"/>
      <c r="AAE10" s="4"/>
      <c r="AAG10" s="4"/>
      <c r="AAI10" s="4"/>
      <c r="AAK10" s="4"/>
      <c r="AAM10" s="4"/>
      <c r="AAO10" s="4"/>
      <c r="AAQ10" s="4"/>
      <c r="AAS10" s="4"/>
      <c r="AAU10" s="4"/>
      <c r="AAW10" s="4"/>
      <c r="AAY10" s="4"/>
      <c r="ABA10" s="4"/>
      <c r="ABC10" s="4"/>
      <c r="ABE10" s="4"/>
      <c r="ABG10" s="4"/>
      <c r="ABI10" s="4"/>
      <c r="ABK10" s="4"/>
      <c r="ABM10" s="4"/>
      <c r="ABO10" s="4"/>
      <c r="ABQ10" s="4"/>
      <c r="ABS10" s="4"/>
      <c r="ABU10" s="4"/>
      <c r="ABW10" s="4"/>
      <c r="ABY10" s="4"/>
      <c r="ACA10" s="4"/>
      <c r="ACC10" s="4"/>
      <c r="ACE10" s="4"/>
      <c r="ACG10" s="4"/>
      <c r="ACI10" s="4"/>
      <c r="ACK10" s="4"/>
      <c r="ACM10" s="4"/>
      <c r="ACO10" s="4"/>
      <c r="ACQ10" s="4"/>
      <c r="ACS10" s="4"/>
      <c r="ACU10" s="4"/>
      <c r="ACW10" s="4"/>
      <c r="ACY10" s="4"/>
      <c r="ADA10" s="4"/>
      <c r="ADC10" s="4"/>
      <c r="ADE10" s="4"/>
      <c r="ADG10" s="4"/>
      <c r="ADI10" s="4"/>
      <c r="ADK10" s="4"/>
      <c r="ADM10" s="4"/>
      <c r="ADO10" s="4"/>
      <c r="ADQ10" s="4"/>
      <c r="ADS10" s="4"/>
      <c r="ADU10" s="4"/>
      <c r="ADW10" s="4"/>
      <c r="ADY10" s="4"/>
      <c r="AEA10" s="4"/>
      <c r="AEC10" s="4"/>
      <c r="AEE10" s="4"/>
      <c r="AEG10" s="4"/>
      <c r="AEI10" s="4"/>
      <c r="AEK10" s="4"/>
      <c r="AEM10" s="4"/>
      <c r="AEO10" s="4"/>
      <c r="AEQ10" s="4"/>
      <c r="AES10" s="4"/>
      <c r="AEU10" s="4"/>
      <c r="AEW10" s="4"/>
      <c r="AEY10" s="4"/>
      <c r="AFA10" s="4"/>
      <c r="AFC10" s="4"/>
      <c r="AFE10" s="4"/>
      <c r="AFG10" s="4"/>
      <c r="AFI10" s="4"/>
      <c r="AFK10" s="4"/>
      <c r="AFM10" s="4"/>
      <c r="AFO10" s="4"/>
      <c r="AFQ10" s="4"/>
      <c r="AFS10" s="4"/>
      <c r="AFU10" s="4"/>
      <c r="AFW10" s="4"/>
      <c r="AFY10" s="4"/>
      <c r="AGA10" s="4"/>
      <c r="AGC10" s="4"/>
      <c r="AGE10" s="4"/>
      <c r="AGG10" s="4"/>
      <c r="AGI10" s="4"/>
      <c r="AGK10" s="4"/>
      <c r="AGM10" s="4"/>
      <c r="AGO10" s="4"/>
      <c r="AGQ10" s="4"/>
      <c r="AGS10" s="4"/>
      <c r="AGU10" s="4"/>
      <c r="AGW10" s="4"/>
      <c r="AGY10" s="4"/>
      <c r="AHA10" s="4"/>
      <c r="AHC10" s="4"/>
      <c r="AHE10" s="4"/>
      <c r="AHG10" s="4"/>
      <c r="AHI10" s="4"/>
      <c r="AHK10" s="4"/>
      <c r="AHM10" s="4"/>
      <c r="AHO10" s="4"/>
      <c r="AHQ10" s="4"/>
      <c r="AHS10" s="4"/>
      <c r="AHU10" s="4"/>
      <c r="AHW10" s="4"/>
      <c r="AHY10" s="4"/>
      <c r="AIA10" s="4"/>
      <c r="AIC10" s="4"/>
      <c r="AIE10" s="4"/>
      <c r="AIG10" s="4"/>
      <c r="AII10" s="4"/>
      <c r="AIK10" s="4"/>
      <c r="AIM10" s="4"/>
      <c r="AIO10" s="4"/>
      <c r="AIQ10" s="4"/>
      <c r="AIS10" s="4"/>
      <c r="AIU10" s="4"/>
      <c r="AIW10" s="4"/>
      <c r="AIY10" s="4"/>
      <c r="AJA10" s="4"/>
      <c r="AJC10" s="4"/>
      <c r="AJE10" s="4"/>
      <c r="AJG10" s="4"/>
      <c r="AJI10" s="4"/>
      <c r="AJK10" s="4"/>
      <c r="AJM10" s="4"/>
      <c r="AJO10" s="4"/>
      <c r="AJQ10" s="4"/>
      <c r="AJS10" s="4"/>
      <c r="AJU10" s="4"/>
      <c r="AJW10" s="4"/>
      <c r="AJY10" s="4"/>
      <c r="AKA10" s="4"/>
      <c r="AKC10" s="4"/>
      <c r="AKE10" s="4"/>
      <c r="AKG10" s="4"/>
      <c r="AKI10" s="4"/>
      <c r="AKK10" s="4"/>
      <c r="AKM10" s="4"/>
      <c r="AKO10" s="4"/>
      <c r="AKQ10" s="4"/>
      <c r="AKS10" s="4"/>
      <c r="AKU10" s="4"/>
      <c r="AKW10" s="4"/>
      <c r="AKY10" s="4"/>
      <c r="ALA10" s="4"/>
      <c r="ALC10" s="4"/>
      <c r="ALE10" s="4"/>
      <c r="ALG10" s="4"/>
      <c r="ALI10" s="4"/>
      <c r="ALK10" s="4"/>
      <c r="ALM10" s="4"/>
      <c r="ALO10" s="4"/>
      <c r="ALQ10" s="4"/>
      <c r="ALS10" s="4"/>
      <c r="ALU10" s="4"/>
      <c r="ALW10" s="4"/>
      <c r="ALY10" s="4"/>
      <c r="AMA10" s="4"/>
      <c r="AMC10" s="4"/>
      <c r="AME10" s="4"/>
      <c r="AMG10" s="4"/>
      <c r="AMI10" s="4"/>
    </row>
    <row r="11" spans="1:1024" x14ac:dyDescent="0.25">
      <c r="A11" s="3">
        <v>41988</v>
      </c>
      <c r="B11" s="4" t="s">
        <v>1719</v>
      </c>
      <c r="D11" s="5">
        <v>60</v>
      </c>
      <c r="E11" s="22"/>
    </row>
    <row r="12" spans="1:1024" x14ac:dyDescent="0.25">
      <c r="B12" s="4"/>
      <c r="E12" s="22"/>
    </row>
    <row r="13" spans="1:1024" x14ac:dyDescent="0.25">
      <c r="A13" s="143" t="s">
        <v>73</v>
      </c>
      <c r="B13" s="143"/>
      <c r="C13" s="5">
        <f>SUM(C4:C10)</f>
        <v>1105</v>
      </c>
      <c r="D13" s="5"/>
      <c r="E13" s="22"/>
    </row>
    <row r="14" spans="1:1024" x14ac:dyDescent="0.25">
      <c r="A14" s="143" t="s">
        <v>74</v>
      </c>
      <c r="B14" s="143"/>
      <c r="C14" s="5"/>
      <c r="D14" s="5">
        <f>SUM(D4:D11)</f>
        <v>1105</v>
      </c>
      <c r="E14" s="22"/>
    </row>
    <row r="15" spans="1:1024" x14ac:dyDescent="0.25">
      <c r="A15" s="143" t="s">
        <v>75</v>
      </c>
      <c r="B15" s="143"/>
      <c r="C15" s="143">
        <f>C13-D14</f>
        <v>0</v>
      </c>
      <c r="D15" s="143"/>
      <c r="E15" s="22"/>
    </row>
  </sheetData>
  <mergeCells count="16">
    <mergeCell ref="H10:I10"/>
    <mergeCell ref="A13:B13"/>
    <mergeCell ref="A1:D1"/>
    <mergeCell ref="F1:I1"/>
    <mergeCell ref="A2:A3"/>
    <mergeCell ref="B2:B3"/>
    <mergeCell ref="C2:D2"/>
    <mergeCell ref="F2:F3"/>
    <mergeCell ref="G2:G3"/>
    <mergeCell ref="H2:I2"/>
    <mergeCell ref="A14:B14"/>
    <mergeCell ref="A15:B15"/>
    <mergeCell ref="C15:D15"/>
    <mergeCell ref="F8:G8"/>
    <mergeCell ref="F9:G9"/>
    <mergeCell ref="F10:G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F16" activeCellId="1" sqref="C278 F16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1720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42123</v>
      </c>
      <c r="B4" s="4" t="s">
        <v>734</v>
      </c>
      <c r="C4" s="5">
        <v>100</v>
      </c>
      <c r="D4" s="5"/>
    </row>
    <row r="5" spans="1:4" x14ac:dyDescent="0.25">
      <c r="A5" s="6"/>
    </row>
    <row r="6" spans="1:4" x14ac:dyDescent="0.25">
      <c r="A6" s="3">
        <v>42130</v>
      </c>
      <c r="B6" s="4" t="s">
        <v>1721</v>
      </c>
      <c r="C6" s="5"/>
      <c r="D6">
        <v>100</v>
      </c>
    </row>
    <row r="7" spans="1:4" x14ac:dyDescent="0.25">
      <c r="A7" s="6"/>
    </row>
    <row r="8" spans="1:4" x14ac:dyDescent="0.25">
      <c r="A8" s="143" t="s">
        <v>73</v>
      </c>
      <c r="B8" s="143"/>
      <c r="C8" s="5">
        <f>SUM(C4:C7)</f>
        <v>100</v>
      </c>
      <c r="D8" s="5"/>
    </row>
    <row r="9" spans="1:4" x14ac:dyDescent="0.25">
      <c r="A9" s="143" t="s">
        <v>74</v>
      </c>
      <c r="B9" s="143"/>
      <c r="C9" s="5"/>
      <c r="D9" s="5">
        <f>SUM(D4:D7)</f>
        <v>100</v>
      </c>
    </row>
    <row r="10" spans="1:4" x14ac:dyDescent="0.25">
      <c r="A10" s="143" t="s">
        <v>75</v>
      </c>
      <c r="B10" s="143"/>
      <c r="C10" s="5">
        <f>C8-D9</f>
        <v>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C15" activeCellId="1" sqref="C278 C15"/>
    </sheetView>
  </sheetViews>
  <sheetFormatPr defaultRowHeight="15" x14ac:dyDescent="0.25"/>
  <cols>
    <col min="1" max="1" width="23.28515625"/>
    <col min="2" max="2" width="46.28515625"/>
    <col min="3" max="1025" width="8.7109375"/>
  </cols>
  <sheetData>
    <row r="1" spans="1:3" x14ac:dyDescent="0.25">
      <c r="A1" s="144" t="s">
        <v>1722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42118</v>
      </c>
      <c r="B3" s="11" t="s">
        <v>689</v>
      </c>
      <c r="C3" s="5">
        <v>35</v>
      </c>
    </row>
    <row r="4" spans="1:3" x14ac:dyDescent="0.25">
      <c r="A4" s="3">
        <v>42118</v>
      </c>
      <c r="B4" s="11" t="s">
        <v>711</v>
      </c>
      <c r="C4" s="5">
        <v>35</v>
      </c>
    </row>
    <row r="5" spans="1:3" x14ac:dyDescent="0.25">
      <c r="A5" s="3">
        <v>42118</v>
      </c>
      <c r="B5" s="11" t="s">
        <v>709</v>
      </c>
      <c r="C5" s="5">
        <v>90</v>
      </c>
    </row>
    <row r="6" spans="1:3" x14ac:dyDescent="0.25">
      <c r="A6" s="3"/>
      <c r="C6" s="5"/>
    </row>
    <row r="8" spans="1:3" x14ac:dyDescent="0.25">
      <c r="A8" s="3"/>
      <c r="B8" s="4"/>
      <c r="C8" s="5"/>
    </row>
    <row r="11" spans="1:3" x14ac:dyDescent="0.25">
      <c r="A11" s="143" t="s">
        <v>1095</v>
      </c>
      <c r="B11" s="143"/>
      <c r="C11" s="5">
        <f>SUM(C3:C8)</f>
        <v>160</v>
      </c>
    </row>
  </sheetData>
  <mergeCells count="2">
    <mergeCell ref="A1:C1"/>
    <mergeCell ref="A11:B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A2" activeCellId="1" sqref="C278 A2"/>
    </sheetView>
  </sheetViews>
  <sheetFormatPr defaultRowHeight="15" x14ac:dyDescent="0.25"/>
  <cols>
    <col min="1" max="1" width="23.28515625"/>
    <col min="2" max="2" width="46.28515625"/>
    <col min="3" max="1025" width="8.7109375"/>
  </cols>
  <sheetData>
    <row r="1" spans="1:3" x14ac:dyDescent="0.25">
      <c r="A1" s="144" t="s">
        <v>1723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42115</v>
      </c>
      <c r="B3" t="s">
        <v>693</v>
      </c>
      <c r="C3" s="5">
        <v>7</v>
      </c>
    </row>
    <row r="4" spans="1:3" x14ac:dyDescent="0.25">
      <c r="A4" s="3">
        <v>42115</v>
      </c>
      <c r="B4" t="s">
        <v>693</v>
      </c>
      <c r="C4" s="5">
        <v>7</v>
      </c>
    </row>
    <row r="6" spans="1:3" x14ac:dyDescent="0.25">
      <c r="A6" s="3">
        <v>42117</v>
      </c>
      <c r="B6" t="s">
        <v>705</v>
      </c>
      <c r="C6" s="5">
        <v>7</v>
      </c>
    </row>
    <row r="7" spans="1:3" x14ac:dyDescent="0.25">
      <c r="A7" s="3">
        <v>42117</v>
      </c>
      <c r="B7" t="s">
        <v>677</v>
      </c>
      <c r="C7" s="5">
        <v>7</v>
      </c>
    </row>
    <row r="9" spans="1:3" x14ac:dyDescent="0.25">
      <c r="A9" s="3"/>
      <c r="B9" s="4"/>
      <c r="C9" s="5"/>
    </row>
    <row r="12" spans="1:3" x14ac:dyDescent="0.25">
      <c r="A12" s="143" t="s">
        <v>1095</v>
      </c>
      <c r="B12" s="143"/>
      <c r="C12" s="5">
        <f>SUM(C3:C9)</f>
        <v>28</v>
      </c>
    </row>
  </sheetData>
  <mergeCells count="2">
    <mergeCell ref="A1:C1"/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4.140625"/>
    <col min="2" max="2" width="101.140625"/>
    <col min="3" max="4" width="8.7109375"/>
    <col min="5" max="5" width="9.140625" style="21"/>
    <col min="6" max="6" width="25"/>
    <col min="7" max="7" width="30.42578125"/>
    <col min="8" max="8" width="17.140625"/>
    <col min="9" max="1025" width="8.7109375"/>
  </cols>
  <sheetData>
    <row r="1" spans="1:8" x14ac:dyDescent="0.25">
      <c r="A1" s="144" t="s">
        <v>1724</v>
      </c>
      <c r="B1" s="144"/>
      <c r="C1" s="144"/>
      <c r="D1" s="144"/>
      <c r="F1" s="144" t="s">
        <v>1633</v>
      </c>
      <c r="G1" s="144"/>
      <c r="H1" s="144"/>
    </row>
    <row r="2" spans="1:8" x14ac:dyDescent="0.25">
      <c r="A2" s="144" t="s">
        <v>1</v>
      </c>
      <c r="B2" s="144" t="s">
        <v>2</v>
      </c>
      <c r="C2" s="144" t="s">
        <v>3</v>
      </c>
      <c r="D2" s="144"/>
      <c r="F2" s="2" t="s">
        <v>1</v>
      </c>
      <c r="G2" s="2" t="s">
        <v>2</v>
      </c>
      <c r="H2" s="2" t="s">
        <v>3</v>
      </c>
    </row>
    <row r="3" spans="1:8" x14ac:dyDescent="0.25">
      <c r="A3" s="144"/>
      <c r="B3" s="144"/>
      <c r="C3" s="2" t="s">
        <v>4</v>
      </c>
      <c r="D3" s="2" t="s">
        <v>5</v>
      </c>
      <c r="F3" s="3">
        <v>42116</v>
      </c>
      <c r="G3" t="s">
        <v>698</v>
      </c>
      <c r="H3" s="5">
        <v>5</v>
      </c>
    </row>
    <row r="4" spans="1:8" x14ac:dyDescent="0.25">
      <c r="A4" s="3">
        <v>42095</v>
      </c>
      <c r="B4" s="4" t="s">
        <v>573</v>
      </c>
      <c r="C4">
        <v>30</v>
      </c>
      <c r="D4" s="5"/>
      <c r="F4" s="6"/>
    </row>
    <row r="5" spans="1:8" x14ac:dyDescent="0.25">
      <c r="A5" s="3"/>
      <c r="C5" s="2"/>
      <c r="D5" s="5"/>
      <c r="F5" s="3">
        <v>42129</v>
      </c>
      <c r="G5" t="s">
        <v>753</v>
      </c>
      <c r="H5" s="2">
        <v>10</v>
      </c>
    </row>
    <row r="6" spans="1:8" x14ac:dyDescent="0.25">
      <c r="A6" s="3"/>
      <c r="B6" s="4" t="s">
        <v>1725</v>
      </c>
      <c r="D6">
        <v>30</v>
      </c>
      <c r="F6" s="3">
        <v>42129</v>
      </c>
      <c r="G6" t="s">
        <v>754</v>
      </c>
      <c r="H6" s="2">
        <v>7</v>
      </c>
    </row>
    <row r="7" spans="1:8" x14ac:dyDescent="0.25">
      <c r="A7" s="7"/>
      <c r="F7" s="3">
        <v>42129</v>
      </c>
      <c r="G7" t="s">
        <v>755</v>
      </c>
      <c r="H7" s="2">
        <v>8</v>
      </c>
    </row>
    <row r="8" spans="1:8" x14ac:dyDescent="0.25">
      <c r="A8" s="143" t="s">
        <v>73</v>
      </c>
      <c r="B8" s="143"/>
      <c r="C8" s="5">
        <f>SUM(C4:C7)</f>
        <v>30</v>
      </c>
      <c r="D8" s="5"/>
      <c r="F8" s="3">
        <v>42129</v>
      </c>
      <c r="G8" t="s">
        <v>675</v>
      </c>
      <c r="H8" s="2">
        <v>10</v>
      </c>
    </row>
    <row r="9" spans="1:8" x14ac:dyDescent="0.25">
      <c r="A9" s="143" t="s">
        <v>74</v>
      </c>
      <c r="B9" s="143"/>
      <c r="C9" s="5"/>
      <c r="D9" s="5">
        <f>SUM(D4:D7)</f>
        <v>30</v>
      </c>
      <c r="F9" s="3">
        <v>42129</v>
      </c>
      <c r="G9" t="s">
        <v>753</v>
      </c>
      <c r="H9" s="2">
        <v>10</v>
      </c>
    </row>
    <row r="10" spans="1:8" x14ac:dyDescent="0.25">
      <c r="A10" s="143" t="s">
        <v>75</v>
      </c>
      <c r="B10" s="143"/>
      <c r="C10" s="5">
        <f>C8-D9</f>
        <v>0</v>
      </c>
      <c r="D10" s="5"/>
      <c r="F10" s="3">
        <v>42129</v>
      </c>
      <c r="G10" t="s">
        <v>754</v>
      </c>
      <c r="H10" s="2">
        <v>7</v>
      </c>
    </row>
    <row r="11" spans="1:8" x14ac:dyDescent="0.25">
      <c r="A11" s="3"/>
    </row>
    <row r="12" spans="1:8" x14ac:dyDescent="0.25">
      <c r="F12" s="3">
        <v>42130</v>
      </c>
      <c r="G12" t="s">
        <v>541</v>
      </c>
      <c r="H12" s="2">
        <v>9</v>
      </c>
    </row>
    <row r="13" spans="1:8" x14ac:dyDescent="0.25">
      <c r="F13" s="3">
        <v>42130</v>
      </c>
      <c r="G13" t="s">
        <v>555</v>
      </c>
      <c r="H13" s="2">
        <v>10</v>
      </c>
    </row>
    <row r="14" spans="1:8" x14ac:dyDescent="0.25">
      <c r="F14" s="3">
        <v>42130</v>
      </c>
      <c r="G14" t="s">
        <v>763</v>
      </c>
      <c r="H14" s="2">
        <v>20</v>
      </c>
    </row>
    <row r="16" spans="1:8" x14ac:dyDescent="0.25">
      <c r="F16" s="3">
        <v>42131</v>
      </c>
      <c r="G16" t="s">
        <v>764</v>
      </c>
      <c r="H16" s="2">
        <v>7</v>
      </c>
    </row>
    <row r="17" spans="6:8" x14ac:dyDescent="0.25">
      <c r="F17" s="3">
        <v>42131</v>
      </c>
      <c r="G17" t="s">
        <v>765</v>
      </c>
      <c r="H17" s="2">
        <v>12</v>
      </c>
    </row>
    <row r="18" spans="6:8" x14ac:dyDescent="0.25">
      <c r="F18" s="3">
        <v>42131</v>
      </c>
      <c r="G18" t="s">
        <v>541</v>
      </c>
      <c r="H18" s="2">
        <v>9</v>
      </c>
    </row>
    <row r="20" spans="6:8" x14ac:dyDescent="0.25">
      <c r="F20" s="143" t="s">
        <v>1095</v>
      </c>
      <c r="G20" s="143"/>
      <c r="H20" s="5">
        <f>SUM(H3:H19)</f>
        <v>124</v>
      </c>
    </row>
  </sheetData>
  <mergeCells count="9">
    <mergeCell ref="A8:B8"/>
    <mergeCell ref="A9:B9"/>
    <mergeCell ref="A10:B10"/>
    <mergeCell ref="F20:G20"/>
    <mergeCell ref="A1:D1"/>
    <mergeCell ref="F1:H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F5" activeCellId="1" sqref="C278 F5"/>
    </sheetView>
  </sheetViews>
  <sheetFormatPr defaultRowHeight="15" x14ac:dyDescent="0.25"/>
  <cols>
    <col min="1" max="1" width="25.5703125"/>
    <col min="2" max="2" width="26.7109375"/>
    <col min="3" max="3" width="8.7109375"/>
    <col min="4" max="4" width="9.140625" style="23"/>
    <col min="5" max="5" width="10.5703125" style="34"/>
    <col min="6" max="6" width="26.5703125"/>
    <col min="7" max="7" width="28.140625"/>
    <col min="8" max="1025" width="8.7109375"/>
  </cols>
  <sheetData>
    <row r="1" spans="1:8" x14ac:dyDescent="0.25">
      <c r="A1" s="144" t="s">
        <v>1</v>
      </c>
      <c r="B1" s="144" t="s">
        <v>2</v>
      </c>
      <c r="C1" s="144" t="s">
        <v>3</v>
      </c>
      <c r="D1" s="144"/>
      <c r="F1" s="143" t="s">
        <v>1610</v>
      </c>
      <c r="G1" s="143"/>
      <c r="H1" s="143"/>
    </row>
    <row r="2" spans="1:8" x14ac:dyDescent="0.25">
      <c r="A2" s="144"/>
      <c r="B2" s="144"/>
      <c r="C2" s="2" t="s">
        <v>4</v>
      </c>
      <c r="D2" s="2" t="s">
        <v>5</v>
      </c>
      <c r="F2" s="5" t="s">
        <v>1</v>
      </c>
      <c r="G2" s="5" t="s">
        <v>2</v>
      </c>
      <c r="H2" s="5" t="s">
        <v>3</v>
      </c>
    </row>
    <row r="3" spans="1:8" x14ac:dyDescent="0.25">
      <c r="A3" s="3">
        <v>42014</v>
      </c>
      <c r="B3" t="s">
        <v>197</v>
      </c>
      <c r="C3" s="2">
        <v>30</v>
      </c>
      <c r="D3"/>
      <c r="F3" s="3">
        <v>42079</v>
      </c>
      <c r="G3" t="s">
        <v>437</v>
      </c>
      <c r="H3">
        <v>300</v>
      </c>
    </row>
    <row r="4" spans="1:8" x14ac:dyDescent="0.25">
      <c r="A4" s="3"/>
      <c r="D4"/>
      <c r="F4" s="6"/>
      <c r="H4" s="2"/>
    </row>
    <row r="5" spans="1:8" x14ac:dyDescent="0.25">
      <c r="A5" s="7"/>
      <c r="B5" t="s">
        <v>1726</v>
      </c>
      <c r="D5">
        <f>H13</f>
        <v>500</v>
      </c>
      <c r="F5" s="3">
        <v>42133</v>
      </c>
      <c r="G5" t="s">
        <v>776</v>
      </c>
      <c r="H5" s="2">
        <v>200</v>
      </c>
    </row>
    <row r="6" spans="1:8" x14ac:dyDescent="0.25">
      <c r="A6" s="3"/>
      <c r="D6"/>
    </row>
    <row r="7" spans="1:8" x14ac:dyDescent="0.25">
      <c r="A7" s="143" t="s">
        <v>73</v>
      </c>
      <c r="B7" s="143"/>
      <c r="C7" s="5">
        <f>SUM(C3:C6)</f>
        <v>30</v>
      </c>
      <c r="D7" s="5"/>
    </row>
    <row r="8" spans="1:8" x14ac:dyDescent="0.25">
      <c r="A8" s="143" t="s">
        <v>74</v>
      </c>
      <c r="B8" s="143"/>
      <c r="C8" s="5"/>
      <c r="D8" s="5">
        <f>SUM(D4:D6)</f>
        <v>500</v>
      </c>
    </row>
    <row r="9" spans="1:8" x14ac:dyDescent="0.25">
      <c r="A9" s="143" t="s">
        <v>75</v>
      </c>
      <c r="B9" s="143"/>
      <c r="C9" s="5">
        <f>C7-D8</f>
        <v>-470</v>
      </c>
      <c r="D9" s="5"/>
    </row>
    <row r="12" spans="1:8" x14ac:dyDescent="0.25">
      <c r="F12" s="5"/>
      <c r="G12" s="5"/>
      <c r="H12" s="5"/>
    </row>
    <row r="13" spans="1:8" x14ac:dyDescent="0.25">
      <c r="F13" s="5" t="s">
        <v>1021</v>
      </c>
      <c r="G13" s="5"/>
      <c r="H13" s="5">
        <f>SUM(H3:H12)</f>
        <v>500</v>
      </c>
    </row>
    <row r="14" spans="1:8" x14ac:dyDescent="0.25">
      <c r="F14" s="5" t="s">
        <v>75</v>
      </c>
      <c r="G14" s="5"/>
      <c r="H14" s="5">
        <f>500-H13</f>
        <v>0</v>
      </c>
    </row>
  </sheetData>
  <mergeCells count="7">
    <mergeCell ref="F1:H1"/>
    <mergeCell ref="A7:B7"/>
    <mergeCell ref="A8:B8"/>
    <mergeCell ref="A9:B9"/>
    <mergeCell ref="A1:A2"/>
    <mergeCell ref="B1:B2"/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B18" activeCellId="1" sqref="C278 B18"/>
    </sheetView>
  </sheetViews>
  <sheetFormatPr defaultRowHeight="15" x14ac:dyDescent="0.25"/>
  <cols>
    <col min="1" max="1" width="27"/>
    <col min="2" max="2" width="26.28515625"/>
    <col min="3" max="4" width="8.7109375"/>
    <col min="5" max="5" width="32.7109375"/>
    <col min="6" max="6" width="25.140625"/>
    <col min="7" max="1025" width="8.7109375"/>
  </cols>
  <sheetData>
    <row r="1" spans="1:4" x14ac:dyDescent="0.25">
      <c r="A1" s="144" t="s">
        <v>1727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41999</v>
      </c>
      <c r="B4" t="s">
        <v>12</v>
      </c>
      <c r="C4" s="5">
        <v>9</v>
      </c>
    </row>
    <row r="5" spans="1:4" x14ac:dyDescent="0.25">
      <c r="A5" s="3">
        <v>41999</v>
      </c>
      <c r="B5" t="s">
        <v>71</v>
      </c>
      <c r="C5" s="5">
        <v>10</v>
      </c>
    </row>
    <row r="6" spans="1:4" x14ac:dyDescent="0.25">
      <c r="A6" s="3">
        <v>41999</v>
      </c>
      <c r="B6" t="s">
        <v>184</v>
      </c>
      <c r="C6" s="5">
        <v>10</v>
      </c>
    </row>
    <row r="7" spans="1:4" x14ac:dyDescent="0.25">
      <c r="A7" s="3">
        <v>41999</v>
      </c>
      <c r="B7" t="s">
        <v>15</v>
      </c>
      <c r="C7" s="5">
        <v>9</v>
      </c>
    </row>
    <row r="9" spans="1:4" x14ac:dyDescent="0.25">
      <c r="B9" t="s">
        <v>1728</v>
      </c>
      <c r="D9">
        <f>'BC Main'!E18</f>
        <v>2500</v>
      </c>
    </row>
    <row r="10" spans="1:4" x14ac:dyDescent="0.25">
      <c r="A10" s="3"/>
      <c r="B10" s="4"/>
      <c r="D10" s="5"/>
    </row>
    <row r="11" spans="1:4" x14ac:dyDescent="0.25">
      <c r="A11" s="143" t="s">
        <v>73</v>
      </c>
      <c r="B11" s="143"/>
      <c r="C11" s="5">
        <f>SUM(C4:C10)</f>
        <v>38</v>
      </c>
      <c r="D11" s="5"/>
    </row>
    <row r="12" spans="1:4" x14ac:dyDescent="0.25">
      <c r="A12" s="143" t="s">
        <v>74</v>
      </c>
      <c r="B12" s="143"/>
      <c r="C12" s="5"/>
      <c r="D12" s="5">
        <f>SUM(D4:D10)</f>
        <v>2500</v>
      </c>
    </row>
    <row r="13" spans="1:4" x14ac:dyDescent="0.25">
      <c r="A13" s="143" t="s">
        <v>75</v>
      </c>
      <c r="B13" s="143"/>
      <c r="C13" s="5">
        <f>C11-D12</f>
        <v>-2462</v>
      </c>
      <c r="D13" s="5"/>
    </row>
  </sheetData>
  <mergeCells count="7">
    <mergeCell ref="A12:B12"/>
    <mergeCell ref="A13:B13"/>
    <mergeCell ref="A1:D1"/>
    <mergeCell ref="A2:A3"/>
    <mergeCell ref="B2:B3"/>
    <mergeCell ref="C2:D2"/>
    <mergeCell ref="A11:B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6" activeCellId="1" sqref="C278 B16"/>
    </sheetView>
  </sheetViews>
  <sheetFormatPr defaultRowHeight="15" x14ac:dyDescent="0.25"/>
  <cols>
    <col min="1" max="1" width="30.5703125"/>
    <col min="2" max="2" width="67"/>
    <col min="3" max="1025" width="8.7109375"/>
  </cols>
  <sheetData>
    <row r="1" spans="1:4" x14ac:dyDescent="0.25">
      <c r="A1" s="144" t="s">
        <v>1575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/>
      <c r="B4" s="4" t="s">
        <v>1729</v>
      </c>
      <c r="C4" s="5">
        <v>12000</v>
      </c>
    </row>
    <row r="6" spans="1:4" x14ac:dyDescent="0.25">
      <c r="A6" s="3">
        <v>42152</v>
      </c>
      <c r="B6" s="14" t="s">
        <v>1143</v>
      </c>
      <c r="D6" s="14">
        <v>12000</v>
      </c>
    </row>
    <row r="8" spans="1:4" x14ac:dyDescent="0.25">
      <c r="A8" s="143" t="s">
        <v>73</v>
      </c>
      <c r="B8" s="143"/>
      <c r="C8" s="5">
        <f>SUM(C4:C7)</f>
        <v>12000</v>
      </c>
      <c r="D8" s="5"/>
    </row>
    <row r="9" spans="1:4" x14ac:dyDescent="0.25">
      <c r="A9" s="143" t="s">
        <v>74</v>
      </c>
      <c r="B9" s="143"/>
      <c r="C9" s="5"/>
      <c r="D9" s="5">
        <f>SUM(D4:D7)</f>
        <v>12000</v>
      </c>
    </row>
    <row r="10" spans="1:4" x14ac:dyDescent="0.25">
      <c r="A10" s="143" t="s">
        <v>75</v>
      </c>
      <c r="B10" s="143"/>
      <c r="C10" s="5">
        <f>C8-D9</f>
        <v>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zoomScaleNormal="100" workbookViewId="0">
      <selection activeCell="A16" activeCellId="1" sqref="C278 A16"/>
    </sheetView>
  </sheetViews>
  <sheetFormatPr defaultRowHeight="15" x14ac:dyDescent="0.25"/>
  <cols>
    <col min="1" max="1" width="28.7109375"/>
    <col min="2" max="2" width="86.5703125"/>
    <col min="3" max="1025" width="8.7109375"/>
  </cols>
  <sheetData>
    <row r="1" spans="1:3" x14ac:dyDescent="0.25">
      <c r="A1" s="144" t="s">
        <v>1730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42084</v>
      </c>
      <c r="B3" t="s">
        <v>476</v>
      </c>
      <c r="C3">
        <v>770</v>
      </c>
    </row>
    <row r="4" spans="1:3" x14ac:dyDescent="0.25">
      <c r="A4" s="3">
        <v>42093</v>
      </c>
      <c r="B4" s="4" t="s">
        <v>556</v>
      </c>
      <c r="C4">
        <v>50</v>
      </c>
    </row>
    <row r="5" spans="1:3" x14ac:dyDescent="0.25">
      <c r="A5" s="3">
        <v>42093</v>
      </c>
      <c r="B5" s="4" t="s">
        <v>557</v>
      </c>
      <c r="C5">
        <v>100</v>
      </c>
    </row>
    <row r="7" spans="1:3" x14ac:dyDescent="0.25">
      <c r="A7" s="3">
        <v>42131</v>
      </c>
      <c r="B7" t="s">
        <v>769</v>
      </c>
      <c r="C7" s="2">
        <v>20</v>
      </c>
    </row>
    <row r="9" spans="1:3" x14ac:dyDescent="0.25">
      <c r="A9" s="3">
        <v>42135</v>
      </c>
      <c r="B9" t="s">
        <v>686</v>
      </c>
      <c r="C9">
        <v>15</v>
      </c>
    </row>
    <row r="10" spans="1:3" x14ac:dyDescent="0.25">
      <c r="A10" s="3">
        <v>42135</v>
      </c>
      <c r="B10" t="s">
        <v>541</v>
      </c>
      <c r="C10">
        <v>9</v>
      </c>
    </row>
    <row r="11" spans="1:3" x14ac:dyDescent="0.25">
      <c r="A11" s="3"/>
      <c r="C11" s="5"/>
    </row>
    <row r="12" spans="1:3" x14ac:dyDescent="0.25">
      <c r="A12" s="3">
        <v>42154</v>
      </c>
      <c r="B12" t="s">
        <v>555</v>
      </c>
      <c r="C12">
        <v>9</v>
      </c>
    </row>
    <row r="13" spans="1:3" x14ac:dyDescent="0.25">
      <c r="A13" s="3">
        <v>42154</v>
      </c>
      <c r="B13" t="s">
        <v>693</v>
      </c>
      <c r="C13">
        <v>7</v>
      </c>
    </row>
    <row r="14" spans="1:3" x14ac:dyDescent="0.25">
      <c r="A14" s="3">
        <v>42154</v>
      </c>
      <c r="B14" t="s">
        <v>541</v>
      </c>
      <c r="C14">
        <v>9</v>
      </c>
    </row>
    <row r="15" spans="1:3" x14ac:dyDescent="0.25">
      <c r="A15" s="3"/>
      <c r="B15" s="11"/>
      <c r="C15" s="5"/>
    </row>
    <row r="17" spans="1:3" x14ac:dyDescent="0.25">
      <c r="A17" s="3"/>
      <c r="B17" s="11"/>
      <c r="C17" s="5"/>
    </row>
    <row r="19" spans="1:3" x14ac:dyDescent="0.25">
      <c r="A19" s="3"/>
      <c r="C19" s="2"/>
    </row>
    <row r="30" spans="1:3" x14ac:dyDescent="0.25">
      <c r="A30" s="143" t="s">
        <v>1095</v>
      </c>
      <c r="B30" s="143"/>
      <c r="C30" s="5">
        <f>SUM(C3:C29)</f>
        <v>989</v>
      </c>
    </row>
  </sheetData>
  <mergeCells count="2">
    <mergeCell ref="A1:C1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zoomScaleNormal="100" workbookViewId="0">
      <selection activeCell="K14" activeCellId="1" sqref="C278 K14"/>
    </sheetView>
  </sheetViews>
  <sheetFormatPr defaultRowHeight="15" x14ac:dyDescent="0.25"/>
  <cols>
    <col min="1" max="1" width="30.28515625"/>
    <col min="2" max="2" width="54.140625"/>
    <col min="3" max="3" width="8.85546875"/>
    <col min="4" max="4" width="8.28515625"/>
    <col min="5" max="7" width="9.85546875"/>
    <col min="8" max="8" width="8.7109375"/>
    <col min="9" max="9" width="9.140625" style="5"/>
    <col min="10" max="10" width="55.7109375"/>
    <col min="11" max="11" width="34.140625"/>
    <col min="12" max="12" width="20"/>
    <col min="13" max="13" width="9.140625" style="36"/>
    <col min="14" max="14" width="29.140625"/>
    <col min="15" max="15" width="37.42578125"/>
    <col min="16" max="16" width="16.5703125"/>
    <col min="17" max="1025" width="8.7109375"/>
  </cols>
  <sheetData>
    <row r="1" spans="1:16" x14ac:dyDescent="0.25">
      <c r="A1" s="144" t="s">
        <v>1731</v>
      </c>
      <c r="B1" s="144"/>
      <c r="C1" s="144"/>
      <c r="D1" s="144"/>
      <c r="I1" s="22"/>
      <c r="J1" s="143" t="s">
        <v>1732</v>
      </c>
      <c r="K1" s="143"/>
      <c r="L1" s="143"/>
      <c r="N1" s="143" t="s">
        <v>1733</v>
      </c>
      <c r="O1" s="143"/>
      <c r="P1" s="143"/>
    </row>
    <row r="2" spans="1:16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143" t="s">
        <v>1734</v>
      </c>
      <c r="H2" s="143"/>
      <c r="I2" s="22"/>
      <c r="J2" s="5" t="s">
        <v>1</v>
      </c>
      <c r="K2" s="5" t="s">
        <v>2</v>
      </c>
      <c r="L2" s="5" t="s">
        <v>3</v>
      </c>
      <c r="N2" s="5" t="s">
        <v>1</v>
      </c>
      <c r="O2" s="5" t="s">
        <v>2</v>
      </c>
      <c r="P2" s="5" t="s">
        <v>3</v>
      </c>
    </row>
    <row r="3" spans="1:16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t="s">
        <v>4</v>
      </c>
      <c r="H3" t="s">
        <v>5</v>
      </c>
      <c r="I3" s="22"/>
      <c r="J3" s="3">
        <v>41999</v>
      </c>
      <c r="K3" s="5" t="s">
        <v>1175</v>
      </c>
      <c r="L3" s="5">
        <v>1500</v>
      </c>
      <c r="N3" s="3">
        <v>41999</v>
      </c>
      <c r="O3" s="4" t="s">
        <v>1735</v>
      </c>
      <c r="P3" s="5">
        <v>1500</v>
      </c>
    </row>
    <row r="4" spans="1:16" x14ac:dyDescent="0.25">
      <c r="A4" s="3">
        <v>41999</v>
      </c>
      <c r="B4" s="4" t="s">
        <v>1736</v>
      </c>
      <c r="C4" s="5">
        <v>1500</v>
      </c>
      <c r="D4" s="5"/>
      <c r="I4" s="22"/>
      <c r="J4" s="7"/>
      <c r="K4" s="4" t="s">
        <v>1736</v>
      </c>
      <c r="L4" s="5">
        <v>1000</v>
      </c>
      <c r="N4" s="7"/>
      <c r="O4" s="4" t="s">
        <v>1736</v>
      </c>
      <c r="P4" s="5">
        <v>1000</v>
      </c>
    </row>
    <row r="5" spans="1:16" x14ac:dyDescent="0.25">
      <c r="A5" s="3">
        <v>41999</v>
      </c>
      <c r="B5" s="4" t="s">
        <v>1737</v>
      </c>
      <c r="C5" s="5"/>
      <c r="D5" s="5">
        <v>1500</v>
      </c>
      <c r="G5">
        <v>1500</v>
      </c>
      <c r="I5" s="22"/>
      <c r="J5" s="3">
        <v>42060</v>
      </c>
      <c r="K5" t="s">
        <v>1738</v>
      </c>
      <c r="L5" s="5">
        <v>1000</v>
      </c>
      <c r="N5" s="3">
        <v>42060</v>
      </c>
      <c r="O5" t="s">
        <v>1738</v>
      </c>
      <c r="P5" s="5">
        <v>1000</v>
      </c>
    </row>
    <row r="6" spans="1:16" x14ac:dyDescent="0.25">
      <c r="A6" s="3"/>
      <c r="B6" s="5"/>
      <c r="C6" s="5"/>
      <c r="D6" s="5"/>
      <c r="I6" s="22"/>
    </row>
    <row r="7" spans="1:16" x14ac:dyDescent="0.25">
      <c r="A7" s="3"/>
      <c r="B7" s="4" t="s">
        <v>1736</v>
      </c>
      <c r="C7" s="5">
        <v>1000</v>
      </c>
      <c r="D7" s="5"/>
      <c r="I7" s="22"/>
      <c r="J7" s="3">
        <v>42129</v>
      </c>
      <c r="K7" t="s">
        <v>750</v>
      </c>
      <c r="L7" s="2">
        <v>1500</v>
      </c>
      <c r="N7" s="3">
        <v>42129</v>
      </c>
      <c r="O7" t="s">
        <v>750</v>
      </c>
      <c r="P7" s="2">
        <v>1500</v>
      </c>
    </row>
    <row r="8" spans="1:16" x14ac:dyDescent="0.25">
      <c r="A8" s="3"/>
      <c r="B8" s="4" t="s">
        <v>1737</v>
      </c>
      <c r="C8" s="5"/>
      <c r="D8" s="5">
        <v>1000</v>
      </c>
      <c r="G8" s="5">
        <v>1000</v>
      </c>
      <c r="I8" s="22"/>
      <c r="N8" s="3"/>
      <c r="O8" s="5"/>
      <c r="P8" s="5"/>
    </row>
    <row r="9" spans="1:16" x14ac:dyDescent="0.25">
      <c r="A9" s="3"/>
      <c r="B9" s="5"/>
      <c r="C9" s="5"/>
      <c r="D9" s="5"/>
      <c r="I9" s="22"/>
      <c r="J9" s="5" t="s">
        <v>1021</v>
      </c>
      <c r="K9" s="5"/>
      <c r="L9" s="5">
        <f>SUM(L3:L7)</f>
        <v>5000</v>
      </c>
      <c r="N9" s="5" t="s">
        <v>1021</v>
      </c>
      <c r="O9" s="5"/>
      <c r="P9" s="5">
        <f>SUM(P3:P8)</f>
        <v>5000</v>
      </c>
    </row>
    <row r="10" spans="1:16" x14ac:dyDescent="0.25">
      <c r="A10" s="3">
        <v>42060</v>
      </c>
      <c r="B10" t="s">
        <v>1738</v>
      </c>
      <c r="C10">
        <v>1000</v>
      </c>
      <c r="F10" s="5"/>
      <c r="H10" s="5"/>
      <c r="I10" s="22"/>
      <c r="J10" s="5" t="s">
        <v>75</v>
      </c>
      <c r="K10" s="5"/>
      <c r="L10" s="5">
        <f>5000-L9</f>
        <v>0</v>
      </c>
      <c r="N10" s="5"/>
      <c r="O10" s="5"/>
      <c r="P10" s="5"/>
    </row>
    <row r="11" spans="1:16" x14ac:dyDescent="0.25">
      <c r="B11" t="s">
        <v>1739</v>
      </c>
      <c r="D11">
        <v>1000</v>
      </c>
      <c r="E11">
        <v>1000</v>
      </c>
      <c r="I11" s="22"/>
    </row>
    <row r="12" spans="1:16" x14ac:dyDescent="0.25">
      <c r="I12" s="22"/>
      <c r="J12" s="146"/>
      <c r="K12" s="146"/>
      <c r="L12" s="146"/>
    </row>
    <row r="13" spans="1:16" x14ac:dyDescent="0.25">
      <c r="A13" s="3">
        <v>42129</v>
      </c>
      <c r="B13" t="s">
        <v>750</v>
      </c>
      <c r="C13" s="2">
        <v>1500</v>
      </c>
      <c r="D13" s="5"/>
      <c r="E13" s="2">
        <v>1500</v>
      </c>
      <c r="I13" s="22"/>
    </row>
    <row r="14" spans="1:16" x14ac:dyDescent="0.25">
      <c r="A14" s="3">
        <v>42129</v>
      </c>
      <c r="B14" t="s">
        <v>1739</v>
      </c>
      <c r="C14" s="5"/>
      <c r="D14" s="2">
        <v>1500</v>
      </c>
      <c r="I14" s="22"/>
      <c r="J14" s="5" t="s">
        <v>1740</v>
      </c>
      <c r="K14" s="19">
        <f>2500-G42</f>
        <v>2500</v>
      </c>
      <c r="L14" s="5"/>
    </row>
    <row r="15" spans="1:16" x14ac:dyDescent="0.25">
      <c r="A15" s="5"/>
      <c r="B15" s="5"/>
      <c r="C15" s="5"/>
      <c r="D15" s="5"/>
      <c r="I15" s="22"/>
      <c r="J15" s="5" t="s">
        <v>1741</v>
      </c>
      <c r="K15">
        <f>2500-E42</f>
        <v>2500</v>
      </c>
    </row>
    <row r="16" spans="1:16" x14ac:dyDescent="0.25">
      <c r="A16" s="5"/>
      <c r="B16" s="5"/>
      <c r="C16" s="5"/>
      <c r="D16" s="5"/>
      <c r="I16" s="22"/>
    </row>
    <row r="17" spans="1:9" x14ac:dyDescent="0.25">
      <c r="D17" s="5"/>
      <c r="I17" s="22"/>
    </row>
    <row r="18" spans="1:9" x14ac:dyDescent="0.25">
      <c r="A18" s="143" t="s">
        <v>73</v>
      </c>
      <c r="B18" s="143"/>
      <c r="C18" s="5">
        <f>SUM(C4:C16)</f>
        <v>5000</v>
      </c>
      <c r="D18" s="5"/>
      <c r="E18">
        <f>SUM(E4:E16)</f>
        <v>2500</v>
      </c>
      <c r="G18">
        <f>SUM(G4:G16)</f>
        <v>2500</v>
      </c>
      <c r="I18" s="22"/>
    </row>
    <row r="19" spans="1:9" x14ac:dyDescent="0.25">
      <c r="A19" s="143" t="s">
        <v>74</v>
      </c>
      <c r="B19" s="143"/>
      <c r="C19" s="5"/>
      <c r="D19" s="5">
        <f>SUM(D4:D16)</f>
        <v>5000</v>
      </c>
      <c r="F19">
        <f>SUM(F4:F16)</f>
        <v>0</v>
      </c>
      <c r="H19">
        <f>SUM(H4:H16)</f>
        <v>0</v>
      </c>
      <c r="I19" s="22"/>
    </row>
    <row r="20" spans="1:9" x14ac:dyDescent="0.25">
      <c r="A20" s="143" t="s">
        <v>75</v>
      </c>
      <c r="B20" s="143"/>
      <c r="C20" s="143">
        <f>C18-D19</f>
        <v>0</v>
      </c>
      <c r="D20" s="143"/>
      <c r="E20" s="143">
        <f>E18-F19</f>
        <v>2500</v>
      </c>
      <c r="F20" s="143"/>
      <c r="G20" s="143">
        <f>G18-H19</f>
        <v>2500</v>
      </c>
      <c r="H20" s="143"/>
      <c r="I20" s="22"/>
    </row>
    <row r="21" spans="1:9" x14ac:dyDescent="0.25">
      <c r="A21" s="5"/>
      <c r="B21" s="5"/>
      <c r="C21" s="5"/>
      <c r="D21" s="5"/>
      <c r="I21" s="22"/>
    </row>
    <row r="22" spans="1:9" x14ac:dyDescent="0.25">
      <c r="A22" s="5"/>
      <c r="B22" s="5"/>
      <c r="C22" s="5"/>
      <c r="D22" s="5"/>
      <c r="I22" s="22"/>
    </row>
    <row r="23" spans="1:9" x14ac:dyDescent="0.25">
      <c r="A23" s="146"/>
      <c r="B23" s="146"/>
      <c r="C23" s="146"/>
      <c r="D23" s="146"/>
      <c r="E23" s="146"/>
      <c r="F23" s="146"/>
      <c r="G23" s="146"/>
      <c r="H23" s="146"/>
      <c r="I23" s="22"/>
    </row>
  </sheetData>
  <mergeCells count="16">
    <mergeCell ref="A1:D1"/>
    <mergeCell ref="J1:L1"/>
    <mergeCell ref="N1:P1"/>
    <mergeCell ref="A2:A3"/>
    <mergeCell ref="B2:B3"/>
    <mergeCell ref="C2:D2"/>
    <mergeCell ref="E2:F2"/>
    <mergeCell ref="G2:H2"/>
    <mergeCell ref="A23:H23"/>
    <mergeCell ref="J12:L12"/>
    <mergeCell ref="A18:B18"/>
    <mergeCell ref="A19:B19"/>
    <mergeCell ref="A20:B20"/>
    <mergeCell ref="C20:D20"/>
    <mergeCell ref="E20:F20"/>
    <mergeCell ref="G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16" sqref="C16"/>
    </sheetView>
  </sheetViews>
  <sheetFormatPr defaultRowHeight="15" x14ac:dyDescent="0.25"/>
  <cols>
    <col min="1" max="1" width="30" customWidth="1"/>
    <col min="2" max="2" width="40.28515625" customWidth="1"/>
  </cols>
  <sheetData>
    <row r="1" spans="1:4" x14ac:dyDescent="0.25">
      <c r="A1" s="144" t="s">
        <v>1844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85" t="s">
        <v>4</v>
      </c>
      <c r="D3" s="85" t="s">
        <v>5</v>
      </c>
    </row>
    <row r="4" spans="1:4" x14ac:dyDescent="0.25">
      <c r="A4" s="69">
        <v>42256</v>
      </c>
      <c r="B4" s="62" t="s">
        <v>1839</v>
      </c>
      <c r="D4">
        <v>600</v>
      </c>
    </row>
    <row r="5" spans="1:4" x14ac:dyDescent="0.25">
      <c r="A5" s="69">
        <v>42256</v>
      </c>
      <c r="B5" s="62" t="s">
        <v>1840</v>
      </c>
      <c r="C5">
        <v>600</v>
      </c>
    </row>
    <row r="6" spans="1:4" x14ac:dyDescent="0.25">
      <c r="A6" s="20"/>
      <c r="B6" s="14"/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86"/>
    </row>
    <row r="13" spans="1:4" x14ac:dyDescent="0.25">
      <c r="A13" s="6"/>
    </row>
    <row r="14" spans="1:4" x14ac:dyDescent="0.25">
      <c r="A14" s="143" t="s">
        <v>73</v>
      </c>
      <c r="B14" s="143"/>
      <c r="C14" s="86">
        <f>SUM(C4:C13)</f>
        <v>600</v>
      </c>
      <c r="D14" s="86"/>
    </row>
    <row r="15" spans="1:4" x14ac:dyDescent="0.25">
      <c r="A15" s="143" t="s">
        <v>74</v>
      </c>
      <c r="B15" s="143"/>
      <c r="C15" s="86"/>
      <c r="D15" s="86">
        <f>SUM(D4:D13)</f>
        <v>600</v>
      </c>
    </row>
    <row r="16" spans="1:4" x14ac:dyDescent="0.25">
      <c r="A16" s="143" t="s">
        <v>75</v>
      </c>
      <c r="B16" s="143"/>
      <c r="C16" s="86">
        <f>C14-D15</f>
        <v>0</v>
      </c>
      <c r="D16" s="86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10" sqref="C10"/>
    </sheetView>
  </sheetViews>
  <sheetFormatPr defaultRowHeight="15" x14ac:dyDescent="0.25"/>
  <cols>
    <col min="1" max="1" width="28" customWidth="1"/>
    <col min="2" max="2" width="40.28515625" customWidth="1"/>
  </cols>
  <sheetData>
    <row r="1" spans="1:4" x14ac:dyDescent="0.25">
      <c r="A1" s="144" t="s">
        <v>1817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83" t="s">
        <v>4</v>
      </c>
      <c r="D3" s="83" t="s">
        <v>5</v>
      </c>
    </row>
    <row r="4" spans="1:4" x14ac:dyDescent="0.25">
      <c r="A4" s="69">
        <v>42248</v>
      </c>
      <c r="B4" s="62" t="s">
        <v>1816</v>
      </c>
      <c r="C4">
        <v>50</v>
      </c>
    </row>
    <row r="5" spans="1:4" x14ac:dyDescent="0.25">
      <c r="A5" s="3"/>
    </row>
    <row r="6" spans="1:4" x14ac:dyDescent="0.25">
      <c r="A6" s="20"/>
      <c r="B6" s="14"/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84"/>
    </row>
    <row r="13" spans="1:4" x14ac:dyDescent="0.25">
      <c r="A13" s="6"/>
    </row>
    <row r="14" spans="1:4" x14ac:dyDescent="0.25">
      <c r="A14" s="143" t="s">
        <v>73</v>
      </c>
      <c r="B14" s="143"/>
      <c r="C14" s="84">
        <f>SUM(C4:C13)</f>
        <v>50</v>
      </c>
      <c r="D14" s="84"/>
    </row>
    <row r="15" spans="1:4" x14ac:dyDescent="0.25">
      <c r="A15" s="143" t="s">
        <v>74</v>
      </c>
      <c r="B15" s="143"/>
      <c r="C15" s="84"/>
      <c r="D15" s="84">
        <f>SUM(D4:D13)</f>
        <v>0</v>
      </c>
    </row>
    <row r="16" spans="1:4" x14ac:dyDescent="0.25">
      <c r="A16" s="143" t="s">
        <v>75</v>
      </c>
      <c r="B16" s="143"/>
      <c r="C16" s="84">
        <f>C14-D15</f>
        <v>50</v>
      </c>
      <c r="D16" s="84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5" x14ac:dyDescent="0.25"/>
  <cols>
    <col min="1" max="1" width="26.5703125" customWidth="1"/>
    <col min="2" max="2" width="44.7109375" customWidth="1"/>
  </cols>
  <sheetData>
    <row r="1" spans="1:4" x14ac:dyDescent="0.25">
      <c r="A1" s="144" t="s">
        <v>1814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8" t="s">
        <v>4</v>
      </c>
      <c r="D3" s="68" t="s">
        <v>5</v>
      </c>
    </row>
    <row r="4" spans="1:4" x14ac:dyDescent="0.25">
      <c r="A4" s="20">
        <v>42239</v>
      </c>
      <c r="B4" t="s">
        <v>1813</v>
      </c>
      <c r="C4">
        <v>30</v>
      </c>
    </row>
    <row r="5" spans="1:4" x14ac:dyDescent="0.25">
      <c r="A5" s="20">
        <v>42239</v>
      </c>
      <c r="B5" t="s">
        <v>1813</v>
      </c>
      <c r="C5">
        <v>10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40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40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6.5703125" customWidth="1"/>
    <col min="2" max="2" width="44.7109375" customWidth="1"/>
  </cols>
  <sheetData>
    <row r="1" spans="1:4" x14ac:dyDescent="0.25">
      <c r="A1" s="144" t="s">
        <v>1801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8" t="s">
        <v>4</v>
      </c>
      <c r="D3" s="68" t="s">
        <v>5</v>
      </c>
    </row>
    <row r="4" spans="1:4" x14ac:dyDescent="0.25">
      <c r="A4" s="69">
        <v>42244</v>
      </c>
      <c r="B4" s="62" t="s">
        <v>1794</v>
      </c>
      <c r="C4" s="62">
        <v>50</v>
      </c>
    </row>
    <row r="5" spans="1:4" x14ac:dyDescent="0.25">
      <c r="A5" s="20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50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50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6" sqref="D6"/>
    </sheetView>
  </sheetViews>
  <sheetFormatPr defaultRowHeight="15" x14ac:dyDescent="0.25"/>
  <cols>
    <col min="1" max="1" width="26.7109375" customWidth="1"/>
    <col min="2" max="2" width="40.28515625" customWidth="1"/>
  </cols>
  <sheetData>
    <row r="1" spans="1:4" x14ac:dyDescent="0.25">
      <c r="A1" s="144" t="s">
        <v>1767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3" t="s">
        <v>4</v>
      </c>
      <c r="D3" s="63" t="s">
        <v>5</v>
      </c>
    </row>
    <row r="4" spans="1:4" x14ac:dyDescent="0.25">
      <c r="A4" s="20">
        <v>42233</v>
      </c>
      <c r="B4" t="s">
        <v>1764</v>
      </c>
      <c r="C4">
        <v>5000</v>
      </c>
    </row>
    <row r="5" spans="1:4" x14ac:dyDescent="0.25">
      <c r="A5" s="3"/>
    </row>
    <row r="6" spans="1:4" x14ac:dyDescent="0.25">
      <c r="A6" s="69">
        <v>42324</v>
      </c>
      <c r="B6" t="s">
        <v>2089</v>
      </c>
      <c r="D6">
        <v>2000</v>
      </c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5000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2000</v>
      </c>
    </row>
    <row r="16" spans="1:4" x14ac:dyDescent="0.25">
      <c r="A16" s="143" t="s">
        <v>75</v>
      </c>
      <c r="B16" s="143"/>
      <c r="C16" s="5">
        <f>C14-D15</f>
        <v>3000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4" sqref="A14:B14"/>
    </sheetView>
  </sheetViews>
  <sheetFormatPr defaultRowHeight="15" x14ac:dyDescent="0.25"/>
  <cols>
    <col min="1" max="1" width="26.5703125" customWidth="1"/>
    <col min="2" max="2" width="44.7109375" customWidth="1"/>
  </cols>
  <sheetData>
    <row r="1" spans="1:4" x14ac:dyDescent="0.25">
      <c r="A1" s="144" t="s">
        <v>1768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3" t="s">
        <v>4</v>
      </c>
      <c r="D3" s="63" t="s">
        <v>5</v>
      </c>
    </row>
    <row r="4" spans="1:4" x14ac:dyDescent="0.25">
      <c r="A4" s="20">
        <v>42233</v>
      </c>
      <c r="B4" t="s">
        <v>1763</v>
      </c>
      <c r="C4">
        <v>100</v>
      </c>
    </row>
    <row r="5" spans="1:4" x14ac:dyDescent="0.25">
      <c r="A5" s="20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100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100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3.5703125" customWidth="1"/>
    <col min="2" max="2" width="40.28515625" customWidth="1"/>
  </cols>
  <sheetData>
    <row r="1" spans="1:4" x14ac:dyDescent="0.25">
      <c r="A1" s="144" t="s">
        <v>1753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1" t="s">
        <v>4</v>
      </c>
      <c r="D3" s="61" t="s">
        <v>5</v>
      </c>
    </row>
    <row r="4" spans="1:4" x14ac:dyDescent="0.25">
      <c r="A4" s="20">
        <v>42229</v>
      </c>
      <c r="B4" t="s">
        <v>1752</v>
      </c>
      <c r="C4">
        <v>5</v>
      </c>
    </row>
    <row r="5" spans="1:4" x14ac:dyDescent="0.25">
      <c r="A5" s="3"/>
    </row>
    <row r="6" spans="1:4" x14ac:dyDescent="0.25">
      <c r="A6" s="20"/>
      <c r="B6" s="14"/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5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5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B1" zoomScaleNormal="100" workbookViewId="0">
      <selection activeCell="I4" sqref="I4"/>
    </sheetView>
  </sheetViews>
  <sheetFormatPr defaultRowHeight="15" x14ac:dyDescent="0.25"/>
  <cols>
    <col min="1" max="1" width="27.42578125" customWidth="1"/>
    <col min="2" max="2" width="45.7109375" customWidth="1"/>
    <col min="3" max="3" width="9.140625" customWidth="1"/>
    <col min="5" max="5" width="9.140625" style="90"/>
    <col min="6" max="6" width="29.42578125" customWidth="1"/>
    <col min="7" max="7" width="28.85546875" customWidth="1"/>
  </cols>
  <sheetData>
    <row r="1" spans="1:9" x14ac:dyDescent="0.25">
      <c r="A1" s="144" t="s">
        <v>1750</v>
      </c>
      <c r="B1" s="144"/>
      <c r="C1" s="144"/>
      <c r="D1" s="144"/>
      <c r="F1" s="144" t="s">
        <v>1750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60" t="s">
        <v>4</v>
      </c>
      <c r="D3" s="60" t="s">
        <v>5</v>
      </c>
      <c r="F3" s="144"/>
      <c r="G3" s="144"/>
      <c r="H3" s="85" t="s">
        <v>4</v>
      </c>
      <c r="I3" s="85" t="s">
        <v>5</v>
      </c>
    </row>
    <row r="4" spans="1:9" x14ac:dyDescent="0.25">
      <c r="A4" s="20">
        <v>42228</v>
      </c>
      <c r="B4" t="s">
        <v>1746</v>
      </c>
      <c r="D4">
        <v>25</v>
      </c>
      <c r="F4" s="3">
        <v>41986</v>
      </c>
      <c r="G4" s="4" t="s">
        <v>95</v>
      </c>
      <c r="H4" s="86">
        <v>150</v>
      </c>
    </row>
    <row r="5" spans="1:9" x14ac:dyDescent="0.25">
      <c r="A5" s="3"/>
    </row>
    <row r="6" spans="1:9" x14ac:dyDescent="0.25">
      <c r="A6" s="69">
        <v>42252</v>
      </c>
      <c r="B6" t="s">
        <v>1826</v>
      </c>
      <c r="C6">
        <v>200</v>
      </c>
      <c r="F6" s="3">
        <v>42089</v>
      </c>
      <c r="G6" t="s">
        <v>525</v>
      </c>
      <c r="H6">
        <v>100</v>
      </c>
    </row>
    <row r="7" spans="1:9" x14ac:dyDescent="0.25">
      <c r="A7" s="3"/>
    </row>
    <row r="8" spans="1:9" x14ac:dyDescent="0.25">
      <c r="A8" s="20"/>
      <c r="F8" s="3">
        <v>42184</v>
      </c>
      <c r="G8" t="s">
        <v>929</v>
      </c>
      <c r="H8">
        <v>150</v>
      </c>
    </row>
    <row r="9" spans="1:9" x14ac:dyDescent="0.25">
      <c r="A9" s="20"/>
      <c r="B9" s="14"/>
      <c r="C9" s="14"/>
      <c r="D9" s="14"/>
      <c r="I9" s="14"/>
    </row>
    <row r="10" spans="1:9" x14ac:dyDescent="0.25">
      <c r="F10" s="3">
        <v>42197</v>
      </c>
      <c r="G10" t="s">
        <v>929</v>
      </c>
      <c r="H10">
        <v>150</v>
      </c>
    </row>
    <row r="11" spans="1:9" x14ac:dyDescent="0.25">
      <c r="A11" s="6"/>
      <c r="F11" s="6"/>
    </row>
    <row r="12" spans="1:9" x14ac:dyDescent="0.25">
      <c r="A12" s="3"/>
      <c r="B12" s="4"/>
      <c r="C12" s="5"/>
      <c r="F12" s="69">
        <v>42252</v>
      </c>
      <c r="G12" t="s">
        <v>1826</v>
      </c>
      <c r="H12">
        <v>200</v>
      </c>
    </row>
    <row r="13" spans="1:9" x14ac:dyDescent="0.25">
      <c r="A13" s="6"/>
      <c r="F13" s="6"/>
    </row>
    <row r="14" spans="1:9" x14ac:dyDescent="0.25">
      <c r="A14" s="143" t="s">
        <v>73</v>
      </c>
      <c r="B14" s="143"/>
      <c r="C14" s="5">
        <f>SUM(C4:C13)</f>
        <v>200</v>
      </c>
      <c r="D14" s="5"/>
      <c r="F14" s="143" t="s">
        <v>73</v>
      </c>
      <c r="G14" s="143"/>
      <c r="H14" s="86">
        <f>SUM(H4:H13)</f>
        <v>750</v>
      </c>
      <c r="I14" s="86"/>
    </row>
    <row r="15" spans="1:9" x14ac:dyDescent="0.25">
      <c r="A15" s="143" t="s">
        <v>74</v>
      </c>
      <c r="B15" s="143"/>
      <c r="C15" s="5"/>
      <c r="D15" s="5">
        <f>SUM(D4:D13)</f>
        <v>25</v>
      </c>
      <c r="F15" s="143" t="s">
        <v>74</v>
      </c>
      <c r="G15" s="143"/>
      <c r="H15" s="86"/>
      <c r="I15" s="86">
        <f>SUM(I4:I13)</f>
        <v>0</v>
      </c>
    </row>
    <row r="16" spans="1:9" x14ac:dyDescent="0.25">
      <c r="A16" s="143" t="s">
        <v>75</v>
      </c>
      <c r="B16" s="143"/>
      <c r="C16" s="5">
        <f>C14-D15</f>
        <v>175</v>
      </c>
      <c r="D16" s="5"/>
      <c r="F16" s="143" t="s">
        <v>75</v>
      </c>
      <c r="G16" s="143"/>
      <c r="H16" s="86">
        <f>H14-I15</f>
        <v>750</v>
      </c>
      <c r="I16" s="86"/>
    </row>
    <row r="17" spans="6:7" x14ac:dyDescent="0.25">
      <c r="F17" s="148"/>
      <c r="G17" s="148"/>
    </row>
    <row r="18" spans="6:7" x14ac:dyDescent="0.25">
      <c r="F18" s="148"/>
      <c r="G18" s="148"/>
    </row>
  </sheetData>
  <mergeCells count="16">
    <mergeCell ref="F18:G18"/>
    <mergeCell ref="A1:D1"/>
    <mergeCell ref="F1:I1"/>
    <mergeCell ref="A2:A3"/>
    <mergeCell ref="B2:B3"/>
    <mergeCell ref="C2:D2"/>
    <mergeCell ref="A14:B14"/>
    <mergeCell ref="F14:G14"/>
    <mergeCell ref="A15:B15"/>
    <mergeCell ref="F15:G15"/>
    <mergeCell ref="A16:B16"/>
    <mergeCell ref="F16:G16"/>
    <mergeCell ref="F17:G17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7" sqref="C7"/>
    </sheetView>
  </sheetViews>
  <sheetFormatPr defaultRowHeight="15" x14ac:dyDescent="0.25"/>
  <cols>
    <col min="1" max="1" width="21.28515625" customWidth="1"/>
    <col min="2" max="2" width="38.5703125" customWidth="1"/>
  </cols>
  <sheetData>
    <row r="1" spans="1:4" x14ac:dyDescent="0.25">
      <c r="A1" s="144" t="s">
        <v>1023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60" t="s">
        <v>4</v>
      </c>
      <c r="D3" s="60" t="s">
        <v>5</v>
      </c>
    </row>
    <row r="4" spans="1:4" x14ac:dyDescent="0.25">
      <c r="A4" s="20">
        <v>42211</v>
      </c>
      <c r="B4" t="s">
        <v>986</v>
      </c>
      <c r="C4">
        <v>1600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1600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1600</v>
      </c>
      <c r="D16" s="5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91" zoomScaleNormal="100" workbookViewId="0">
      <selection activeCell="A112" sqref="A112"/>
    </sheetView>
  </sheetViews>
  <sheetFormatPr defaultRowHeight="15" x14ac:dyDescent="0.25"/>
  <cols>
    <col min="1" max="1" width="32.28515625"/>
    <col min="2" max="2" width="83.140625" customWidth="1"/>
    <col min="3" max="4" width="8.7109375"/>
    <col min="5" max="5" width="9.140625" style="5"/>
    <col min="6" max="6" width="30.28515625" customWidth="1"/>
    <col min="7" max="7" width="90.5703125"/>
    <col min="8" max="1025" width="8.7109375"/>
  </cols>
  <sheetData>
    <row r="1" spans="1:9" x14ac:dyDescent="0.25">
      <c r="A1" s="144" t="s">
        <v>1137</v>
      </c>
      <c r="B1" s="144"/>
      <c r="C1" s="144"/>
      <c r="D1" s="144"/>
      <c r="E1" s="22"/>
      <c r="F1" s="144" t="s">
        <v>1</v>
      </c>
      <c r="G1" s="144" t="s">
        <v>2</v>
      </c>
      <c r="H1" s="144" t="s">
        <v>3</v>
      </c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E2" s="22"/>
      <c r="F2" s="144"/>
      <c r="G2" s="144"/>
      <c r="H2" s="2" t="s">
        <v>4</v>
      </c>
      <c r="I2" s="2" t="s">
        <v>5</v>
      </c>
    </row>
    <row r="3" spans="1:9" x14ac:dyDescent="0.25">
      <c r="A3" s="144"/>
      <c r="B3" s="144"/>
      <c r="C3" s="2" t="s">
        <v>4</v>
      </c>
      <c r="D3" s="2" t="s">
        <v>5</v>
      </c>
      <c r="E3" s="22"/>
      <c r="F3" s="140">
        <v>42032</v>
      </c>
      <c r="G3" s="141" t="s">
        <v>1138</v>
      </c>
      <c r="H3" s="142">
        <v>20000</v>
      </c>
      <c r="I3" s="5"/>
    </row>
    <row r="4" spans="1:9" x14ac:dyDescent="0.25">
      <c r="A4" s="3">
        <v>42023</v>
      </c>
      <c r="B4" t="s">
        <v>2121</v>
      </c>
      <c r="C4" s="2">
        <v>10000</v>
      </c>
      <c r="D4" s="5"/>
      <c r="E4" s="22"/>
      <c r="F4" s="7"/>
    </row>
    <row r="5" spans="1:9" x14ac:dyDescent="0.25">
      <c r="A5" s="3">
        <v>42023</v>
      </c>
      <c r="B5" t="s">
        <v>2122</v>
      </c>
      <c r="D5">
        <v>4000</v>
      </c>
      <c r="E5" s="22"/>
      <c r="F5" s="3">
        <v>42033</v>
      </c>
      <c r="G5" t="s">
        <v>279</v>
      </c>
      <c r="I5">
        <v>20000</v>
      </c>
    </row>
    <row r="6" spans="1:9" x14ac:dyDescent="0.25">
      <c r="A6" s="3">
        <v>42023</v>
      </c>
      <c r="B6" t="s">
        <v>2123</v>
      </c>
      <c r="D6">
        <v>5000</v>
      </c>
      <c r="E6" s="22"/>
    </row>
    <row r="7" spans="1:9" x14ac:dyDescent="0.25">
      <c r="A7" s="3">
        <v>42025</v>
      </c>
      <c r="B7" s="4" t="s">
        <v>255</v>
      </c>
      <c r="C7" s="2"/>
      <c r="D7" s="2">
        <v>250</v>
      </c>
      <c r="E7" s="22"/>
      <c r="F7" s="143" t="s">
        <v>73</v>
      </c>
      <c r="G7" s="143"/>
      <c r="H7" s="5">
        <f>SUM(H3:H6)</f>
        <v>20000</v>
      </c>
      <c r="I7" s="5"/>
    </row>
    <row r="8" spans="1:9" x14ac:dyDescent="0.25">
      <c r="A8" s="7"/>
      <c r="E8" s="22"/>
      <c r="F8" s="143" t="s">
        <v>74</v>
      </c>
      <c r="G8" s="143"/>
      <c r="H8" s="5"/>
      <c r="I8" s="5">
        <f>SUM(I3:I6)</f>
        <v>20000</v>
      </c>
    </row>
    <row r="9" spans="1:9" x14ac:dyDescent="0.25">
      <c r="A9" s="3">
        <v>42032</v>
      </c>
      <c r="B9" s="4" t="s">
        <v>1139</v>
      </c>
      <c r="D9" s="19">
        <v>50</v>
      </c>
      <c r="E9" s="22"/>
      <c r="F9" s="143" t="s">
        <v>75</v>
      </c>
      <c r="G9" s="143"/>
      <c r="H9" s="5">
        <f>H7-I8</f>
        <v>0</v>
      </c>
      <c r="I9" s="5"/>
    </row>
    <row r="10" spans="1:9" x14ac:dyDescent="0.25">
      <c r="A10" s="7"/>
      <c r="E10" s="22"/>
    </row>
    <row r="11" spans="1:9" x14ac:dyDescent="0.25">
      <c r="A11" s="3">
        <v>42033</v>
      </c>
      <c r="B11" t="s">
        <v>281</v>
      </c>
      <c r="D11">
        <v>100</v>
      </c>
      <c r="E11" s="22"/>
      <c r="F11" s="145"/>
      <c r="G11" s="145"/>
      <c r="H11" s="145"/>
      <c r="I11" s="145"/>
    </row>
    <row r="12" spans="1:9" x14ac:dyDescent="0.25">
      <c r="A12" s="3">
        <v>42033</v>
      </c>
      <c r="B12" t="s">
        <v>281</v>
      </c>
      <c r="D12">
        <v>300</v>
      </c>
      <c r="E12" s="22"/>
      <c r="F12" s="144" t="s">
        <v>1</v>
      </c>
      <c r="G12" s="144" t="s">
        <v>2</v>
      </c>
      <c r="H12" s="144" t="s">
        <v>3</v>
      </c>
      <c r="I12" s="144"/>
    </row>
    <row r="13" spans="1:9" x14ac:dyDescent="0.25">
      <c r="A13" s="7"/>
      <c r="E13" s="22"/>
      <c r="F13" s="144"/>
      <c r="G13" s="144"/>
      <c r="H13" s="2" t="s">
        <v>4</v>
      </c>
      <c r="I13" s="2" t="s">
        <v>5</v>
      </c>
    </row>
    <row r="14" spans="1:9" x14ac:dyDescent="0.25">
      <c r="A14" s="3">
        <v>42035</v>
      </c>
      <c r="B14" t="s">
        <v>1140</v>
      </c>
      <c r="D14">
        <v>300</v>
      </c>
      <c r="E14" s="22"/>
      <c r="F14" s="3">
        <v>42115</v>
      </c>
      <c r="G14" t="s">
        <v>2121</v>
      </c>
      <c r="H14">
        <v>30000</v>
      </c>
      <c r="I14" s="5"/>
    </row>
    <row r="15" spans="1:9" x14ac:dyDescent="0.25">
      <c r="E15" s="22"/>
      <c r="F15" s="7"/>
    </row>
    <row r="16" spans="1:9" x14ac:dyDescent="0.25">
      <c r="A16" s="143" t="s">
        <v>73</v>
      </c>
      <c r="B16" s="143"/>
      <c r="C16" s="5">
        <f>SUM(C4:C5)</f>
        <v>10000</v>
      </c>
      <c r="D16" s="5"/>
      <c r="E16" s="22"/>
      <c r="F16" s="3">
        <v>42118</v>
      </c>
      <c r="G16" s="62" t="s">
        <v>1279</v>
      </c>
      <c r="H16" s="5"/>
      <c r="I16" s="5">
        <v>25000</v>
      </c>
    </row>
    <row r="17" spans="1:9" x14ac:dyDescent="0.25">
      <c r="A17" s="143" t="s">
        <v>74</v>
      </c>
      <c r="B17" s="143"/>
      <c r="C17" s="5"/>
      <c r="D17" s="5">
        <f>SUM(D4:D15)</f>
        <v>10000</v>
      </c>
      <c r="E17" s="22"/>
      <c r="F17" s="7"/>
    </row>
    <row r="18" spans="1:9" x14ac:dyDescent="0.25">
      <c r="A18" s="143" t="s">
        <v>75</v>
      </c>
      <c r="B18" s="143"/>
      <c r="C18" s="5">
        <f>C16-D17</f>
        <v>0</v>
      </c>
      <c r="D18" s="5"/>
      <c r="E18" s="22"/>
      <c r="F18" s="3">
        <v>42135</v>
      </c>
      <c r="G18" s="62" t="s">
        <v>1283</v>
      </c>
      <c r="I18" s="14">
        <v>5000</v>
      </c>
    </row>
    <row r="19" spans="1:9" x14ac:dyDescent="0.25">
      <c r="E19" s="22"/>
      <c r="F19" s="7"/>
    </row>
    <row r="20" spans="1:9" x14ac:dyDescent="0.25">
      <c r="A20" s="146"/>
      <c r="B20" s="146"/>
      <c r="C20" s="146"/>
      <c r="D20" s="146"/>
      <c r="E20" s="22"/>
      <c r="F20" s="143" t="s">
        <v>73</v>
      </c>
      <c r="G20" s="143"/>
      <c r="H20" s="5">
        <f>SUM(H14:H18)</f>
        <v>30000</v>
      </c>
      <c r="I20" s="5"/>
    </row>
    <row r="21" spans="1:9" x14ac:dyDescent="0.25">
      <c r="E21" s="22"/>
      <c r="F21" s="143" t="s">
        <v>74</v>
      </c>
      <c r="G21" s="143"/>
      <c r="H21" s="5"/>
      <c r="I21" s="5">
        <f>SUM(I14:I18)</f>
        <v>30000</v>
      </c>
    </row>
    <row r="22" spans="1:9" x14ac:dyDescent="0.25">
      <c r="A22" s="144" t="s">
        <v>1</v>
      </c>
      <c r="B22" s="144" t="s">
        <v>2</v>
      </c>
      <c r="C22" s="144" t="s">
        <v>3</v>
      </c>
      <c r="D22" s="144"/>
      <c r="E22" s="22"/>
      <c r="F22" s="143" t="s">
        <v>75</v>
      </c>
      <c r="G22" s="143"/>
      <c r="H22" s="5">
        <f>H20-I21</f>
        <v>0</v>
      </c>
      <c r="I22" s="5"/>
    </row>
    <row r="23" spans="1:9" x14ac:dyDescent="0.25">
      <c r="A23" s="144"/>
      <c r="B23" s="144"/>
      <c r="C23" s="2" t="s">
        <v>4</v>
      </c>
      <c r="D23" s="2" t="s">
        <v>5</v>
      </c>
      <c r="E23" s="22"/>
      <c r="F23" s="6"/>
    </row>
    <row r="24" spans="1:9" x14ac:dyDescent="0.25">
      <c r="A24" s="3">
        <v>42052</v>
      </c>
      <c r="B24" t="s">
        <v>2121</v>
      </c>
      <c r="C24" s="2">
        <v>25000</v>
      </c>
      <c r="D24" s="5"/>
      <c r="E24" s="22"/>
      <c r="F24" s="145"/>
      <c r="G24" s="145"/>
      <c r="H24" s="145"/>
      <c r="I24" s="145"/>
    </row>
    <row r="25" spans="1:9" x14ac:dyDescent="0.25">
      <c r="A25" s="3"/>
      <c r="E25" s="22"/>
      <c r="F25" s="144" t="s">
        <v>1</v>
      </c>
      <c r="G25" s="144" t="s">
        <v>2</v>
      </c>
      <c r="H25" s="144" t="s">
        <v>3</v>
      </c>
      <c r="I25" s="144"/>
    </row>
    <row r="26" spans="1:9" x14ac:dyDescent="0.25">
      <c r="A26" s="3">
        <v>42053</v>
      </c>
      <c r="B26" s="76" t="s">
        <v>2124</v>
      </c>
      <c r="D26">
        <v>16000</v>
      </c>
      <c r="E26" s="22"/>
      <c r="F26" s="144"/>
      <c r="G26" s="144"/>
      <c r="H26" s="2" t="s">
        <v>4</v>
      </c>
      <c r="I26" s="2" t="s">
        <v>5</v>
      </c>
    </row>
    <row r="27" spans="1:9" x14ac:dyDescent="0.25">
      <c r="A27" s="3">
        <v>42053</v>
      </c>
      <c r="B27" t="s">
        <v>320</v>
      </c>
      <c r="D27">
        <v>3500</v>
      </c>
      <c r="E27" s="22"/>
      <c r="F27" s="3">
        <v>42142</v>
      </c>
      <c r="G27" t="s">
        <v>2126</v>
      </c>
      <c r="H27">
        <v>20000</v>
      </c>
      <c r="I27" s="5"/>
    </row>
    <row r="28" spans="1:9" x14ac:dyDescent="0.25">
      <c r="A28" s="3">
        <v>42053</v>
      </c>
      <c r="B28" t="s">
        <v>2125</v>
      </c>
      <c r="D28">
        <v>500</v>
      </c>
      <c r="E28" s="22"/>
      <c r="F28" s="7"/>
    </row>
    <row r="29" spans="1:9" x14ac:dyDescent="0.25">
      <c r="A29" s="3">
        <v>42053</v>
      </c>
      <c r="B29" s="76" t="s">
        <v>1250</v>
      </c>
      <c r="D29">
        <v>3000</v>
      </c>
      <c r="E29" s="22"/>
      <c r="F29" s="3">
        <v>42152</v>
      </c>
      <c r="G29" s="14" t="s">
        <v>1143</v>
      </c>
      <c r="I29" s="14">
        <v>12000</v>
      </c>
    </row>
    <row r="30" spans="1:9" x14ac:dyDescent="0.25">
      <c r="A30" s="3"/>
      <c r="E30" s="22"/>
      <c r="F30" s="3">
        <v>42152</v>
      </c>
      <c r="G30" s="14" t="s">
        <v>1144</v>
      </c>
      <c r="I30" s="14">
        <v>8000</v>
      </c>
    </row>
    <row r="31" spans="1:9" x14ac:dyDescent="0.25">
      <c r="A31" s="3">
        <v>42062</v>
      </c>
      <c r="B31" t="s">
        <v>1142</v>
      </c>
      <c r="D31">
        <v>1000</v>
      </c>
      <c r="E31" s="22"/>
      <c r="F31" s="7"/>
    </row>
    <row r="32" spans="1:9" x14ac:dyDescent="0.25">
      <c r="A32" s="7"/>
      <c r="E32" s="22"/>
      <c r="F32" s="143" t="s">
        <v>73</v>
      </c>
      <c r="G32" s="143"/>
      <c r="H32" s="5">
        <f>SUM(H27:H30)</f>
        <v>20000</v>
      </c>
      <c r="I32" s="5"/>
    </row>
    <row r="33" spans="1:9" x14ac:dyDescent="0.25">
      <c r="A33" s="3">
        <v>42066</v>
      </c>
      <c r="B33" t="s">
        <v>364</v>
      </c>
      <c r="D33">
        <v>1000</v>
      </c>
      <c r="E33" s="22"/>
      <c r="F33" s="143" t="s">
        <v>74</v>
      </c>
      <c r="G33" s="143"/>
      <c r="H33" s="5"/>
      <c r="I33" s="5">
        <f>SUM(I27:I30)</f>
        <v>20000</v>
      </c>
    </row>
    <row r="34" spans="1:9" x14ac:dyDescent="0.25">
      <c r="E34" s="22"/>
      <c r="F34" s="143" t="s">
        <v>75</v>
      </c>
      <c r="G34" s="143"/>
      <c r="H34" s="5">
        <f>H32-I33</f>
        <v>0</v>
      </c>
      <c r="I34" s="5"/>
    </row>
    <row r="35" spans="1:9" x14ac:dyDescent="0.25">
      <c r="A35" s="143" t="s">
        <v>73</v>
      </c>
      <c r="B35" s="143"/>
      <c r="C35" s="5">
        <f>SUM(C24:C25)</f>
        <v>25000</v>
      </c>
      <c r="D35" s="5"/>
      <c r="E35" s="22"/>
      <c r="F35" s="6"/>
    </row>
    <row r="36" spans="1:9" x14ac:dyDescent="0.25">
      <c r="A36" s="143" t="s">
        <v>74</v>
      </c>
      <c r="B36" s="143"/>
      <c r="C36" s="5"/>
      <c r="D36" s="5">
        <f>SUM(D24:D34)</f>
        <v>25000</v>
      </c>
      <c r="E36" s="22"/>
      <c r="F36" s="26"/>
      <c r="G36" s="26"/>
      <c r="H36" s="26"/>
      <c r="I36" s="26"/>
    </row>
    <row r="37" spans="1:9" x14ac:dyDescent="0.25">
      <c r="A37" s="143" t="s">
        <v>75</v>
      </c>
      <c r="B37" s="143"/>
      <c r="C37" s="5">
        <f>C35-D36</f>
        <v>0</v>
      </c>
      <c r="D37" s="5"/>
      <c r="E37" s="22"/>
    </row>
    <row r="38" spans="1:9" x14ac:dyDescent="0.25">
      <c r="E38" s="22"/>
      <c r="F38" s="143" t="s">
        <v>1146</v>
      </c>
      <c r="G38" s="143"/>
      <c r="H38" s="143"/>
      <c r="I38" s="143"/>
    </row>
    <row r="39" spans="1:9" x14ac:dyDescent="0.25">
      <c r="A39" s="59"/>
      <c r="B39" s="59"/>
      <c r="C39" s="59"/>
      <c r="D39" s="59"/>
      <c r="E39" s="22"/>
      <c r="F39" s="144" t="s">
        <v>1</v>
      </c>
      <c r="G39" s="144" t="s">
        <v>2</v>
      </c>
      <c r="H39" s="144" t="s">
        <v>3</v>
      </c>
      <c r="I39" s="144"/>
    </row>
    <row r="40" spans="1:9" x14ac:dyDescent="0.25">
      <c r="E40" s="22"/>
      <c r="F40" s="144"/>
      <c r="G40" s="144"/>
      <c r="H40" s="2" t="s">
        <v>4</v>
      </c>
      <c r="I40" s="2" t="s">
        <v>5</v>
      </c>
    </row>
    <row r="41" spans="1:9" x14ac:dyDescent="0.25">
      <c r="A41" s="143" t="s">
        <v>1146</v>
      </c>
      <c r="B41" s="143"/>
      <c r="C41" s="143"/>
      <c r="D41" s="143"/>
      <c r="E41" s="22"/>
      <c r="F41" s="3">
        <v>42174</v>
      </c>
      <c r="G41" t="s">
        <v>906</v>
      </c>
      <c r="H41">
        <v>400</v>
      </c>
    </row>
    <row r="42" spans="1:9" x14ac:dyDescent="0.25">
      <c r="A42" s="144" t="s">
        <v>1</v>
      </c>
      <c r="B42" s="144" t="s">
        <v>2</v>
      </c>
      <c r="C42" s="144" t="s">
        <v>3</v>
      </c>
      <c r="D42" s="144"/>
      <c r="E42" s="22"/>
    </row>
    <row r="43" spans="1:9" x14ac:dyDescent="0.25">
      <c r="A43" s="144"/>
      <c r="B43" s="144"/>
      <c r="C43" s="2" t="s">
        <v>4</v>
      </c>
      <c r="D43" s="2" t="s">
        <v>5</v>
      </c>
      <c r="E43" s="22"/>
      <c r="F43" s="3">
        <v>42177</v>
      </c>
      <c r="G43" t="s">
        <v>912</v>
      </c>
      <c r="H43">
        <v>600</v>
      </c>
    </row>
    <row r="44" spans="1:9" x14ac:dyDescent="0.25">
      <c r="A44" s="3">
        <v>42181</v>
      </c>
      <c r="B44" t="s">
        <v>902</v>
      </c>
      <c r="D44">
        <v>100</v>
      </c>
      <c r="E44" s="22"/>
    </row>
    <row r="45" spans="1:9" x14ac:dyDescent="0.25">
      <c r="E45" s="22"/>
      <c r="F45" s="3">
        <v>42177</v>
      </c>
      <c r="G45" t="s">
        <v>914</v>
      </c>
      <c r="I45">
        <v>1000</v>
      </c>
    </row>
    <row r="46" spans="1:9" x14ac:dyDescent="0.25">
      <c r="A46" s="3">
        <v>42182</v>
      </c>
      <c r="B46" t="s">
        <v>920</v>
      </c>
      <c r="D46">
        <v>100</v>
      </c>
      <c r="E46" s="22"/>
      <c r="F46" s="7"/>
    </row>
    <row r="47" spans="1:9" x14ac:dyDescent="0.25">
      <c r="E47" s="22"/>
      <c r="F47" s="143" t="s">
        <v>73</v>
      </c>
      <c r="G47" s="143"/>
      <c r="H47" s="5">
        <f>SUM(H41:H46)</f>
        <v>1000</v>
      </c>
      <c r="I47" s="5"/>
    </row>
    <row r="48" spans="1:9" x14ac:dyDescent="0.25">
      <c r="A48" s="3">
        <v>42184</v>
      </c>
      <c r="B48" t="s">
        <v>946</v>
      </c>
      <c r="D48">
        <v>200</v>
      </c>
      <c r="E48" s="22"/>
      <c r="F48" s="143" t="s">
        <v>74</v>
      </c>
      <c r="G48" s="143"/>
      <c r="H48" s="5"/>
      <c r="I48" s="5">
        <f>SUM(I41:I46)</f>
        <v>1000</v>
      </c>
    </row>
    <row r="49" spans="1:9" x14ac:dyDescent="0.25">
      <c r="A49" s="3">
        <v>42184</v>
      </c>
      <c r="B49" t="s">
        <v>2009</v>
      </c>
      <c r="D49">
        <v>50</v>
      </c>
      <c r="E49" s="22"/>
      <c r="F49" s="143" t="s">
        <v>75</v>
      </c>
      <c r="G49" s="143"/>
      <c r="H49" s="5">
        <f>H47-I48</f>
        <v>0</v>
      </c>
      <c r="I49" s="5"/>
    </row>
    <row r="50" spans="1:9" x14ac:dyDescent="0.25">
      <c r="E50" s="22"/>
    </row>
    <row r="51" spans="1:9" x14ac:dyDescent="0.25">
      <c r="A51" s="3">
        <v>42190</v>
      </c>
      <c r="B51" t="s">
        <v>944</v>
      </c>
      <c r="D51">
        <v>100</v>
      </c>
      <c r="E51" s="22"/>
      <c r="F51" s="26"/>
      <c r="G51" s="26"/>
      <c r="H51" s="26"/>
      <c r="I51" s="26"/>
    </row>
    <row r="52" spans="1:9" x14ac:dyDescent="0.25">
      <c r="E52" s="22"/>
    </row>
    <row r="53" spans="1:9" x14ac:dyDescent="0.25">
      <c r="A53" s="3">
        <v>42191</v>
      </c>
      <c r="B53" t="s">
        <v>2127</v>
      </c>
      <c r="D53">
        <v>3500</v>
      </c>
      <c r="E53" s="22"/>
    </row>
    <row r="54" spans="1:9" x14ac:dyDescent="0.25">
      <c r="E54" s="22"/>
    </row>
    <row r="55" spans="1:9" x14ac:dyDescent="0.25">
      <c r="A55" s="3">
        <v>42195</v>
      </c>
      <c r="B55" t="s">
        <v>950</v>
      </c>
      <c r="D55">
        <v>50</v>
      </c>
      <c r="E55" s="22"/>
    </row>
    <row r="56" spans="1:9" x14ac:dyDescent="0.25">
      <c r="A56" s="3">
        <v>42195</v>
      </c>
      <c r="B56" t="s">
        <v>914</v>
      </c>
      <c r="C56">
        <v>10</v>
      </c>
      <c r="E56" s="22"/>
    </row>
    <row r="57" spans="1:9" x14ac:dyDescent="0.25">
      <c r="E57" s="22"/>
    </row>
    <row r="58" spans="1:9" x14ac:dyDescent="0.25">
      <c r="A58" s="3">
        <v>42196</v>
      </c>
      <c r="B58" t="s">
        <v>914</v>
      </c>
      <c r="C58">
        <v>200</v>
      </c>
      <c r="E58" s="22"/>
    </row>
    <row r="59" spans="1:9" x14ac:dyDescent="0.25">
      <c r="E59" s="22"/>
    </row>
    <row r="60" spans="1:9" x14ac:dyDescent="0.25">
      <c r="A60" s="3">
        <v>42197</v>
      </c>
      <c r="B60" t="s">
        <v>955</v>
      </c>
      <c r="D60">
        <v>50</v>
      </c>
      <c r="E60" s="22"/>
    </row>
    <row r="61" spans="1:9" x14ac:dyDescent="0.25">
      <c r="E61" s="22"/>
    </row>
    <row r="62" spans="1:9" x14ac:dyDescent="0.25">
      <c r="A62" s="3">
        <v>42198</v>
      </c>
      <c r="B62" t="s">
        <v>957</v>
      </c>
      <c r="D62">
        <v>100</v>
      </c>
      <c r="E62" s="22"/>
    </row>
    <row r="63" spans="1:9" x14ac:dyDescent="0.25">
      <c r="E63" s="22"/>
    </row>
    <row r="64" spans="1:9" x14ac:dyDescent="0.25">
      <c r="A64" s="3">
        <v>42199</v>
      </c>
      <c r="B64" t="s">
        <v>962</v>
      </c>
      <c r="D64">
        <v>20</v>
      </c>
      <c r="E64" s="22"/>
    </row>
    <row r="65" spans="1:5" x14ac:dyDescent="0.25">
      <c r="E65" s="22"/>
    </row>
    <row r="66" spans="1:5" x14ac:dyDescent="0.25">
      <c r="A66" s="3">
        <v>42200</v>
      </c>
      <c r="B66" t="s">
        <v>964</v>
      </c>
      <c r="D66">
        <v>300</v>
      </c>
      <c r="E66" s="22"/>
    </row>
    <row r="67" spans="1:5" x14ac:dyDescent="0.25">
      <c r="E67" s="22"/>
    </row>
    <row r="68" spans="1:5" x14ac:dyDescent="0.25">
      <c r="A68" s="3">
        <v>42203</v>
      </c>
      <c r="B68" s="4" t="s">
        <v>971</v>
      </c>
      <c r="C68" s="5"/>
      <c r="D68">
        <v>5</v>
      </c>
      <c r="E68" s="22"/>
    </row>
    <row r="69" spans="1:5" x14ac:dyDescent="0.25">
      <c r="E69" s="22"/>
    </row>
    <row r="70" spans="1:5" x14ac:dyDescent="0.25">
      <c r="A70" s="20">
        <v>42225</v>
      </c>
      <c r="B70" t="s">
        <v>2131</v>
      </c>
      <c r="D70">
        <v>3000</v>
      </c>
      <c r="E70" s="22"/>
    </row>
    <row r="71" spans="1:5" x14ac:dyDescent="0.25">
      <c r="E71" s="22"/>
    </row>
    <row r="72" spans="1:5" x14ac:dyDescent="0.25">
      <c r="A72" s="20">
        <v>42231</v>
      </c>
      <c r="B72" t="s">
        <v>2132</v>
      </c>
      <c r="D72">
        <v>3500</v>
      </c>
      <c r="E72" s="22"/>
    </row>
    <row r="73" spans="1:5" x14ac:dyDescent="0.25">
      <c r="E73" s="22"/>
    </row>
    <row r="74" spans="1:5" x14ac:dyDescent="0.25">
      <c r="A74" s="20">
        <v>42240</v>
      </c>
      <c r="B74" t="s">
        <v>771</v>
      </c>
      <c r="D74">
        <v>120</v>
      </c>
      <c r="E74" s="22"/>
    </row>
    <row r="75" spans="1:5" x14ac:dyDescent="0.25">
      <c r="A75" s="20">
        <v>42240</v>
      </c>
      <c r="B75" t="s">
        <v>2135</v>
      </c>
      <c r="D75">
        <v>500</v>
      </c>
      <c r="E75" s="22"/>
    </row>
    <row r="76" spans="1:5" x14ac:dyDescent="0.25">
      <c r="E76" s="22"/>
    </row>
    <row r="77" spans="1:5" x14ac:dyDescent="0.25">
      <c r="A77" s="69">
        <v>42245</v>
      </c>
      <c r="B77" s="62" t="s">
        <v>914</v>
      </c>
      <c r="C77" s="62">
        <v>5000</v>
      </c>
      <c r="E77" s="22"/>
    </row>
    <row r="78" spans="1:5" x14ac:dyDescent="0.25">
      <c r="E78" s="22"/>
    </row>
    <row r="79" spans="1:5" x14ac:dyDescent="0.25">
      <c r="A79" s="69">
        <v>42247</v>
      </c>
      <c r="B79" s="62" t="s">
        <v>1795</v>
      </c>
      <c r="C79" s="62"/>
      <c r="D79" s="62">
        <v>40</v>
      </c>
      <c r="E79" s="22"/>
    </row>
    <row r="80" spans="1:5" x14ac:dyDescent="0.25">
      <c r="E80" s="22"/>
    </row>
    <row r="81" spans="1:5" x14ac:dyDescent="0.25">
      <c r="A81" s="69">
        <v>42253</v>
      </c>
      <c r="B81" s="62" t="s">
        <v>2137</v>
      </c>
      <c r="D81">
        <v>1000</v>
      </c>
      <c r="E81" s="22"/>
    </row>
    <row r="82" spans="1:5" x14ac:dyDescent="0.25">
      <c r="E82" s="22"/>
    </row>
    <row r="83" spans="1:5" x14ac:dyDescent="0.25">
      <c r="A83" s="69">
        <v>42258</v>
      </c>
      <c r="B83" s="62" t="s">
        <v>2138</v>
      </c>
      <c r="D83">
        <v>3000</v>
      </c>
      <c r="E83" s="22"/>
    </row>
    <row r="84" spans="1:5" x14ac:dyDescent="0.25">
      <c r="E84" s="22"/>
    </row>
    <row r="85" spans="1:5" x14ac:dyDescent="0.25">
      <c r="A85" s="69">
        <v>42263</v>
      </c>
      <c r="B85" t="s">
        <v>1862</v>
      </c>
      <c r="D85">
        <v>20</v>
      </c>
      <c r="E85" s="22"/>
    </row>
    <row r="86" spans="1:5" x14ac:dyDescent="0.25">
      <c r="E86" s="22"/>
    </row>
    <row r="87" spans="1:5" x14ac:dyDescent="0.25">
      <c r="A87" s="69">
        <v>42264</v>
      </c>
      <c r="B87" s="62" t="s">
        <v>2141</v>
      </c>
      <c r="D87">
        <v>920</v>
      </c>
      <c r="E87" s="22"/>
    </row>
    <row r="88" spans="1:5" x14ac:dyDescent="0.25">
      <c r="E88" s="22"/>
    </row>
    <row r="89" spans="1:5" x14ac:dyDescent="0.25">
      <c r="A89" s="69">
        <v>42265</v>
      </c>
      <c r="B89" s="62" t="s">
        <v>906</v>
      </c>
      <c r="D89">
        <v>500</v>
      </c>
      <c r="E89" s="22"/>
    </row>
    <row r="90" spans="1:5" x14ac:dyDescent="0.25">
      <c r="E90" s="22"/>
    </row>
    <row r="91" spans="1:5" x14ac:dyDescent="0.25">
      <c r="A91" s="69">
        <v>42266</v>
      </c>
      <c r="B91" t="s">
        <v>649</v>
      </c>
      <c r="D91">
        <v>200</v>
      </c>
      <c r="E91" s="22"/>
    </row>
    <row r="92" spans="1:5" x14ac:dyDescent="0.25">
      <c r="A92" s="69">
        <v>42266</v>
      </c>
      <c r="B92" s="62" t="s">
        <v>649</v>
      </c>
      <c r="D92">
        <v>10</v>
      </c>
      <c r="E92" s="22"/>
    </row>
    <row r="93" spans="1:5" x14ac:dyDescent="0.25">
      <c r="E93" s="22"/>
    </row>
    <row r="94" spans="1:5" x14ac:dyDescent="0.25">
      <c r="A94" s="69">
        <v>42271</v>
      </c>
      <c r="B94" t="s">
        <v>906</v>
      </c>
      <c r="D94">
        <v>2000</v>
      </c>
      <c r="E94" s="22"/>
    </row>
    <row r="95" spans="1:5" x14ac:dyDescent="0.25">
      <c r="E95" s="22"/>
    </row>
    <row r="96" spans="1:5" x14ac:dyDescent="0.25">
      <c r="A96" s="69">
        <v>42272</v>
      </c>
      <c r="B96" t="s">
        <v>906</v>
      </c>
      <c r="D96">
        <v>500</v>
      </c>
      <c r="E96" s="22"/>
    </row>
    <row r="97" spans="1:5" x14ac:dyDescent="0.25">
      <c r="E97" s="22"/>
    </row>
    <row r="98" spans="1:5" x14ac:dyDescent="0.25">
      <c r="A98" s="69">
        <v>42276</v>
      </c>
      <c r="B98" s="62" t="s">
        <v>49</v>
      </c>
      <c r="D98">
        <v>20</v>
      </c>
      <c r="E98" s="22"/>
    </row>
    <row r="99" spans="1:5" x14ac:dyDescent="0.25">
      <c r="E99" s="22"/>
    </row>
    <row r="100" spans="1:5" x14ac:dyDescent="0.25">
      <c r="A100" s="69">
        <v>42277</v>
      </c>
      <c r="B100" t="s">
        <v>2143</v>
      </c>
      <c r="D100">
        <v>20</v>
      </c>
      <c r="E100" s="22"/>
    </row>
    <row r="101" spans="1:5" x14ac:dyDescent="0.25">
      <c r="E101" s="22"/>
    </row>
    <row r="102" spans="1:5" x14ac:dyDescent="0.25">
      <c r="A102" s="69">
        <v>42279</v>
      </c>
      <c r="B102" t="s">
        <v>906</v>
      </c>
      <c r="D102">
        <v>2000</v>
      </c>
      <c r="E102" s="22"/>
    </row>
    <row r="103" spans="1:5" x14ac:dyDescent="0.25">
      <c r="E103" s="22"/>
    </row>
    <row r="104" spans="1:5" x14ac:dyDescent="0.25">
      <c r="A104" s="143" t="s">
        <v>73</v>
      </c>
      <c r="B104" s="143"/>
      <c r="C104" s="5">
        <f>SUM(C44:C103)</f>
        <v>5210</v>
      </c>
      <c r="D104" s="5"/>
      <c r="E104" s="22"/>
    </row>
    <row r="105" spans="1:5" x14ac:dyDescent="0.25">
      <c r="A105" s="143" t="s">
        <v>74</v>
      </c>
      <c r="B105" s="143"/>
      <c r="C105" s="5"/>
      <c r="D105" s="5">
        <f>SUM(D44:D103)</f>
        <v>21925</v>
      </c>
      <c r="E105" s="22"/>
    </row>
    <row r="106" spans="1:5" x14ac:dyDescent="0.25">
      <c r="A106" s="143" t="s">
        <v>75</v>
      </c>
      <c r="B106" s="143"/>
      <c r="C106" s="5">
        <f>C104-D105</f>
        <v>-16715</v>
      </c>
      <c r="D106" s="5"/>
      <c r="E106" s="22"/>
    </row>
    <row r="107" spans="1:5" x14ac:dyDescent="0.25">
      <c r="E107" s="22"/>
    </row>
    <row r="108" spans="1:5" x14ac:dyDescent="0.25">
      <c r="A108" s="59"/>
      <c r="B108" s="59"/>
      <c r="C108" s="59"/>
      <c r="D108" s="59"/>
      <c r="E108" s="22"/>
    </row>
    <row r="109" spans="1:5" x14ac:dyDescent="0.25">
      <c r="E109" s="22"/>
    </row>
    <row r="110" spans="1:5" x14ac:dyDescent="0.25">
      <c r="B110" t="s">
        <v>2144</v>
      </c>
      <c r="D110">
        <v>15000</v>
      </c>
      <c r="E110" s="22"/>
    </row>
    <row r="111" spans="1:5" x14ac:dyDescent="0.25">
      <c r="A111" s="69">
        <v>42284</v>
      </c>
      <c r="B111" t="s">
        <v>794</v>
      </c>
      <c r="D111">
        <v>1000</v>
      </c>
      <c r="E111" s="22"/>
    </row>
    <row r="112" spans="1:5" x14ac:dyDescent="0.25">
      <c r="E112" s="22"/>
    </row>
    <row r="113" spans="5:5" x14ac:dyDescent="0.25">
      <c r="E113" s="22"/>
    </row>
    <row r="114" spans="5:5" x14ac:dyDescent="0.25">
      <c r="E114" s="22"/>
    </row>
    <row r="115" spans="5:5" x14ac:dyDescent="0.25">
      <c r="E115" s="22"/>
    </row>
    <row r="116" spans="5:5" x14ac:dyDescent="0.25">
      <c r="E116" s="22"/>
    </row>
    <row r="117" spans="5:5" x14ac:dyDescent="0.25">
      <c r="E117" s="22"/>
    </row>
    <row r="118" spans="5:5" x14ac:dyDescent="0.25">
      <c r="E118" s="22"/>
    </row>
    <row r="119" spans="5:5" x14ac:dyDescent="0.25">
      <c r="E119" s="22"/>
    </row>
    <row r="120" spans="5:5" x14ac:dyDescent="0.25">
      <c r="E120" s="22"/>
    </row>
    <row r="121" spans="5:5" x14ac:dyDescent="0.25">
      <c r="E121" s="22"/>
    </row>
    <row r="122" spans="5:5" x14ac:dyDescent="0.25">
      <c r="E122" s="22"/>
    </row>
    <row r="123" spans="5:5" x14ac:dyDescent="0.25">
      <c r="E123" s="22"/>
    </row>
    <row r="124" spans="5:5" x14ac:dyDescent="0.25">
      <c r="E124" s="22"/>
    </row>
    <row r="125" spans="5:5" x14ac:dyDescent="0.25">
      <c r="E125" s="22"/>
    </row>
    <row r="126" spans="5:5" x14ac:dyDescent="0.25">
      <c r="E126" s="22"/>
    </row>
    <row r="127" spans="5:5" x14ac:dyDescent="0.25">
      <c r="E127" s="22"/>
    </row>
    <row r="128" spans="5:5" x14ac:dyDescent="0.25">
      <c r="E128" s="22"/>
    </row>
    <row r="129" spans="5:5" x14ac:dyDescent="0.25">
      <c r="E129" s="22"/>
    </row>
    <row r="130" spans="5:5" x14ac:dyDescent="0.25">
      <c r="E130" s="22"/>
    </row>
    <row r="131" spans="5:5" x14ac:dyDescent="0.25">
      <c r="E131" s="22"/>
    </row>
    <row r="132" spans="5:5" x14ac:dyDescent="0.25">
      <c r="E132" s="22"/>
    </row>
    <row r="133" spans="5:5" x14ac:dyDescent="0.25">
      <c r="E133" s="22"/>
    </row>
    <row r="134" spans="5:5" x14ac:dyDescent="0.25">
      <c r="E134" s="22"/>
    </row>
    <row r="135" spans="5:5" x14ac:dyDescent="0.25">
      <c r="E135" s="22"/>
    </row>
    <row r="136" spans="5:5" x14ac:dyDescent="0.25">
      <c r="E136" s="22"/>
    </row>
    <row r="137" spans="5:5" x14ac:dyDescent="0.25">
      <c r="E137" s="22"/>
    </row>
    <row r="138" spans="5:5" x14ac:dyDescent="0.25">
      <c r="E138" s="22"/>
    </row>
    <row r="139" spans="5:5" x14ac:dyDescent="0.25">
      <c r="E139" s="22"/>
    </row>
    <row r="140" spans="5:5" x14ac:dyDescent="0.25">
      <c r="E140" s="22"/>
    </row>
    <row r="141" spans="5:5" x14ac:dyDescent="0.25">
      <c r="E141" s="22"/>
    </row>
    <row r="142" spans="5:5" x14ac:dyDescent="0.25">
      <c r="E142" s="22"/>
    </row>
    <row r="143" spans="5:5" x14ac:dyDescent="0.25">
      <c r="E143" s="22"/>
    </row>
    <row r="144" spans="5:5" x14ac:dyDescent="0.25">
      <c r="E144" s="22"/>
    </row>
    <row r="145" spans="5:5" x14ac:dyDescent="0.25">
      <c r="E145" s="22"/>
    </row>
    <row r="146" spans="5:5" x14ac:dyDescent="0.25">
      <c r="E146" s="22"/>
    </row>
    <row r="147" spans="5:5" x14ac:dyDescent="0.25">
      <c r="E147" s="22"/>
    </row>
    <row r="148" spans="5:5" x14ac:dyDescent="0.25">
      <c r="E148" s="22"/>
    </row>
    <row r="149" spans="5:5" x14ac:dyDescent="0.25">
      <c r="E149" s="22"/>
    </row>
    <row r="150" spans="5:5" x14ac:dyDescent="0.25">
      <c r="E150" s="22"/>
    </row>
    <row r="151" spans="5:5" x14ac:dyDescent="0.25">
      <c r="E151" s="22"/>
    </row>
    <row r="152" spans="5:5" x14ac:dyDescent="0.25">
      <c r="E152" s="22"/>
    </row>
    <row r="153" spans="5:5" x14ac:dyDescent="0.25">
      <c r="E153" s="22"/>
    </row>
    <row r="154" spans="5:5" x14ac:dyDescent="0.25">
      <c r="E154" s="22"/>
    </row>
    <row r="155" spans="5:5" x14ac:dyDescent="0.25">
      <c r="E155" s="22"/>
    </row>
    <row r="156" spans="5:5" x14ac:dyDescent="0.25">
      <c r="E156" s="22"/>
    </row>
    <row r="157" spans="5:5" x14ac:dyDescent="0.25">
      <c r="E157" s="22"/>
    </row>
    <row r="158" spans="5:5" x14ac:dyDescent="0.25">
      <c r="E158" s="22"/>
    </row>
    <row r="159" spans="5:5" x14ac:dyDescent="0.25">
      <c r="E159" s="22"/>
    </row>
    <row r="160" spans="5:5" x14ac:dyDescent="0.25">
      <c r="E160" s="22"/>
    </row>
    <row r="161" spans="5:5" x14ac:dyDescent="0.25">
      <c r="E161" s="22"/>
    </row>
  </sheetData>
  <mergeCells count="48">
    <mergeCell ref="A1:D1"/>
    <mergeCell ref="F1:F2"/>
    <mergeCell ref="G1:G2"/>
    <mergeCell ref="H1:I1"/>
    <mergeCell ref="A2:A3"/>
    <mergeCell ref="B2:B3"/>
    <mergeCell ref="C2:D2"/>
    <mergeCell ref="F7:G7"/>
    <mergeCell ref="F8:G8"/>
    <mergeCell ref="F9:G9"/>
    <mergeCell ref="F11:I11"/>
    <mergeCell ref="F12:F13"/>
    <mergeCell ref="G12:G13"/>
    <mergeCell ref="H12:I12"/>
    <mergeCell ref="A16:B16"/>
    <mergeCell ref="A17:B17"/>
    <mergeCell ref="A18:B18"/>
    <mergeCell ref="A20:D20"/>
    <mergeCell ref="F20:G20"/>
    <mergeCell ref="F21:G21"/>
    <mergeCell ref="A22:A23"/>
    <mergeCell ref="B22:B23"/>
    <mergeCell ref="C22:D22"/>
    <mergeCell ref="F22:G22"/>
    <mergeCell ref="H25:I25"/>
    <mergeCell ref="F32:G32"/>
    <mergeCell ref="A36:B36"/>
    <mergeCell ref="A37:B37"/>
    <mergeCell ref="F24:I24"/>
    <mergeCell ref="A35:B35"/>
    <mergeCell ref="F47:G47"/>
    <mergeCell ref="F33:G33"/>
    <mergeCell ref="F34:G34"/>
    <mergeCell ref="F25:F26"/>
    <mergeCell ref="G25:G26"/>
    <mergeCell ref="A41:D41"/>
    <mergeCell ref="A42:A43"/>
    <mergeCell ref="B42:B43"/>
    <mergeCell ref="C42:D42"/>
    <mergeCell ref="F38:I38"/>
    <mergeCell ref="F39:F40"/>
    <mergeCell ref="G39:G40"/>
    <mergeCell ref="H39:I39"/>
    <mergeCell ref="A104:B104"/>
    <mergeCell ref="A105:B105"/>
    <mergeCell ref="A106:B106"/>
    <mergeCell ref="F48:G48"/>
    <mergeCell ref="F49:G49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7" zoomScaleNormal="100" workbookViewId="0">
      <selection activeCell="B38" sqref="B38"/>
    </sheetView>
  </sheetViews>
  <sheetFormatPr defaultRowHeight="15" x14ac:dyDescent="0.25"/>
  <cols>
    <col min="1" max="1" width="30" customWidth="1"/>
    <col min="2" max="2" width="80.42578125" customWidth="1"/>
    <col min="3" max="1025" width="8.7109375"/>
  </cols>
  <sheetData>
    <row r="1" spans="1:4" x14ac:dyDescent="0.25">
      <c r="A1" s="144" t="s">
        <v>1001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20">
        <v>42217</v>
      </c>
      <c r="B4" t="s">
        <v>1002</v>
      </c>
      <c r="C4">
        <v>300</v>
      </c>
    </row>
    <row r="5" spans="1:4" x14ac:dyDescent="0.25">
      <c r="A5" s="3"/>
    </row>
    <row r="6" spans="1:4" x14ac:dyDescent="0.25">
      <c r="A6" s="20">
        <v>42223</v>
      </c>
      <c r="B6" s="14" t="s">
        <v>999</v>
      </c>
      <c r="D6">
        <v>50</v>
      </c>
    </row>
    <row r="7" spans="1:4" x14ac:dyDescent="0.25">
      <c r="A7" s="20">
        <v>42223</v>
      </c>
      <c r="B7" t="s">
        <v>1003</v>
      </c>
      <c r="D7">
        <v>20</v>
      </c>
    </row>
    <row r="8" spans="1:4" x14ac:dyDescent="0.25">
      <c r="A8" s="20">
        <v>42223</v>
      </c>
      <c r="B8" t="s">
        <v>999</v>
      </c>
      <c r="D8">
        <v>30</v>
      </c>
    </row>
    <row r="9" spans="1:4" x14ac:dyDescent="0.25">
      <c r="A9" s="20">
        <v>42223</v>
      </c>
      <c r="B9" t="s">
        <v>1004</v>
      </c>
      <c r="D9">
        <v>20</v>
      </c>
    </row>
    <row r="11" spans="1:4" x14ac:dyDescent="0.25">
      <c r="A11" s="20">
        <v>42239</v>
      </c>
      <c r="B11" t="s">
        <v>1003</v>
      </c>
      <c r="D11">
        <v>20</v>
      </c>
    </row>
    <row r="12" spans="1:4" x14ac:dyDescent="0.25">
      <c r="A12" s="20">
        <v>42239</v>
      </c>
      <c r="B12" t="s">
        <v>1813</v>
      </c>
      <c r="D12">
        <v>30</v>
      </c>
    </row>
    <row r="13" spans="1:4" x14ac:dyDescent="0.25">
      <c r="A13" s="20">
        <v>42239</v>
      </c>
      <c r="B13" t="s">
        <v>1813</v>
      </c>
      <c r="D13">
        <v>10</v>
      </c>
    </row>
    <row r="15" spans="1:4" x14ac:dyDescent="0.25">
      <c r="A15" s="20">
        <v>42245</v>
      </c>
      <c r="B15" t="s">
        <v>1003</v>
      </c>
      <c r="D15">
        <v>20</v>
      </c>
    </row>
    <row r="17" spans="1:4" x14ac:dyDescent="0.25">
      <c r="A17" s="20">
        <v>42250</v>
      </c>
      <c r="B17" t="s">
        <v>1003</v>
      </c>
      <c r="D17">
        <v>20</v>
      </c>
    </row>
    <row r="19" spans="1:4" x14ac:dyDescent="0.25">
      <c r="A19" s="20">
        <v>42256</v>
      </c>
      <c r="B19" t="s">
        <v>1857</v>
      </c>
      <c r="D19">
        <v>40</v>
      </c>
    </row>
    <row r="21" spans="1:4" x14ac:dyDescent="0.25">
      <c r="A21" s="20">
        <v>42257</v>
      </c>
      <c r="B21" t="s">
        <v>1003</v>
      </c>
      <c r="D21">
        <v>20</v>
      </c>
    </row>
    <row r="23" spans="1:4" x14ac:dyDescent="0.25">
      <c r="A23" s="20">
        <v>42264</v>
      </c>
      <c r="B23" t="s">
        <v>1003</v>
      </c>
      <c r="D23">
        <v>20</v>
      </c>
    </row>
    <row r="25" spans="1:4" x14ac:dyDescent="0.25">
      <c r="A25" s="20">
        <v>42277</v>
      </c>
      <c r="B25" t="s">
        <v>1002</v>
      </c>
      <c r="C25">
        <v>100</v>
      </c>
    </row>
    <row r="26" spans="1:4" x14ac:dyDescent="0.25">
      <c r="A26" s="20">
        <v>42277</v>
      </c>
      <c r="B26" t="s">
        <v>1956</v>
      </c>
      <c r="D26">
        <v>50</v>
      </c>
    </row>
    <row r="28" spans="1:4" x14ac:dyDescent="0.25">
      <c r="A28" s="69">
        <v>42283</v>
      </c>
      <c r="B28" t="s">
        <v>1003</v>
      </c>
      <c r="D28">
        <v>20</v>
      </c>
    </row>
    <row r="30" spans="1:4" x14ac:dyDescent="0.25">
      <c r="A30" s="69">
        <v>42284</v>
      </c>
      <c r="B30" t="s">
        <v>2013</v>
      </c>
      <c r="D30">
        <v>30</v>
      </c>
    </row>
    <row r="32" spans="1:4" x14ac:dyDescent="0.25">
      <c r="A32" s="69">
        <v>42288</v>
      </c>
      <c r="B32" t="s">
        <v>1955</v>
      </c>
      <c r="C32">
        <v>100</v>
      </c>
    </row>
    <row r="33" spans="1:4" x14ac:dyDescent="0.25">
      <c r="A33" s="69">
        <v>42288</v>
      </c>
      <c r="B33" t="s">
        <v>1956</v>
      </c>
      <c r="D33">
        <v>30</v>
      </c>
    </row>
    <row r="35" spans="1:4" x14ac:dyDescent="0.25">
      <c r="A35" s="69">
        <v>42293</v>
      </c>
      <c r="B35" t="s">
        <v>1003</v>
      </c>
      <c r="D35">
        <v>20</v>
      </c>
    </row>
    <row r="36" spans="1:4" x14ac:dyDescent="0.25">
      <c r="A36" s="69">
        <v>42293</v>
      </c>
      <c r="B36" t="s">
        <v>1003</v>
      </c>
      <c r="D36">
        <v>20</v>
      </c>
    </row>
    <row r="38" spans="1:4" x14ac:dyDescent="0.25">
      <c r="A38" s="69">
        <v>42296</v>
      </c>
      <c r="B38" t="s">
        <v>1003</v>
      </c>
      <c r="D38">
        <v>20</v>
      </c>
    </row>
    <row r="39" spans="1:4" x14ac:dyDescent="0.25">
      <c r="A39" s="69">
        <v>42296</v>
      </c>
      <c r="B39" t="s">
        <v>1003</v>
      </c>
      <c r="D39">
        <v>10</v>
      </c>
    </row>
    <row r="41" spans="1:4" x14ac:dyDescent="0.25">
      <c r="A41" s="69">
        <v>42297</v>
      </c>
      <c r="B41" t="s">
        <v>1955</v>
      </c>
      <c r="C41">
        <v>100</v>
      </c>
    </row>
    <row r="42" spans="1:4" x14ac:dyDescent="0.25">
      <c r="A42" s="69">
        <v>42297</v>
      </c>
      <c r="B42" t="s">
        <v>1003</v>
      </c>
      <c r="D42">
        <v>20</v>
      </c>
    </row>
    <row r="43" spans="1:4" x14ac:dyDescent="0.25">
      <c r="A43" s="69">
        <v>42297</v>
      </c>
      <c r="B43" t="s">
        <v>1003</v>
      </c>
      <c r="D43">
        <v>20</v>
      </c>
    </row>
    <row r="45" spans="1:4" x14ac:dyDescent="0.25">
      <c r="A45" s="69">
        <v>42298</v>
      </c>
      <c r="B45" t="s">
        <v>1956</v>
      </c>
      <c r="D45">
        <v>30</v>
      </c>
    </row>
    <row r="47" spans="1:4" x14ac:dyDescent="0.25">
      <c r="A47" s="69">
        <v>42300</v>
      </c>
      <c r="B47" t="s">
        <v>1003</v>
      </c>
      <c r="D47">
        <v>20</v>
      </c>
    </row>
    <row r="49" spans="1:4" x14ac:dyDescent="0.25">
      <c r="A49" s="69">
        <v>42303</v>
      </c>
      <c r="B49" t="s">
        <v>1003</v>
      </c>
      <c r="D49">
        <v>10</v>
      </c>
    </row>
    <row r="54" spans="1:4" x14ac:dyDescent="0.25">
      <c r="A54" s="143" t="s">
        <v>73</v>
      </c>
      <c r="B54" s="143"/>
      <c r="C54" s="5">
        <f>SUM(C4:C53)</f>
        <v>600</v>
      </c>
      <c r="D54" s="5"/>
    </row>
    <row r="55" spans="1:4" x14ac:dyDescent="0.25">
      <c r="A55" s="143" t="s">
        <v>74</v>
      </c>
      <c r="B55" s="143"/>
      <c r="C55" s="5"/>
      <c r="D55" s="5">
        <f>SUM(D4:D53)</f>
        <v>600</v>
      </c>
    </row>
    <row r="56" spans="1:4" x14ac:dyDescent="0.25">
      <c r="A56" s="143" t="s">
        <v>75</v>
      </c>
      <c r="B56" s="143"/>
      <c r="C56" s="5">
        <f>C54-D55</f>
        <v>0</v>
      </c>
      <c r="D56" s="5"/>
    </row>
  </sheetData>
  <mergeCells count="7">
    <mergeCell ref="A55:B55"/>
    <mergeCell ref="A56:B56"/>
    <mergeCell ref="A1:D1"/>
    <mergeCell ref="A2:A3"/>
    <mergeCell ref="B2:B3"/>
    <mergeCell ref="C2:D2"/>
    <mergeCell ref="A54:B5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3" zoomScaleNormal="100" workbookViewId="0">
      <selection activeCell="A18" sqref="A18:B18"/>
    </sheetView>
  </sheetViews>
  <sheetFormatPr defaultRowHeight="15" x14ac:dyDescent="0.25"/>
  <cols>
    <col min="1" max="1" width="30.140625" customWidth="1"/>
    <col min="2" max="2" width="96.42578125" customWidth="1"/>
    <col min="5" max="5" width="8.7109375" style="62"/>
    <col min="6" max="6" width="26.85546875" customWidth="1"/>
    <col min="7" max="7" width="27.28515625" customWidth="1"/>
    <col min="8" max="8" width="9.7109375" customWidth="1"/>
    <col min="9" max="9" width="18.85546875" customWidth="1"/>
    <col min="10" max="10" width="23.140625" customWidth="1"/>
    <col min="11" max="13" width="8.7109375"/>
    <col min="14" max="14" width="19.85546875" customWidth="1"/>
    <col min="15" max="15" width="24.5703125" customWidth="1"/>
    <col min="16" max="1025" width="8.7109375"/>
  </cols>
  <sheetData>
    <row r="1" spans="1:9" x14ac:dyDescent="0.25">
      <c r="A1" s="144" t="s">
        <v>1005</v>
      </c>
      <c r="B1" s="144"/>
      <c r="C1" s="144"/>
      <c r="D1" s="144"/>
      <c r="E1" s="59"/>
      <c r="F1" s="144" t="s">
        <v>1006</v>
      </c>
      <c r="G1" s="144"/>
      <c r="H1" s="144"/>
      <c r="I1" s="96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E2" s="59"/>
      <c r="F2" s="1" t="s">
        <v>1</v>
      </c>
      <c r="G2" s="1" t="s">
        <v>2</v>
      </c>
      <c r="H2" s="1" t="s">
        <v>3</v>
      </c>
      <c r="I2" s="97"/>
    </row>
    <row r="3" spans="1:9" x14ac:dyDescent="0.25">
      <c r="A3" s="144"/>
      <c r="B3" s="144"/>
      <c r="C3" s="63" t="s">
        <v>4</v>
      </c>
      <c r="D3" s="63" t="s">
        <v>5</v>
      </c>
      <c r="E3" s="59"/>
      <c r="I3" s="59"/>
    </row>
    <row r="4" spans="1:9" x14ac:dyDescent="0.25">
      <c r="A4" s="20">
        <v>42216</v>
      </c>
      <c r="B4" t="s">
        <v>991</v>
      </c>
      <c r="C4">
        <v>9500</v>
      </c>
      <c r="D4" s="20"/>
      <c r="E4" s="59"/>
      <c r="F4" s="20">
        <v>42223</v>
      </c>
      <c r="G4" s="14" t="s">
        <v>1007</v>
      </c>
      <c r="H4" s="14">
        <v>3000</v>
      </c>
      <c r="I4" s="98"/>
    </row>
    <row r="5" spans="1:9" x14ac:dyDescent="0.25">
      <c r="A5" s="3"/>
      <c r="E5" s="59"/>
      <c r="F5" s="20">
        <v>42223</v>
      </c>
      <c r="G5" s="14" t="s">
        <v>1008</v>
      </c>
      <c r="H5">
        <v>750</v>
      </c>
      <c r="I5" s="59"/>
    </row>
    <row r="6" spans="1:9" x14ac:dyDescent="0.25">
      <c r="A6" s="20">
        <v>42222</v>
      </c>
      <c r="B6" t="s">
        <v>1009</v>
      </c>
      <c r="D6">
        <v>400</v>
      </c>
      <c r="E6" s="59"/>
      <c r="F6" s="20">
        <v>42223</v>
      </c>
      <c r="G6" t="s">
        <v>1010</v>
      </c>
      <c r="H6">
        <v>100</v>
      </c>
      <c r="I6" s="59"/>
    </row>
    <row r="7" spans="1:9" x14ac:dyDescent="0.25">
      <c r="A7" s="3"/>
      <c r="E7" s="59"/>
      <c r="F7" s="3"/>
      <c r="I7" s="59"/>
    </row>
    <row r="8" spans="1:9" x14ac:dyDescent="0.25">
      <c r="A8" s="20">
        <v>42223</v>
      </c>
      <c r="B8" t="s">
        <v>1011</v>
      </c>
      <c r="D8">
        <v>3500</v>
      </c>
      <c r="E8" s="59"/>
      <c r="F8" s="3"/>
      <c r="I8" s="59"/>
    </row>
    <row r="9" spans="1:9" x14ac:dyDescent="0.25">
      <c r="A9" s="20">
        <v>42223</v>
      </c>
      <c r="B9" s="14" t="s">
        <v>1004</v>
      </c>
      <c r="C9" s="14"/>
      <c r="D9" s="14">
        <v>20</v>
      </c>
      <c r="E9" s="59"/>
      <c r="F9" s="3"/>
      <c r="I9" s="59"/>
    </row>
    <row r="10" spans="1:9" x14ac:dyDescent="0.25">
      <c r="E10" s="59"/>
      <c r="F10" s="20"/>
      <c r="I10" s="59"/>
    </row>
    <row r="11" spans="1:9" x14ac:dyDescent="0.25">
      <c r="A11" s="20">
        <v>42235</v>
      </c>
      <c r="B11" s="14" t="s">
        <v>1777</v>
      </c>
      <c r="D11">
        <v>14</v>
      </c>
      <c r="E11" s="59"/>
      <c r="F11" s="6"/>
      <c r="I11" s="59"/>
    </row>
    <row r="12" spans="1:9" x14ac:dyDescent="0.25">
      <c r="A12" s="20">
        <v>42235</v>
      </c>
      <c r="B12" s="14" t="s">
        <v>1780</v>
      </c>
      <c r="D12">
        <v>120</v>
      </c>
      <c r="E12" s="59"/>
      <c r="F12" s="3"/>
      <c r="G12" s="4"/>
      <c r="H12" s="5"/>
      <c r="I12" s="59"/>
    </row>
    <row r="13" spans="1:9" x14ac:dyDescent="0.25">
      <c r="A13" s="20">
        <v>42235</v>
      </c>
      <c r="B13" s="14" t="s">
        <v>1778</v>
      </c>
      <c r="D13">
        <v>14</v>
      </c>
      <c r="E13" s="59"/>
      <c r="F13" s="6"/>
      <c r="I13" s="59"/>
    </row>
    <row r="14" spans="1:9" x14ac:dyDescent="0.25">
      <c r="A14" s="20"/>
      <c r="E14" s="59"/>
      <c r="F14" s="143" t="s">
        <v>73</v>
      </c>
      <c r="G14" s="143"/>
      <c r="H14" s="5">
        <f>SUM(H4:H13)</f>
        <v>3850</v>
      </c>
      <c r="I14" s="81"/>
    </row>
    <row r="15" spans="1:9" x14ac:dyDescent="0.25">
      <c r="A15" s="6"/>
      <c r="B15" t="s">
        <v>1841</v>
      </c>
      <c r="D15">
        <v>5432</v>
      </c>
      <c r="E15" s="59"/>
      <c r="F15" s="143" t="s">
        <v>1012</v>
      </c>
      <c r="G15" s="143"/>
      <c r="H15" s="5">
        <v>400</v>
      </c>
      <c r="I15" s="81"/>
    </row>
    <row r="16" spans="1:9" x14ac:dyDescent="0.25">
      <c r="A16" s="6"/>
      <c r="E16" s="59"/>
      <c r="F16" s="143" t="s">
        <v>75</v>
      </c>
      <c r="G16" s="143"/>
      <c r="H16" s="5">
        <f>H14-H15</f>
        <v>3450</v>
      </c>
      <c r="I16" s="81"/>
    </row>
    <row r="17" spans="1:15" x14ac:dyDescent="0.25">
      <c r="A17" s="143" t="s">
        <v>73</v>
      </c>
      <c r="B17" s="143"/>
      <c r="C17" s="5">
        <f>SUM(C4:C16)</f>
        <v>9500</v>
      </c>
      <c r="D17" s="5"/>
      <c r="E17" s="59"/>
      <c r="F17" s="148" t="s">
        <v>1013</v>
      </c>
      <c r="G17" s="148"/>
      <c r="H17">
        <v>3500</v>
      </c>
      <c r="I17" s="59"/>
    </row>
    <row r="18" spans="1:15" x14ac:dyDescent="0.25">
      <c r="A18" s="143" t="s">
        <v>74</v>
      </c>
      <c r="B18" s="143"/>
      <c r="C18" s="5"/>
      <c r="D18" s="5">
        <f>SUM(D4:D16)</f>
        <v>9500</v>
      </c>
      <c r="E18" s="59"/>
      <c r="F18" s="148" t="s">
        <v>75</v>
      </c>
      <c r="G18" s="148"/>
      <c r="H18">
        <f>H17-H16</f>
        <v>50</v>
      </c>
      <c r="I18" s="59"/>
    </row>
    <row r="19" spans="1:15" x14ac:dyDescent="0.25">
      <c r="A19" s="143" t="s">
        <v>75</v>
      </c>
      <c r="B19" s="143"/>
      <c r="C19" s="5">
        <f>C17-D18</f>
        <v>0</v>
      </c>
      <c r="D19" s="5"/>
      <c r="E19" s="59"/>
      <c r="I19" s="59"/>
    </row>
    <row r="20" spans="1:15" x14ac:dyDescent="0.25">
      <c r="E20" s="59"/>
      <c r="F20" s="70"/>
      <c r="G20" s="70"/>
      <c r="H20" s="70"/>
      <c r="I20" s="70"/>
      <c r="J20" s="70"/>
      <c r="K20" s="70"/>
      <c r="L20" s="70"/>
      <c r="M20" s="70"/>
      <c r="N20" s="70"/>
      <c r="O20" s="70"/>
    </row>
    <row r="21" spans="1:15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79"/>
    </row>
    <row r="22" spans="1:15" x14ac:dyDescent="0.25">
      <c r="A22" s="67" t="s">
        <v>1</v>
      </c>
      <c r="B22" s="67" t="s">
        <v>2</v>
      </c>
      <c r="C22" s="144" t="s">
        <v>3</v>
      </c>
      <c r="D22" s="144"/>
      <c r="E22" s="144" t="s">
        <v>1026</v>
      </c>
      <c r="F22" s="144"/>
      <c r="G22" s="144" t="s">
        <v>1027</v>
      </c>
      <c r="H22" s="144"/>
      <c r="I22" s="144" t="s">
        <v>1797</v>
      </c>
      <c r="J22" s="144"/>
      <c r="K22" s="79"/>
    </row>
    <row r="23" spans="1:15" x14ac:dyDescent="0.25">
      <c r="A23" s="67"/>
      <c r="B23" s="67"/>
      <c r="C23" s="68" t="s">
        <v>4</v>
      </c>
      <c r="D23" s="68" t="s">
        <v>5</v>
      </c>
      <c r="E23" s="75" t="s">
        <v>4</v>
      </c>
      <c r="F23" s="68" t="s">
        <v>5</v>
      </c>
      <c r="G23" s="68" t="s">
        <v>4</v>
      </c>
      <c r="H23" s="68" t="s">
        <v>5</v>
      </c>
      <c r="I23" s="68" t="s">
        <v>4</v>
      </c>
      <c r="J23" s="68" t="s">
        <v>5</v>
      </c>
      <c r="K23" s="79"/>
    </row>
    <row r="24" spans="1:15" x14ac:dyDescent="0.25">
      <c r="A24" s="3">
        <v>42248</v>
      </c>
      <c r="B24" t="s">
        <v>1798</v>
      </c>
      <c r="C24">
        <v>432</v>
      </c>
      <c r="E24" s="62">
        <v>5000</v>
      </c>
      <c r="K24" s="79"/>
    </row>
    <row r="25" spans="1:15" x14ac:dyDescent="0.25">
      <c r="A25" s="3">
        <v>42248</v>
      </c>
      <c r="B25" t="s">
        <v>1799</v>
      </c>
      <c r="C25">
        <v>5000</v>
      </c>
      <c r="K25" s="79"/>
    </row>
    <row r="26" spans="1:15" x14ac:dyDescent="0.25">
      <c r="A26" s="3"/>
      <c r="H26" s="62">
        <v>70</v>
      </c>
      <c r="K26" s="79"/>
    </row>
    <row r="27" spans="1:15" x14ac:dyDescent="0.25">
      <c r="A27" s="69">
        <v>42243</v>
      </c>
      <c r="B27" s="62" t="s">
        <v>1800</v>
      </c>
      <c r="D27" s="62">
        <v>70</v>
      </c>
      <c r="H27" s="62"/>
      <c r="K27" s="79"/>
    </row>
    <row r="28" spans="1:15" x14ac:dyDescent="0.25">
      <c r="A28" s="69"/>
      <c r="B28" s="62"/>
      <c r="D28" s="62"/>
      <c r="E28" s="76"/>
      <c r="H28" s="62">
        <v>80</v>
      </c>
      <c r="K28" s="79"/>
    </row>
    <row r="29" spans="1:15" x14ac:dyDescent="0.25">
      <c r="A29" s="69">
        <v>42244</v>
      </c>
      <c r="B29" s="62" t="s">
        <v>1800</v>
      </c>
      <c r="D29" s="62">
        <v>80</v>
      </c>
      <c r="E29" s="76"/>
      <c r="H29" s="62"/>
      <c r="K29" s="79"/>
    </row>
    <row r="30" spans="1:15" x14ac:dyDescent="0.25">
      <c r="A30" s="69"/>
      <c r="B30" s="62"/>
      <c r="D30" s="62"/>
      <c r="H30" s="62">
        <v>80</v>
      </c>
      <c r="K30" s="79"/>
    </row>
    <row r="31" spans="1:15" x14ac:dyDescent="0.25">
      <c r="A31" s="69">
        <v>42247</v>
      </c>
      <c r="B31" s="62" t="s">
        <v>1800</v>
      </c>
      <c r="D31" s="62">
        <v>80</v>
      </c>
      <c r="E31" s="76"/>
      <c r="H31" s="62">
        <v>100</v>
      </c>
      <c r="K31" s="79"/>
    </row>
    <row r="32" spans="1:15" x14ac:dyDescent="0.25">
      <c r="A32" s="69">
        <v>42247</v>
      </c>
      <c r="B32" s="62" t="s">
        <v>644</v>
      </c>
      <c r="D32" s="62">
        <v>100</v>
      </c>
      <c r="E32" s="76"/>
      <c r="F32">
        <v>2428</v>
      </c>
      <c r="K32" s="79"/>
    </row>
    <row r="33" spans="1:11" x14ac:dyDescent="0.25">
      <c r="A33" s="69">
        <v>42247</v>
      </c>
      <c r="B33" t="s">
        <v>1806</v>
      </c>
      <c r="D33">
        <v>2428</v>
      </c>
      <c r="F33">
        <v>500</v>
      </c>
      <c r="K33" s="79"/>
    </row>
    <row r="34" spans="1:11" x14ac:dyDescent="0.25">
      <c r="A34" s="69">
        <v>42247</v>
      </c>
      <c r="B34" t="s">
        <v>1808</v>
      </c>
      <c r="D34">
        <v>500</v>
      </c>
      <c r="K34" s="79"/>
    </row>
    <row r="35" spans="1:11" x14ac:dyDescent="0.25">
      <c r="I35">
        <v>100</v>
      </c>
      <c r="K35" s="79"/>
    </row>
    <row r="36" spans="1:11" x14ac:dyDescent="0.25">
      <c r="A36" s="69">
        <v>42248</v>
      </c>
      <c r="B36" s="62" t="s">
        <v>993</v>
      </c>
      <c r="C36">
        <v>100</v>
      </c>
      <c r="F36">
        <v>100</v>
      </c>
      <c r="K36" s="79"/>
    </row>
    <row r="37" spans="1:11" x14ac:dyDescent="0.25">
      <c r="A37" s="69">
        <v>42248</v>
      </c>
      <c r="B37" t="s">
        <v>1818</v>
      </c>
      <c r="D37">
        <v>100</v>
      </c>
      <c r="I37">
        <v>1000</v>
      </c>
      <c r="K37" s="79"/>
    </row>
    <row r="38" spans="1:11" x14ac:dyDescent="0.25">
      <c r="A38" s="69">
        <v>42248</v>
      </c>
      <c r="B38" s="62" t="s">
        <v>993</v>
      </c>
      <c r="C38">
        <v>1000</v>
      </c>
      <c r="K38" s="79"/>
    </row>
    <row r="39" spans="1:11" x14ac:dyDescent="0.25">
      <c r="I39">
        <v>100</v>
      </c>
      <c r="K39" s="79"/>
    </row>
    <row r="40" spans="1:11" x14ac:dyDescent="0.25">
      <c r="A40" s="69">
        <v>42249</v>
      </c>
      <c r="B40" s="62" t="s">
        <v>993</v>
      </c>
      <c r="C40">
        <v>100</v>
      </c>
      <c r="G40">
        <v>50</v>
      </c>
      <c r="K40" s="79"/>
    </row>
    <row r="41" spans="1:11" x14ac:dyDescent="0.25">
      <c r="A41" s="69">
        <v>42249</v>
      </c>
      <c r="B41" s="62" t="s">
        <v>993</v>
      </c>
      <c r="C41">
        <v>50</v>
      </c>
      <c r="K41" s="79"/>
    </row>
    <row r="42" spans="1:11" x14ac:dyDescent="0.25">
      <c r="I42">
        <v>800</v>
      </c>
      <c r="K42" s="79"/>
    </row>
    <row r="43" spans="1:11" x14ac:dyDescent="0.25">
      <c r="A43" s="69">
        <v>42252</v>
      </c>
      <c r="B43" s="62" t="s">
        <v>993</v>
      </c>
      <c r="C43">
        <v>800</v>
      </c>
      <c r="F43">
        <v>375</v>
      </c>
      <c r="K43" s="79"/>
    </row>
    <row r="44" spans="1:11" x14ac:dyDescent="0.25">
      <c r="A44" s="69">
        <v>42252</v>
      </c>
      <c r="B44" s="62" t="s">
        <v>1829</v>
      </c>
      <c r="D44">
        <v>375</v>
      </c>
      <c r="K44" s="79"/>
    </row>
    <row r="45" spans="1:11" x14ac:dyDescent="0.25">
      <c r="H45">
        <v>50</v>
      </c>
      <c r="K45" s="79"/>
    </row>
    <row r="46" spans="1:11" x14ac:dyDescent="0.25">
      <c r="A46" s="69">
        <v>42253</v>
      </c>
      <c r="B46" t="s">
        <v>644</v>
      </c>
      <c r="D46">
        <v>50</v>
      </c>
      <c r="H46">
        <v>60</v>
      </c>
      <c r="J46" s="14"/>
      <c r="K46" s="79"/>
    </row>
    <row r="47" spans="1:11" x14ac:dyDescent="0.25">
      <c r="A47" s="69">
        <v>42253</v>
      </c>
      <c r="B47" s="62" t="s">
        <v>1796</v>
      </c>
      <c r="D47">
        <v>60</v>
      </c>
      <c r="J47">
        <v>1000</v>
      </c>
      <c r="K47" s="79"/>
    </row>
    <row r="48" spans="1:11" x14ac:dyDescent="0.25">
      <c r="A48" s="69">
        <v>42253</v>
      </c>
      <c r="B48" s="62" t="s">
        <v>1796</v>
      </c>
      <c r="D48">
        <v>1000</v>
      </c>
      <c r="K48" s="79"/>
    </row>
    <row r="49" spans="1:11" x14ac:dyDescent="0.25">
      <c r="H49">
        <v>42</v>
      </c>
      <c r="K49" s="79"/>
    </row>
    <row r="50" spans="1:11" x14ac:dyDescent="0.25">
      <c r="A50" s="69">
        <v>42254</v>
      </c>
      <c r="B50" s="62" t="s">
        <v>1796</v>
      </c>
      <c r="D50">
        <v>42</v>
      </c>
      <c r="F50">
        <v>1534.2</v>
      </c>
      <c r="K50" s="79"/>
    </row>
    <row r="51" spans="1:11" x14ac:dyDescent="0.25">
      <c r="A51" s="69">
        <v>42254</v>
      </c>
      <c r="B51" s="62" t="s">
        <v>1831</v>
      </c>
      <c r="D51">
        <v>1534.2</v>
      </c>
      <c r="I51">
        <v>1500</v>
      </c>
      <c r="K51" s="79"/>
    </row>
    <row r="52" spans="1:11" x14ac:dyDescent="0.25">
      <c r="A52" s="69">
        <v>42254</v>
      </c>
      <c r="B52" s="62" t="s">
        <v>993</v>
      </c>
      <c r="C52">
        <v>1500</v>
      </c>
      <c r="I52">
        <v>300</v>
      </c>
      <c r="K52" s="79"/>
    </row>
    <row r="53" spans="1:11" x14ac:dyDescent="0.25">
      <c r="A53" s="69">
        <v>42254</v>
      </c>
      <c r="B53" s="62" t="s">
        <v>993</v>
      </c>
      <c r="C53">
        <v>300</v>
      </c>
      <c r="K53" s="79"/>
    </row>
    <row r="54" spans="1:11" x14ac:dyDescent="0.25">
      <c r="J54">
        <v>2800</v>
      </c>
      <c r="K54" s="79"/>
    </row>
    <row r="55" spans="1:11" x14ac:dyDescent="0.25">
      <c r="A55" s="69">
        <v>42255</v>
      </c>
      <c r="B55" s="62" t="s">
        <v>1796</v>
      </c>
      <c r="D55">
        <v>2800</v>
      </c>
      <c r="K55" s="79"/>
    </row>
    <row r="56" spans="1:11" x14ac:dyDescent="0.25">
      <c r="K56" s="79"/>
    </row>
    <row r="57" spans="1:11" x14ac:dyDescent="0.25">
      <c r="B57" t="s">
        <v>1841</v>
      </c>
      <c r="D57">
        <v>62.8</v>
      </c>
      <c r="F57">
        <v>62.8</v>
      </c>
      <c r="K57" s="79"/>
    </row>
    <row r="58" spans="1:11" x14ac:dyDescent="0.25">
      <c r="K58" s="79"/>
    </row>
    <row r="59" spans="1:11" x14ac:dyDescent="0.25">
      <c r="B59" t="s">
        <v>1842</v>
      </c>
      <c r="C59">
        <v>5432</v>
      </c>
      <c r="K59" s="79"/>
    </row>
    <row r="60" spans="1:11" x14ac:dyDescent="0.25">
      <c r="K60" s="79"/>
    </row>
    <row r="61" spans="1:11" x14ac:dyDescent="0.25">
      <c r="A61" s="3"/>
      <c r="E61" s="77">
        <f>SUM(E24:E60)</f>
        <v>5000</v>
      </c>
      <c r="F61" s="5"/>
      <c r="G61" s="5">
        <f>SUM(G24:G60)</f>
        <v>50</v>
      </c>
      <c r="H61" s="5"/>
      <c r="I61" s="5">
        <f>SUM(I24:I60)</f>
        <v>3800</v>
      </c>
      <c r="J61" s="5"/>
      <c r="K61" s="79"/>
    </row>
    <row r="62" spans="1:11" x14ac:dyDescent="0.25">
      <c r="A62" s="143" t="s">
        <v>73</v>
      </c>
      <c r="B62" s="143"/>
      <c r="C62" s="5">
        <f>SUM(C24:C61)</f>
        <v>14714</v>
      </c>
      <c r="D62" s="5"/>
      <c r="E62" s="77"/>
      <c r="F62" s="5">
        <f>SUM(F24:F60)</f>
        <v>5000</v>
      </c>
      <c r="G62" s="5"/>
      <c r="H62" s="5">
        <f>SUM(H24:H60)</f>
        <v>482</v>
      </c>
      <c r="I62" s="5"/>
      <c r="J62" s="5">
        <f>SUM(J24:J60)</f>
        <v>3800</v>
      </c>
      <c r="K62" s="79"/>
    </row>
    <row r="63" spans="1:11" x14ac:dyDescent="0.25">
      <c r="A63" s="143" t="s">
        <v>74</v>
      </c>
      <c r="B63" s="143"/>
      <c r="C63" s="5"/>
      <c r="D63" s="5">
        <f>SUM(D24:D61)</f>
        <v>9282</v>
      </c>
      <c r="E63" s="77">
        <f>E61-F62</f>
        <v>0</v>
      </c>
      <c r="F63" s="5"/>
      <c r="G63" s="5">
        <f>G61-H62</f>
        <v>-432</v>
      </c>
      <c r="H63" s="5"/>
      <c r="I63" s="5">
        <f>I61-J62</f>
        <v>0</v>
      </c>
      <c r="J63" s="5"/>
      <c r="K63" s="79"/>
    </row>
    <row r="64" spans="1:11" x14ac:dyDescent="0.25">
      <c r="A64" s="143" t="s">
        <v>75</v>
      </c>
      <c r="B64" s="143"/>
      <c r="C64" s="5">
        <f>C62-D63</f>
        <v>5432</v>
      </c>
      <c r="D64" s="5"/>
      <c r="J64" s="14"/>
      <c r="K64" s="79"/>
    </row>
    <row r="65" spans="1:11" x14ac:dyDescent="0.25">
      <c r="J65" s="14"/>
      <c r="K65" s="79"/>
    </row>
    <row r="66" spans="1:11" x14ac:dyDescent="0.25">
      <c r="A66" s="147" t="s">
        <v>1104</v>
      </c>
      <c r="B66" s="147"/>
      <c r="C66">
        <f>5432-C64</f>
        <v>0</v>
      </c>
      <c r="J66" s="14"/>
      <c r="K66" s="79"/>
    </row>
    <row r="67" spans="1:11" x14ac:dyDescent="0.25">
      <c r="J67" s="14"/>
      <c r="K67" s="79"/>
    </row>
    <row r="68" spans="1:11" x14ac:dyDescent="0.25">
      <c r="A68" s="94"/>
      <c r="B68" s="94"/>
      <c r="C68" s="94"/>
      <c r="D68" s="94"/>
      <c r="E68" s="94"/>
      <c r="F68" s="94"/>
      <c r="G68" s="94"/>
      <c r="H68" s="94"/>
      <c r="I68" s="94"/>
      <c r="J68" s="95"/>
      <c r="K68" s="79"/>
    </row>
    <row r="97" spans="1:4" x14ac:dyDescent="0.25">
      <c r="A97" s="65"/>
      <c r="B97" s="65"/>
      <c r="C97" s="65"/>
      <c r="D97" s="65"/>
    </row>
    <row r="98" spans="1:4" x14ac:dyDescent="0.25">
      <c r="D98" s="65"/>
    </row>
    <row r="99" spans="1:4" x14ac:dyDescent="0.25">
      <c r="D99" s="64"/>
    </row>
    <row r="102" spans="1:4" x14ac:dyDescent="0.25">
      <c r="A102" s="20"/>
    </row>
    <row r="104" spans="1:4" x14ac:dyDescent="0.25">
      <c r="A104" s="20"/>
    </row>
  </sheetData>
  <mergeCells count="21">
    <mergeCell ref="I22:J22"/>
    <mergeCell ref="A64:B64"/>
    <mergeCell ref="A66:B66"/>
    <mergeCell ref="A19:B19"/>
    <mergeCell ref="F16:G16"/>
    <mergeCell ref="F18:G18"/>
    <mergeCell ref="C22:D22"/>
    <mergeCell ref="E22:F22"/>
    <mergeCell ref="A62:B62"/>
    <mergeCell ref="A63:B63"/>
    <mergeCell ref="G22:H22"/>
    <mergeCell ref="A18:B18"/>
    <mergeCell ref="A2:A3"/>
    <mergeCell ref="B2:B3"/>
    <mergeCell ref="C2:D2"/>
    <mergeCell ref="A1:D1"/>
    <mergeCell ref="F17:G17"/>
    <mergeCell ref="A17:B17"/>
    <mergeCell ref="F14:G14"/>
    <mergeCell ref="F15:G15"/>
    <mergeCell ref="F1:H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opLeftCell="P1" zoomScaleNormal="100" workbookViewId="0">
      <selection activeCell="T67" sqref="T67:V67"/>
    </sheetView>
  </sheetViews>
  <sheetFormatPr defaultRowHeight="15" x14ac:dyDescent="0.25"/>
  <cols>
    <col min="1" max="1" width="29.85546875"/>
    <col min="2" max="2" width="52.5703125"/>
    <col min="3" max="6" width="8.7109375"/>
    <col min="7" max="7" width="9.140625" style="5"/>
    <col min="8" max="8" width="31"/>
    <col min="9" max="9" width="41" customWidth="1"/>
    <col min="10" max="10" width="8.7109375"/>
    <col min="11" max="11" width="9.140625" style="5"/>
    <col min="12" max="12" width="29.5703125"/>
    <col min="13" max="13" width="32.28515625"/>
    <col min="14" max="14" width="8.7109375"/>
    <col min="15" max="15" width="8.7109375" style="59"/>
    <col min="16" max="16" width="31"/>
    <col min="17" max="17" width="38.42578125" customWidth="1"/>
    <col min="18" max="18" width="8.7109375"/>
    <col min="19" max="19" width="9.140625" style="115"/>
    <col min="20" max="20" width="29.7109375"/>
    <col min="21" max="21" width="37.5703125"/>
    <col min="22" max="1025" width="8.7109375"/>
  </cols>
  <sheetData>
    <row r="1" spans="1:22" x14ac:dyDescent="0.25">
      <c r="A1" s="144" t="s">
        <v>1014</v>
      </c>
      <c r="B1" s="144"/>
      <c r="C1" s="144"/>
      <c r="D1" s="144"/>
      <c r="G1" s="22"/>
      <c r="H1" s="143" t="s">
        <v>1015</v>
      </c>
      <c r="I1" s="143"/>
      <c r="J1" s="143"/>
      <c r="K1" s="22"/>
      <c r="L1" s="143" t="s">
        <v>1016</v>
      </c>
      <c r="M1" s="143"/>
      <c r="N1" s="143"/>
      <c r="P1" s="143" t="s">
        <v>1868</v>
      </c>
      <c r="Q1" s="143"/>
      <c r="R1" s="143"/>
      <c r="S1" s="113"/>
      <c r="T1" s="143" t="s">
        <v>1018</v>
      </c>
      <c r="U1" s="143"/>
      <c r="V1" s="143"/>
    </row>
    <row r="2" spans="1:22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22"/>
      <c r="H2" s="5" t="s">
        <v>1</v>
      </c>
      <c r="I2" s="5" t="s">
        <v>2</v>
      </c>
      <c r="J2" s="5" t="s">
        <v>3</v>
      </c>
      <c r="K2" s="22"/>
      <c r="L2" s="5" t="s">
        <v>1</v>
      </c>
      <c r="M2" s="5" t="s">
        <v>2</v>
      </c>
      <c r="N2" s="5" t="s">
        <v>3</v>
      </c>
      <c r="P2" s="5" t="s">
        <v>1</v>
      </c>
      <c r="Q2" s="5" t="s">
        <v>2</v>
      </c>
      <c r="R2" s="5" t="s">
        <v>3</v>
      </c>
      <c r="S2" s="113"/>
      <c r="T2" s="5" t="s">
        <v>1</v>
      </c>
      <c r="U2" s="5" t="s">
        <v>2</v>
      </c>
      <c r="V2" s="5" t="s">
        <v>3</v>
      </c>
    </row>
    <row r="3" spans="1:22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22"/>
      <c r="H3" s="20">
        <v>42212</v>
      </c>
      <c r="I3" t="s">
        <v>988</v>
      </c>
      <c r="J3">
        <v>700</v>
      </c>
      <c r="K3" s="22"/>
      <c r="L3" s="20">
        <v>42212</v>
      </c>
      <c r="M3" t="s">
        <v>988</v>
      </c>
      <c r="N3">
        <v>700</v>
      </c>
      <c r="P3" s="69">
        <v>42263</v>
      </c>
      <c r="Q3" t="s">
        <v>1860</v>
      </c>
      <c r="R3">
        <v>1000</v>
      </c>
      <c r="S3" s="113"/>
      <c r="T3" s="69">
        <v>42317</v>
      </c>
      <c r="U3" t="s">
        <v>2050</v>
      </c>
      <c r="V3">
        <v>600</v>
      </c>
    </row>
    <row r="4" spans="1:22" x14ac:dyDescent="0.25">
      <c r="A4" s="20">
        <v>42212</v>
      </c>
      <c r="B4" t="s">
        <v>988</v>
      </c>
      <c r="C4">
        <v>700</v>
      </c>
      <c r="D4" s="5"/>
      <c r="G4" s="22"/>
      <c r="H4" s="3"/>
      <c r="I4" s="5"/>
      <c r="J4" s="5"/>
      <c r="K4" s="22"/>
      <c r="P4" s="69">
        <v>42263</v>
      </c>
      <c r="Q4" t="s">
        <v>1861</v>
      </c>
      <c r="R4">
        <v>1000</v>
      </c>
      <c r="S4" s="113"/>
      <c r="T4" s="69">
        <v>42317</v>
      </c>
      <c r="U4" t="s">
        <v>2051</v>
      </c>
      <c r="V4">
        <v>750</v>
      </c>
    </row>
    <row r="5" spans="1:22" x14ac:dyDescent="0.25">
      <c r="A5" s="20">
        <v>42212</v>
      </c>
      <c r="B5" s="4" t="s">
        <v>1020</v>
      </c>
      <c r="C5" s="5"/>
      <c r="D5" s="5">
        <v>700</v>
      </c>
      <c r="E5">
        <v>700</v>
      </c>
      <c r="G5" s="22"/>
      <c r="H5" s="20">
        <v>42226</v>
      </c>
      <c r="I5" t="s">
        <v>1744</v>
      </c>
      <c r="J5">
        <v>500</v>
      </c>
      <c r="K5" s="22"/>
      <c r="L5" s="20">
        <v>42226</v>
      </c>
      <c r="M5" t="s">
        <v>1863</v>
      </c>
      <c r="N5">
        <v>500</v>
      </c>
      <c r="P5" s="3"/>
      <c r="R5" s="2"/>
      <c r="S5" s="113"/>
      <c r="T5" s="69">
        <v>42317</v>
      </c>
      <c r="U5" t="s">
        <v>2052</v>
      </c>
      <c r="V5">
        <v>750</v>
      </c>
    </row>
    <row r="6" spans="1:22" x14ac:dyDescent="0.25">
      <c r="A6" s="3"/>
      <c r="B6" s="4"/>
      <c r="C6" s="5"/>
      <c r="D6" s="5"/>
      <c r="G6" s="22"/>
      <c r="H6" s="3"/>
      <c r="J6" s="5"/>
      <c r="K6" s="22"/>
      <c r="P6" s="69">
        <v>42264</v>
      </c>
      <c r="Q6" s="62" t="s">
        <v>1876</v>
      </c>
      <c r="R6">
        <v>1000</v>
      </c>
      <c r="S6" s="113"/>
      <c r="T6" s="69">
        <v>42317</v>
      </c>
      <c r="U6" t="s">
        <v>2053</v>
      </c>
      <c r="V6">
        <v>750</v>
      </c>
    </row>
    <row r="7" spans="1:22" x14ac:dyDescent="0.25">
      <c r="A7" s="20">
        <v>42226</v>
      </c>
      <c r="B7" t="s">
        <v>1744</v>
      </c>
      <c r="C7">
        <v>500</v>
      </c>
      <c r="D7" s="5"/>
      <c r="G7" s="22"/>
      <c r="H7" s="69">
        <v>42263</v>
      </c>
      <c r="I7" t="s">
        <v>1860</v>
      </c>
      <c r="J7">
        <v>1000</v>
      </c>
      <c r="K7" s="22"/>
      <c r="L7" s="69">
        <v>42266</v>
      </c>
      <c r="M7" s="62" t="s">
        <v>1891</v>
      </c>
      <c r="N7">
        <v>500</v>
      </c>
      <c r="P7" s="3"/>
      <c r="S7" s="113"/>
      <c r="T7" s="69">
        <v>42317</v>
      </c>
      <c r="U7" t="s">
        <v>2054</v>
      </c>
      <c r="V7">
        <v>750</v>
      </c>
    </row>
    <row r="8" spans="1:22" x14ac:dyDescent="0.25">
      <c r="A8" s="20">
        <v>42226</v>
      </c>
      <c r="B8" s="4" t="s">
        <v>1020</v>
      </c>
      <c r="D8">
        <v>500</v>
      </c>
      <c r="E8">
        <v>500</v>
      </c>
      <c r="F8" s="5"/>
      <c r="G8" s="22"/>
      <c r="H8" s="69">
        <v>42263</v>
      </c>
      <c r="I8" t="s">
        <v>1861</v>
      </c>
      <c r="J8">
        <v>1000</v>
      </c>
      <c r="K8" s="22"/>
      <c r="P8" s="69">
        <v>42266</v>
      </c>
      <c r="Q8" s="62" t="s">
        <v>1879</v>
      </c>
      <c r="R8">
        <v>500</v>
      </c>
      <c r="S8" s="113"/>
    </row>
    <row r="9" spans="1:22" x14ac:dyDescent="0.25">
      <c r="A9" s="3"/>
      <c r="C9" s="5"/>
      <c r="D9" s="5"/>
      <c r="G9" s="22"/>
      <c r="K9" s="22"/>
      <c r="L9" s="69">
        <v>42275</v>
      </c>
      <c r="M9" s="62" t="s">
        <v>1913</v>
      </c>
      <c r="N9">
        <v>400</v>
      </c>
      <c r="P9" s="69">
        <v>42266</v>
      </c>
      <c r="Q9" s="62" t="s">
        <v>1880</v>
      </c>
      <c r="R9">
        <v>1000</v>
      </c>
      <c r="S9" s="113"/>
      <c r="T9" s="69">
        <v>42324</v>
      </c>
      <c r="U9" t="s">
        <v>2085</v>
      </c>
      <c r="V9">
        <v>750</v>
      </c>
    </row>
    <row r="10" spans="1:22" x14ac:dyDescent="0.25">
      <c r="A10" s="69">
        <v>42263</v>
      </c>
      <c r="B10" t="s">
        <v>1860</v>
      </c>
      <c r="C10">
        <v>1000</v>
      </c>
      <c r="D10" s="5"/>
      <c r="G10" s="22"/>
      <c r="H10" s="69">
        <v>42264</v>
      </c>
      <c r="I10" s="62" t="s">
        <v>1876</v>
      </c>
      <c r="J10">
        <v>1000</v>
      </c>
      <c r="K10" s="22"/>
      <c r="P10" s="69">
        <v>42266</v>
      </c>
      <c r="Q10" s="62" t="s">
        <v>1881</v>
      </c>
      <c r="R10">
        <v>1000</v>
      </c>
      <c r="S10" s="113"/>
      <c r="T10" s="69">
        <v>42324</v>
      </c>
      <c r="U10" t="s">
        <v>2086</v>
      </c>
      <c r="V10">
        <v>750</v>
      </c>
    </row>
    <row r="11" spans="1:22" x14ac:dyDescent="0.25">
      <c r="A11" s="69">
        <v>42263</v>
      </c>
      <c r="B11" t="s">
        <v>1861</v>
      </c>
      <c r="C11">
        <v>1000</v>
      </c>
      <c r="D11" s="5"/>
      <c r="G11" s="22"/>
      <c r="H11" s="3"/>
      <c r="K11" s="22"/>
      <c r="L11" s="69">
        <v>42277</v>
      </c>
      <c r="M11" s="62" t="s">
        <v>1918</v>
      </c>
      <c r="N11">
        <v>400</v>
      </c>
      <c r="P11" s="69">
        <v>42266</v>
      </c>
      <c r="Q11" s="62" t="s">
        <v>1892</v>
      </c>
      <c r="R11">
        <v>1000</v>
      </c>
      <c r="S11" s="113"/>
    </row>
    <row r="12" spans="1:22" x14ac:dyDescent="0.25">
      <c r="A12" s="69">
        <v>42263</v>
      </c>
      <c r="B12" s="4" t="s">
        <v>1020</v>
      </c>
      <c r="D12">
        <v>2000</v>
      </c>
      <c r="E12">
        <v>2000</v>
      </c>
      <c r="G12" s="22"/>
      <c r="H12" s="69">
        <v>42266</v>
      </c>
      <c r="I12" s="62" t="s">
        <v>1879</v>
      </c>
      <c r="J12">
        <v>500</v>
      </c>
      <c r="K12" s="22"/>
      <c r="S12" s="113"/>
    </row>
    <row r="13" spans="1:22" x14ac:dyDescent="0.25">
      <c r="A13" s="3"/>
      <c r="B13" s="4"/>
      <c r="D13" s="5"/>
      <c r="G13" s="22"/>
      <c r="H13" s="69">
        <v>42266</v>
      </c>
      <c r="I13" s="62" t="s">
        <v>1880</v>
      </c>
      <c r="J13">
        <v>1000</v>
      </c>
      <c r="K13" s="22"/>
      <c r="L13" s="69">
        <v>42302</v>
      </c>
      <c r="M13" t="s">
        <v>2018</v>
      </c>
      <c r="N13">
        <v>1000</v>
      </c>
      <c r="P13" s="69">
        <v>42269</v>
      </c>
      <c r="Q13" t="s">
        <v>1897</v>
      </c>
      <c r="R13">
        <v>1500</v>
      </c>
      <c r="S13" s="113"/>
    </row>
    <row r="14" spans="1:22" x14ac:dyDescent="0.25">
      <c r="A14" s="69">
        <v>42264</v>
      </c>
      <c r="B14" s="62" t="s">
        <v>1876</v>
      </c>
      <c r="C14">
        <v>1000</v>
      </c>
      <c r="D14" s="5"/>
      <c r="G14" s="22"/>
      <c r="H14" s="69">
        <v>42266</v>
      </c>
      <c r="I14" s="62" t="s">
        <v>1881</v>
      </c>
      <c r="J14">
        <v>1000</v>
      </c>
      <c r="K14" s="22"/>
      <c r="S14" s="113"/>
    </row>
    <row r="15" spans="1:22" x14ac:dyDescent="0.25">
      <c r="A15" s="69">
        <v>42264</v>
      </c>
      <c r="B15" s="4" t="s">
        <v>1020</v>
      </c>
      <c r="D15">
        <v>1000</v>
      </c>
      <c r="E15">
        <v>1000</v>
      </c>
      <c r="G15" s="22"/>
      <c r="H15" s="69">
        <v>42266</v>
      </c>
      <c r="I15" s="62" t="s">
        <v>1891</v>
      </c>
      <c r="J15">
        <v>500</v>
      </c>
      <c r="K15" s="22"/>
      <c r="L15" s="69">
        <v>42307</v>
      </c>
      <c r="M15" t="s">
        <v>2034</v>
      </c>
      <c r="N15">
        <v>200</v>
      </c>
      <c r="P15" s="69">
        <v>42300</v>
      </c>
      <c r="Q15" t="s">
        <v>2014</v>
      </c>
      <c r="R15">
        <v>1000</v>
      </c>
      <c r="S15" s="113"/>
    </row>
    <row r="16" spans="1:22" x14ac:dyDescent="0.25">
      <c r="A16" s="3"/>
      <c r="G16" s="22"/>
      <c r="H16" s="69">
        <v>42266</v>
      </c>
      <c r="I16" s="62" t="s">
        <v>1892</v>
      </c>
      <c r="J16">
        <v>1000</v>
      </c>
      <c r="K16" s="22"/>
      <c r="L16" s="69">
        <v>42307</v>
      </c>
      <c r="M16" t="s">
        <v>2035</v>
      </c>
      <c r="N16">
        <v>30</v>
      </c>
      <c r="P16" s="69">
        <v>42300</v>
      </c>
      <c r="Q16" t="s">
        <v>2015</v>
      </c>
      <c r="R16">
        <v>1000</v>
      </c>
      <c r="S16" s="113"/>
    </row>
    <row r="17" spans="1:22" x14ac:dyDescent="0.25">
      <c r="A17" s="69">
        <v>42266</v>
      </c>
      <c r="B17" s="62" t="s">
        <v>1879</v>
      </c>
      <c r="C17">
        <v>500</v>
      </c>
      <c r="D17" s="2"/>
      <c r="F17" s="2"/>
      <c r="G17" s="22"/>
      <c r="K17" s="22"/>
      <c r="S17" s="113"/>
    </row>
    <row r="18" spans="1:22" x14ac:dyDescent="0.25">
      <c r="A18" s="69">
        <v>42266</v>
      </c>
      <c r="B18" s="62" t="s">
        <v>1880</v>
      </c>
      <c r="C18">
        <v>1000</v>
      </c>
      <c r="G18" s="22"/>
      <c r="H18" s="69">
        <v>42269</v>
      </c>
      <c r="I18" t="s">
        <v>1897</v>
      </c>
      <c r="J18">
        <v>1500</v>
      </c>
      <c r="K18" s="22"/>
      <c r="S18" s="113"/>
    </row>
    <row r="19" spans="1:22" x14ac:dyDescent="0.25">
      <c r="A19" s="69">
        <v>42266</v>
      </c>
      <c r="B19" s="62" t="s">
        <v>1881</v>
      </c>
      <c r="C19">
        <v>1000</v>
      </c>
      <c r="G19" s="22"/>
      <c r="K19" s="22"/>
      <c r="S19" s="113"/>
    </row>
    <row r="20" spans="1:22" x14ac:dyDescent="0.25">
      <c r="A20" s="69">
        <v>42266</v>
      </c>
      <c r="B20" s="62" t="s">
        <v>1891</v>
      </c>
      <c r="C20">
        <v>500</v>
      </c>
      <c r="G20" s="22"/>
      <c r="H20" s="69">
        <v>42275</v>
      </c>
      <c r="I20" s="62" t="s">
        <v>1913</v>
      </c>
      <c r="J20">
        <v>400</v>
      </c>
      <c r="K20" s="22"/>
      <c r="S20" s="113"/>
    </row>
    <row r="21" spans="1:22" x14ac:dyDescent="0.25">
      <c r="A21" s="69">
        <v>42266</v>
      </c>
      <c r="B21" s="62" t="s">
        <v>1892</v>
      </c>
      <c r="C21">
        <v>1000</v>
      </c>
      <c r="G21" s="22"/>
      <c r="K21" s="22"/>
      <c r="S21" s="113"/>
    </row>
    <row r="22" spans="1:22" x14ac:dyDescent="0.25">
      <c r="A22" s="69">
        <v>42266</v>
      </c>
      <c r="B22" s="4" t="s">
        <v>1020</v>
      </c>
      <c r="D22">
        <v>4000</v>
      </c>
      <c r="E22">
        <v>4000</v>
      </c>
      <c r="G22" s="22"/>
      <c r="H22" s="69">
        <v>42277</v>
      </c>
      <c r="I22" s="62" t="s">
        <v>1918</v>
      </c>
      <c r="J22">
        <v>400</v>
      </c>
      <c r="K22" s="22"/>
      <c r="P22" s="5" t="s">
        <v>1021</v>
      </c>
      <c r="Q22" s="5"/>
      <c r="R22" s="5">
        <f>SUM(R3:R20)</f>
        <v>10000</v>
      </c>
      <c r="S22" s="113"/>
    </row>
    <row r="23" spans="1:22" x14ac:dyDescent="0.25">
      <c r="A23" s="3"/>
      <c r="B23" s="4"/>
      <c r="G23" s="22"/>
      <c r="K23" s="22"/>
      <c r="S23" s="113"/>
      <c r="T23" s="5"/>
      <c r="U23" s="5"/>
      <c r="V23" s="5"/>
    </row>
    <row r="24" spans="1:22" x14ac:dyDescent="0.25">
      <c r="A24" s="69">
        <v>42269</v>
      </c>
      <c r="B24" t="s">
        <v>1897</v>
      </c>
      <c r="C24">
        <v>1500</v>
      </c>
      <c r="D24" s="5"/>
      <c r="G24" s="22"/>
      <c r="H24" s="69">
        <v>42300</v>
      </c>
      <c r="I24" t="s">
        <v>2014</v>
      </c>
      <c r="J24">
        <v>1000</v>
      </c>
      <c r="K24" s="22"/>
      <c r="P24" s="146"/>
      <c r="Q24" s="146"/>
      <c r="R24" s="146"/>
      <c r="S24" s="113"/>
      <c r="T24" s="5" t="s">
        <v>1021</v>
      </c>
      <c r="U24" s="5"/>
      <c r="V24" s="5">
        <f>SUM(V3:V23)</f>
        <v>5100</v>
      </c>
    </row>
    <row r="25" spans="1:22" x14ac:dyDescent="0.25">
      <c r="A25" s="69">
        <v>42269</v>
      </c>
      <c r="B25" s="4" t="s">
        <v>1020</v>
      </c>
      <c r="D25">
        <v>1500</v>
      </c>
      <c r="E25">
        <v>1500</v>
      </c>
      <c r="F25" s="5"/>
      <c r="G25" s="22"/>
      <c r="H25" s="69">
        <v>42300</v>
      </c>
      <c r="I25" t="s">
        <v>2015</v>
      </c>
      <c r="J25">
        <v>1000</v>
      </c>
      <c r="K25" s="22"/>
      <c r="S25" s="113"/>
    </row>
    <row r="26" spans="1:22" x14ac:dyDescent="0.25">
      <c r="A26" s="3"/>
      <c r="C26" s="2"/>
      <c r="G26" s="22"/>
      <c r="K26" s="22"/>
      <c r="P26" s="143" t="s">
        <v>1865</v>
      </c>
      <c r="Q26" s="143"/>
      <c r="R26" s="143"/>
      <c r="S26" s="113"/>
    </row>
    <row r="27" spans="1:22" x14ac:dyDescent="0.25">
      <c r="A27" s="69">
        <v>42275</v>
      </c>
      <c r="B27" s="62" t="s">
        <v>1913</v>
      </c>
      <c r="C27">
        <v>400</v>
      </c>
      <c r="D27" s="5"/>
      <c r="F27" s="5"/>
      <c r="G27" s="22"/>
      <c r="H27" s="69">
        <v>42302</v>
      </c>
      <c r="I27" t="s">
        <v>2018</v>
      </c>
      <c r="J27">
        <v>1000</v>
      </c>
      <c r="K27" s="22"/>
      <c r="P27" s="5" t="s">
        <v>1</v>
      </c>
      <c r="Q27" s="5" t="s">
        <v>2</v>
      </c>
      <c r="R27" s="5" t="s">
        <v>3</v>
      </c>
      <c r="S27" s="113"/>
    </row>
    <row r="28" spans="1:22" x14ac:dyDescent="0.25">
      <c r="A28" s="69">
        <v>42275</v>
      </c>
      <c r="B28" s="4" t="s">
        <v>1020</v>
      </c>
      <c r="D28">
        <v>400</v>
      </c>
      <c r="E28">
        <v>400</v>
      </c>
      <c r="G28" s="22"/>
      <c r="K28" s="22"/>
      <c r="L28" s="5"/>
      <c r="M28" s="5"/>
      <c r="N28" s="5"/>
      <c r="P28" s="69">
        <v>42263</v>
      </c>
      <c r="Q28" t="s">
        <v>1860</v>
      </c>
      <c r="R28">
        <v>1000</v>
      </c>
      <c r="S28" s="113"/>
    </row>
    <row r="29" spans="1:22" x14ac:dyDescent="0.25">
      <c r="G29" s="22"/>
      <c r="H29" s="69">
        <v>42307</v>
      </c>
      <c r="I29" t="s">
        <v>2034</v>
      </c>
      <c r="J29">
        <v>200</v>
      </c>
      <c r="K29" s="22"/>
      <c r="L29" s="5" t="s">
        <v>1021</v>
      </c>
      <c r="M29" s="5"/>
      <c r="N29" s="5">
        <f>SUM(N3:N28)</f>
        <v>3730</v>
      </c>
      <c r="S29" s="113"/>
      <c r="T29" s="146"/>
      <c r="U29" s="146"/>
      <c r="V29" s="146"/>
    </row>
    <row r="30" spans="1:22" x14ac:dyDescent="0.25">
      <c r="A30" s="69">
        <v>42277</v>
      </c>
      <c r="B30" s="62" t="s">
        <v>1918</v>
      </c>
      <c r="C30">
        <v>400</v>
      </c>
      <c r="G30" s="22"/>
      <c r="H30" s="69">
        <v>42307</v>
      </c>
      <c r="I30" t="s">
        <v>2035</v>
      </c>
      <c r="J30">
        <v>30</v>
      </c>
      <c r="K30" s="22"/>
      <c r="P30" s="69">
        <v>42300</v>
      </c>
      <c r="Q30" t="s">
        <v>2014</v>
      </c>
      <c r="R30">
        <v>1000</v>
      </c>
      <c r="S30" s="113"/>
    </row>
    <row r="31" spans="1:22" x14ac:dyDescent="0.25">
      <c r="A31" s="69">
        <v>42277</v>
      </c>
      <c r="B31" s="4" t="s">
        <v>1020</v>
      </c>
      <c r="D31">
        <v>400</v>
      </c>
      <c r="E31">
        <v>400</v>
      </c>
      <c r="G31" s="22"/>
      <c r="K31" s="22"/>
      <c r="S31" s="113"/>
      <c r="T31" s="143" t="s">
        <v>2055</v>
      </c>
      <c r="U31" s="143"/>
      <c r="V31" s="143"/>
    </row>
    <row r="32" spans="1:22" x14ac:dyDescent="0.25">
      <c r="G32" s="22"/>
      <c r="H32" s="69">
        <v>42317</v>
      </c>
      <c r="I32" t="s">
        <v>2050</v>
      </c>
      <c r="J32">
        <v>600</v>
      </c>
      <c r="K32" s="22"/>
      <c r="P32" s="3"/>
      <c r="S32" s="113"/>
      <c r="T32" s="5" t="s">
        <v>1</v>
      </c>
      <c r="U32" s="5" t="s">
        <v>2</v>
      </c>
      <c r="V32" s="5" t="s">
        <v>3</v>
      </c>
    </row>
    <row r="33" spans="1:22" x14ac:dyDescent="0.25">
      <c r="A33" s="69">
        <v>42300</v>
      </c>
      <c r="B33" t="s">
        <v>2014</v>
      </c>
      <c r="C33">
        <v>1000</v>
      </c>
      <c r="G33" s="22"/>
      <c r="H33" s="69">
        <v>42317</v>
      </c>
      <c r="I33" t="s">
        <v>2051</v>
      </c>
      <c r="J33">
        <v>750</v>
      </c>
      <c r="K33" s="22"/>
      <c r="P33" s="5" t="s">
        <v>1021</v>
      </c>
      <c r="Q33" s="5"/>
      <c r="R33" s="5">
        <f>SUM(R28:R32)</f>
        <v>2000</v>
      </c>
      <c r="S33" s="113"/>
      <c r="T33" s="69">
        <v>42317</v>
      </c>
      <c r="U33" t="s">
        <v>2050</v>
      </c>
      <c r="V33">
        <v>600</v>
      </c>
    </row>
    <row r="34" spans="1:22" x14ac:dyDescent="0.25">
      <c r="A34" s="69">
        <v>42300</v>
      </c>
      <c r="B34" t="s">
        <v>2015</v>
      </c>
      <c r="C34">
        <v>1000</v>
      </c>
      <c r="G34" s="22"/>
      <c r="H34" s="69">
        <v>42317</v>
      </c>
      <c r="I34" t="s">
        <v>2052</v>
      </c>
      <c r="J34">
        <v>750</v>
      </c>
      <c r="K34" s="22"/>
      <c r="L34" s="146"/>
      <c r="M34" s="146"/>
      <c r="N34" s="146"/>
      <c r="P34" s="5" t="s">
        <v>75</v>
      </c>
      <c r="Q34" s="5"/>
      <c r="R34" s="5">
        <f>2000-R33</f>
        <v>0</v>
      </c>
      <c r="S34" s="113"/>
    </row>
    <row r="35" spans="1:22" x14ac:dyDescent="0.25">
      <c r="A35" s="69">
        <v>42300</v>
      </c>
      <c r="B35" s="4" t="s">
        <v>1020</v>
      </c>
      <c r="D35">
        <v>2000</v>
      </c>
      <c r="E35">
        <v>2000</v>
      </c>
      <c r="G35" s="22"/>
      <c r="H35" s="69">
        <v>42317</v>
      </c>
      <c r="I35" t="s">
        <v>2053</v>
      </c>
      <c r="J35">
        <v>750</v>
      </c>
      <c r="K35" s="22"/>
      <c r="S35" s="113"/>
      <c r="T35" s="69">
        <v>42324</v>
      </c>
      <c r="U35" t="s">
        <v>2085</v>
      </c>
      <c r="V35">
        <v>750</v>
      </c>
    </row>
    <row r="36" spans="1:22" x14ac:dyDescent="0.25">
      <c r="D36" s="126"/>
      <c r="G36" s="22"/>
      <c r="H36" s="69">
        <v>42317</v>
      </c>
      <c r="I36" t="s">
        <v>2054</v>
      </c>
      <c r="J36">
        <v>750</v>
      </c>
      <c r="K36" s="22"/>
      <c r="L36" s="143" t="s">
        <v>1022</v>
      </c>
      <c r="M36" s="143"/>
      <c r="N36" s="143"/>
      <c r="P36" s="146"/>
      <c r="Q36" s="146"/>
      <c r="R36" s="146"/>
      <c r="S36" s="113"/>
    </row>
    <row r="37" spans="1:22" x14ac:dyDescent="0.25">
      <c r="A37" s="69">
        <v>42302</v>
      </c>
      <c r="B37" t="s">
        <v>2018</v>
      </c>
      <c r="C37">
        <v>1000</v>
      </c>
      <c r="D37" s="126"/>
      <c r="G37" s="22"/>
      <c r="K37" s="22"/>
      <c r="L37" s="5" t="s">
        <v>1</v>
      </c>
      <c r="M37" s="5" t="s">
        <v>2</v>
      </c>
      <c r="N37" s="5" t="s">
        <v>3</v>
      </c>
      <c r="S37" s="113"/>
      <c r="T37" s="3"/>
      <c r="U37" s="4"/>
      <c r="V37" s="5"/>
    </row>
    <row r="38" spans="1:22" x14ac:dyDescent="0.25">
      <c r="A38" s="69">
        <v>42302</v>
      </c>
      <c r="B38" s="4" t="s">
        <v>1020</v>
      </c>
      <c r="D38">
        <v>1000</v>
      </c>
      <c r="E38">
        <v>1000</v>
      </c>
      <c r="G38" s="22"/>
      <c r="H38" s="69">
        <v>42324</v>
      </c>
      <c r="I38" t="s">
        <v>2085</v>
      </c>
      <c r="J38">
        <v>750</v>
      </c>
      <c r="K38" s="22"/>
      <c r="L38" s="20">
        <v>42212</v>
      </c>
      <c r="M38" t="s">
        <v>988</v>
      </c>
      <c r="N38">
        <v>700</v>
      </c>
      <c r="P38" s="143" t="s">
        <v>1869</v>
      </c>
      <c r="Q38" s="143"/>
      <c r="R38" s="143"/>
      <c r="S38" s="113"/>
    </row>
    <row r="39" spans="1:22" x14ac:dyDescent="0.25">
      <c r="G39" s="22"/>
      <c r="H39" s="69">
        <v>42324</v>
      </c>
      <c r="I39" t="s">
        <v>2086</v>
      </c>
      <c r="J39">
        <v>750</v>
      </c>
      <c r="K39" s="22"/>
      <c r="P39" s="102" t="s">
        <v>1</v>
      </c>
      <c r="Q39" s="102" t="s">
        <v>2</v>
      </c>
      <c r="R39" s="102" t="s">
        <v>3</v>
      </c>
      <c r="S39" s="113"/>
      <c r="T39" s="3"/>
      <c r="V39" s="2"/>
    </row>
    <row r="40" spans="1:22" x14ac:dyDescent="0.25">
      <c r="A40" s="69">
        <v>42307</v>
      </c>
      <c r="B40" t="s">
        <v>2034</v>
      </c>
      <c r="C40">
        <v>200</v>
      </c>
      <c r="G40" s="22"/>
      <c r="K40" s="22"/>
      <c r="L40" s="69">
        <v>42275</v>
      </c>
      <c r="M40" s="62" t="s">
        <v>1913</v>
      </c>
      <c r="N40">
        <v>400</v>
      </c>
      <c r="P40" s="69">
        <v>42263</v>
      </c>
      <c r="Q40" t="s">
        <v>1861</v>
      </c>
      <c r="R40">
        <v>1000</v>
      </c>
      <c r="S40" s="113"/>
    </row>
    <row r="41" spans="1:22" x14ac:dyDescent="0.25">
      <c r="A41" s="69">
        <v>42307</v>
      </c>
      <c r="B41" t="s">
        <v>2035</v>
      </c>
      <c r="C41">
        <v>30</v>
      </c>
      <c r="G41" s="22"/>
      <c r="K41" s="22"/>
      <c r="S41" s="113"/>
      <c r="T41" s="5"/>
      <c r="U41" s="5"/>
      <c r="V41" s="5"/>
    </row>
    <row r="42" spans="1:22" x14ac:dyDescent="0.25">
      <c r="A42" s="69">
        <v>42307</v>
      </c>
      <c r="B42" s="4" t="s">
        <v>1020</v>
      </c>
      <c r="D42">
        <v>230</v>
      </c>
      <c r="E42">
        <v>230</v>
      </c>
      <c r="G42" s="22"/>
      <c r="K42" s="22"/>
      <c r="L42" s="69">
        <v>42277</v>
      </c>
      <c r="M42" s="62" t="s">
        <v>1918</v>
      </c>
      <c r="N42">
        <v>400</v>
      </c>
      <c r="P42" s="69">
        <v>42300</v>
      </c>
      <c r="Q42" t="s">
        <v>2015</v>
      </c>
      <c r="R42">
        <v>1000</v>
      </c>
      <c r="S42" s="113"/>
      <c r="T42" s="5" t="s">
        <v>1021</v>
      </c>
      <c r="U42" s="5"/>
      <c r="V42" s="5">
        <f>SUM(V33:V41)</f>
        <v>1350</v>
      </c>
    </row>
    <row r="43" spans="1:22" x14ac:dyDescent="0.25">
      <c r="G43" s="22"/>
      <c r="K43" s="22"/>
      <c r="S43" s="113"/>
      <c r="T43" s="5" t="s">
        <v>75</v>
      </c>
      <c r="U43" s="5"/>
      <c r="V43" s="5">
        <f>1500-V42</f>
        <v>150</v>
      </c>
    </row>
    <row r="44" spans="1:22" x14ac:dyDescent="0.25">
      <c r="A44" s="69">
        <v>42317</v>
      </c>
      <c r="B44" t="s">
        <v>2050</v>
      </c>
      <c r="C44">
        <v>600</v>
      </c>
      <c r="G44" s="22"/>
      <c r="K44" s="22"/>
      <c r="L44" s="5" t="s">
        <v>1021</v>
      </c>
      <c r="M44" s="5"/>
      <c r="N44" s="5">
        <f>SUM(N38:N43)</f>
        <v>1500</v>
      </c>
      <c r="P44" s="3"/>
      <c r="S44" s="113"/>
    </row>
    <row r="45" spans="1:22" x14ac:dyDescent="0.25">
      <c r="A45" s="69">
        <v>42317</v>
      </c>
      <c r="B45" t="s">
        <v>2051</v>
      </c>
      <c r="C45">
        <v>750</v>
      </c>
      <c r="G45" s="22"/>
      <c r="H45" s="5" t="s">
        <v>1021</v>
      </c>
      <c r="I45" s="5"/>
      <c r="J45" s="5">
        <f>SUM(J3:J44)</f>
        <v>18830</v>
      </c>
      <c r="K45" s="22"/>
      <c r="L45" s="5" t="s">
        <v>75</v>
      </c>
      <c r="M45" s="5"/>
      <c r="N45" s="5">
        <f>1500-N44</f>
        <v>0</v>
      </c>
      <c r="P45" s="102" t="s">
        <v>1021</v>
      </c>
      <c r="Q45" s="102"/>
      <c r="R45" s="102">
        <f>SUM(R40:R44)</f>
        <v>2000</v>
      </c>
      <c r="S45" s="113"/>
      <c r="T45" s="146"/>
      <c r="U45" s="146"/>
      <c r="V45" s="146"/>
    </row>
    <row r="46" spans="1:22" x14ac:dyDescent="0.25">
      <c r="A46" s="69">
        <v>42317</v>
      </c>
      <c r="B46" t="s">
        <v>2052</v>
      </c>
      <c r="C46">
        <v>750</v>
      </c>
      <c r="G46" s="22"/>
      <c r="K46" s="22"/>
      <c r="P46" s="102" t="s">
        <v>75</v>
      </c>
      <c r="Q46" s="102"/>
      <c r="R46" s="102">
        <f>2000-R45</f>
        <v>0</v>
      </c>
      <c r="S46" s="113"/>
    </row>
    <row r="47" spans="1:22" x14ac:dyDescent="0.25">
      <c r="A47" s="69">
        <v>42317</v>
      </c>
      <c r="B47" t="s">
        <v>2053</v>
      </c>
      <c r="C47">
        <v>750</v>
      </c>
      <c r="G47" s="22"/>
      <c r="K47" s="22"/>
      <c r="L47" s="146"/>
      <c r="M47" s="146"/>
      <c r="N47" s="146"/>
      <c r="S47" s="113"/>
      <c r="T47" s="143" t="s">
        <v>2056</v>
      </c>
      <c r="U47" s="143"/>
      <c r="V47" s="143"/>
    </row>
    <row r="48" spans="1:22" x14ac:dyDescent="0.25">
      <c r="A48" s="69">
        <v>42317</v>
      </c>
      <c r="B48" t="s">
        <v>2054</v>
      </c>
      <c r="C48">
        <v>750</v>
      </c>
      <c r="G48" s="22"/>
      <c r="K48" s="22"/>
      <c r="P48" s="146"/>
      <c r="Q48" s="146"/>
      <c r="R48" s="146"/>
      <c r="S48" s="113"/>
      <c r="T48" s="126" t="s">
        <v>1</v>
      </c>
      <c r="U48" s="126" t="s">
        <v>2</v>
      </c>
      <c r="V48" s="126" t="s">
        <v>3</v>
      </c>
    </row>
    <row r="49" spans="1:22" x14ac:dyDescent="0.25">
      <c r="A49" s="69">
        <v>42317</v>
      </c>
      <c r="B49" s="4" t="s">
        <v>1020</v>
      </c>
      <c r="D49">
        <v>3600</v>
      </c>
      <c r="E49">
        <v>3600</v>
      </c>
      <c r="G49" s="22"/>
      <c r="K49" s="22"/>
      <c r="L49" s="143" t="s">
        <v>1864</v>
      </c>
      <c r="M49" s="143"/>
      <c r="N49" s="143"/>
      <c r="S49" s="113"/>
      <c r="T49" s="69">
        <v>42317</v>
      </c>
      <c r="U49" t="s">
        <v>2051</v>
      </c>
      <c r="V49">
        <v>750</v>
      </c>
    </row>
    <row r="50" spans="1:22" x14ac:dyDescent="0.25">
      <c r="G50" s="22"/>
      <c r="K50" s="22"/>
      <c r="L50" s="5" t="s">
        <v>1</v>
      </c>
      <c r="M50" s="5" t="s">
        <v>2</v>
      </c>
      <c r="N50" s="5" t="s">
        <v>3</v>
      </c>
      <c r="P50" s="143" t="s">
        <v>1877</v>
      </c>
      <c r="Q50" s="143"/>
      <c r="R50" s="143"/>
      <c r="S50" s="113"/>
    </row>
    <row r="51" spans="1:22" x14ac:dyDescent="0.25">
      <c r="A51" s="69">
        <v>42324</v>
      </c>
      <c r="B51" t="s">
        <v>2085</v>
      </c>
      <c r="C51">
        <v>750</v>
      </c>
      <c r="G51" s="22"/>
      <c r="K51" s="22"/>
      <c r="L51" s="20">
        <v>42226</v>
      </c>
      <c r="M51" t="s">
        <v>1744</v>
      </c>
      <c r="N51">
        <v>500</v>
      </c>
      <c r="P51" s="106" t="s">
        <v>1</v>
      </c>
      <c r="Q51" s="106" t="s">
        <v>2</v>
      </c>
      <c r="R51" s="106" t="s">
        <v>3</v>
      </c>
      <c r="S51" s="113"/>
      <c r="T51" s="6"/>
    </row>
    <row r="52" spans="1:22" x14ac:dyDescent="0.25">
      <c r="A52" s="69">
        <v>42324</v>
      </c>
      <c r="B52" t="s">
        <v>2086</v>
      </c>
      <c r="C52">
        <v>750</v>
      </c>
      <c r="G52" s="22"/>
      <c r="K52" s="22"/>
      <c r="P52" s="69">
        <v>42264</v>
      </c>
      <c r="Q52" s="62" t="s">
        <v>1876</v>
      </c>
      <c r="R52">
        <v>1000</v>
      </c>
      <c r="S52" s="113"/>
    </row>
    <row r="53" spans="1:22" x14ac:dyDescent="0.25">
      <c r="A53" s="69">
        <v>42324</v>
      </c>
      <c r="B53" s="4" t="s">
        <v>1020</v>
      </c>
      <c r="D53">
        <v>1500</v>
      </c>
      <c r="E53">
        <v>1500</v>
      </c>
      <c r="G53" s="22"/>
      <c r="K53" s="22"/>
      <c r="L53" s="69">
        <v>42307</v>
      </c>
      <c r="M53" t="s">
        <v>2035</v>
      </c>
      <c r="N53">
        <v>30</v>
      </c>
      <c r="S53" s="113"/>
      <c r="T53" s="3"/>
      <c r="U53" s="4"/>
      <c r="V53" s="126"/>
    </row>
    <row r="54" spans="1:22" x14ac:dyDescent="0.25">
      <c r="D54" s="5"/>
      <c r="G54" s="22"/>
      <c r="K54" s="22"/>
      <c r="P54" s="3"/>
      <c r="R54" s="105"/>
      <c r="S54" s="113"/>
    </row>
    <row r="55" spans="1:22" x14ac:dyDescent="0.25">
      <c r="A55" s="143" t="s">
        <v>73</v>
      </c>
      <c r="B55" s="143"/>
      <c r="C55" s="5">
        <f>SUM(C4:C54)</f>
        <v>18830</v>
      </c>
      <c r="D55" s="5"/>
      <c r="E55">
        <f>SUM(E4:E54)</f>
        <v>18830</v>
      </c>
      <c r="G55" s="22"/>
      <c r="K55" s="22"/>
      <c r="S55" s="113"/>
      <c r="T55" s="3"/>
      <c r="V55" s="127"/>
    </row>
    <row r="56" spans="1:22" x14ac:dyDescent="0.25">
      <c r="A56" s="143" t="s">
        <v>74</v>
      </c>
      <c r="B56" s="143"/>
      <c r="C56" s="5"/>
      <c r="D56" s="5">
        <f>SUM(D4:D54)</f>
        <v>18830</v>
      </c>
      <c r="F56">
        <f>SUM(F4:F54)</f>
        <v>0</v>
      </c>
      <c r="G56" s="22"/>
      <c r="K56" s="22"/>
      <c r="P56" s="3"/>
      <c r="S56" s="113"/>
    </row>
    <row r="57" spans="1:22" x14ac:dyDescent="0.25">
      <c r="A57" s="143" t="s">
        <v>75</v>
      </c>
      <c r="B57" s="143"/>
      <c r="C57" s="143">
        <f>C55-D56</f>
        <v>0</v>
      </c>
      <c r="D57" s="143"/>
      <c r="E57" s="143">
        <f>E55-F56</f>
        <v>18830</v>
      </c>
      <c r="F57" s="143"/>
      <c r="G57" s="22"/>
      <c r="K57" s="22"/>
      <c r="P57" s="106" t="s">
        <v>1021</v>
      </c>
      <c r="Q57" s="106"/>
      <c r="R57" s="106">
        <f>SUM(R52:R56)</f>
        <v>1000</v>
      </c>
      <c r="S57" s="113"/>
      <c r="T57" s="126"/>
      <c r="U57" s="126"/>
      <c r="V57" s="126"/>
    </row>
    <row r="58" spans="1:22" x14ac:dyDescent="0.25">
      <c r="A58" s="69"/>
      <c r="D58" s="5"/>
      <c r="G58" s="22"/>
      <c r="K58" s="22"/>
      <c r="P58" s="106" t="s">
        <v>75</v>
      </c>
      <c r="Q58" s="106"/>
      <c r="R58" s="106">
        <f>1000-R57</f>
        <v>0</v>
      </c>
      <c r="S58" s="113"/>
      <c r="T58" s="126" t="s">
        <v>1021</v>
      </c>
      <c r="U58" s="126"/>
      <c r="V58" s="126">
        <f>SUM(V49:V57)</f>
        <v>750</v>
      </c>
    </row>
    <row r="59" spans="1:22" x14ac:dyDescent="0.25">
      <c r="A59" s="5"/>
      <c r="B59" s="5"/>
      <c r="C59" s="5"/>
      <c r="D59" s="5"/>
      <c r="G59" s="22"/>
      <c r="K59" s="22"/>
      <c r="L59" s="5"/>
      <c r="M59" s="5"/>
      <c r="N59" s="5"/>
      <c r="S59" s="113"/>
      <c r="T59" s="126" t="s">
        <v>75</v>
      </c>
      <c r="U59" s="126"/>
      <c r="V59" s="126">
        <f>1500-V58</f>
        <v>750</v>
      </c>
    </row>
    <row r="60" spans="1:22" x14ac:dyDescent="0.25">
      <c r="A60" s="5"/>
      <c r="B60" s="5"/>
      <c r="C60" s="5"/>
      <c r="D60" s="5"/>
      <c r="G60" s="22"/>
      <c r="K60" s="22"/>
      <c r="L60" s="5" t="s">
        <v>1021</v>
      </c>
      <c r="M60" s="5"/>
      <c r="N60" s="5">
        <f>SUM(N51:N59)</f>
        <v>530</v>
      </c>
      <c r="P60" s="146"/>
      <c r="Q60" s="146"/>
      <c r="R60" s="146"/>
      <c r="S60" s="113"/>
    </row>
    <row r="61" spans="1:22" x14ac:dyDescent="0.25">
      <c r="G61" s="22"/>
      <c r="K61" s="22"/>
      <c r="L61" s="5" t="s">
        <v>75</v>
      </c>
      <c r="M61" s="5"/>
      <c r="N61" s="5">
        <f>1500-N60</f>
        <v>970</v>
      </c>
      <c r="S61" s="113"/>
      <c r="T61" s="146"/>
      <c r="U61" s="146"/>
      <c r="V61" s="146"/>
    </row>
    <row r="62" spans="1:22" x14ac:dyDescent="0.25">
      <c r="G62" s="22"/>
      <c r="K62" s="22"/>
      <c r="P62" s="143" t="s">
        <v>1882</v>
      </c>
      <c r="Q62" s="143"/>
      <c r="R62" s="143"/>
      <c r="S62" s="113"/>
    </row>
    <row r="63" spans="1:22" x14ac:dyDescent="0.25">
      <c r="G63" s="22"/>
      <c r="K63" s="22"/>
      <c r="L63" s="146"/>
      <c r="M63" s="146"/>
      <c r="N63" s="146"/>
      <c r="P63" s="106" t="s">
        <v>1</v>
      </c>
      <c r="Q63" s="106" t="s">
        <v>2</v>
      </c>
      <c r="R63" s="106" t="s">
        <v>3</v>
      </c>
      <c r="S63" s="113"/>
      <c r="T63" s="143" t="s">
        <v>2057</v>
      </c>
      <c r="U63" s="143"/>
      <c r="V63" s="143"/>
    </row>
    <row r="64" spans="1:22" x14ac:dyDescent="0.25">
      <c r="G64" s="22"/>
      <c r="K64" s="22"/>
      <c r="P64" s="69">
        <v>42266</v>
      </c>
      <c r="Q64" s="62" t="s">
        <v>1879</v>
      </c>
      <c r="R64">
        <v>500</v>
      </c>
      <c r="S64" s="113"/>
      <c r="T64" s="126" t="s">
        <v>1</v>
      </c>
      <c r="U64" s="126" t="s">
        <v>2</v>
      </c>
      <c r="V64" s="126" t="s">
        <v>3</v>
      </c>
    </row>
    <row r="65" spans="7:22" x14ac:dyDescent="0.25">
      <c r="G65" s="22"/>
      <c r="K65" s="22"/>
      <c r="L65" s="143" t="s">
        <v>1893</v>
      </c>
      <c r="M65" s="143"/>
      <c r="N65" s="143"/>
      <c r="S65" s="113"/>
      <c r="T65" s="69">
        <v>42317</v>
      </c>
      <c r="U65" t="s">
        <v>2052</v>
      </c>
      <c r="V65">
        <v>750</v>
      </c>
    </row>
    <row r="66" spans="7:22" x14ac:dyDescent="0.25">
      <c r="G66" s="22"/>
      <c r="K66" s="22"/>
      <c r="L66" s="5" t="s">
        <v>1</v>
      </c>
      <c r="M66" s="5" t="s">
        <v>2</v>
      </c>
      <c r="N66" s="5" t="s">
        <v>3</v>
      </c>
      <c r="S66" s="113"/>
    </row>
    <row r="67" spans="7:22" x14ac:dyDescent="0.25">
      <c r="G67" s="22"/>
      <c r="K67" s="22"/>
      <c r="L67" s="69">
        <v>42266</v>
      </c>
      <c r="M67" s="62" t="s">
        <v>1891</v>
      </c>
      <c r="N67">
        <v>500</v>
      </c>
      <c r="S67" s="113"/>
      <c r="T67" s="69">
        <v>42324</v>
      </c>
      <c r="U67" t="s">
        <v>2086</v>
      </c>
      <c r="V67">
        <v>750</v>
      </c>
    </row>
    <row r="68" spans="7:22" x14ac:dyDescent="0.25">
      <c r="G68" s="22"/>
      <c r="K68" s="22"/>
      <c r="P68" s="3"/>
      <c r="S68" s="113"/>
    </row>
    <row r="69" spans="7:22" x14ac:dyDescent="0.25">
      <c r="G69" s="22"/>
      <c r="K69" s="22"/>
      <c r="L69" s="3"/>
      <c r="P69" s="106" t="s">
        <v>1021</v>
      </c>
      <c r="Q69" s="106"/>
      <c r="R69" s="106">
        <f>SUM(R64:R68)</f>
        <v>500</v>
      </c>
      <c r="S69" s="113"/>
      <c r="T69" s="3"/>
      <c r="U69" s="4"/>
      <c r="V69" s="126"/>
    </row>
    <row r="70" spans="7:22" x14ac:dyDescent="0.25">
      <c r="G70" s="22"/>
      <c r="K70" s="22"/>
      <c r="P70" s="106" t="s">
        <v>75</v>
      </c>
      <c r="Q70" s="106"/>
      <c r="R70" s="106">
        <f>1000-R69</f>
        <v>500</v>
      </c>
      <c r="S70" s="113"/>
    </row>
    <row r="71" spans="7:22" x14ac:dyDescent="0.25">
      <c r="G71" s="22"/>
      <c r="K71" s="22"/>
      <c r="S71" s="113"/>
      <c r="T71" s="3"/>
      <c r="V71" s="127"/>
    </row>
    <row r="72" spans="7:22" x14ac:dyDescent="0.25">
      <c r="G72" s="22"/>
      <c r="K72" s="22"/>
      <c r="P72" s="146"/>
      <c r="Q72" s="146"/>
      <c r="R72" s="146"/>
      <c r="S72" s="113"/>
    </row>
    <row r="73" spans="7:22" x14ac:dyDescent="0.25">
      <c r="G73" s="22"/>
      <c r="K73" s="22"/>
      <c r="S73" s="113"/>
      <c r="T73" s="126"/>
      <c r="U73" s="126"/>
      <c r="V73" s="126"/>
    </row>
    <row r="74" spans="7:22" x14ac:dyDescent="0.25">
      <c r="G74" s="22"/>
      <c r="K74" s="22"/>
      <c r="L74" s="5"/>
      <c r="M74" s="5"/>
      <c r="N74" s="5"/>
      <c r="P74" s="143" t="s">
        <v>1883</v>
      </c>
      <c r="Q74" s="143"/>
      <c r="R74" s="143"/>
      <c r="S74" s="113"/>
      <c r="T74" s="126" t="s">
        <v>1021</v>
      </c>
      <c r="U74" s="126"/>
      <c r="V74" s="126">
        <f>SUM(V65:V73)</f>
        <v>1500</v>
      </c>
    </row>
    <row r="75" spans="7:22" x14ac:dyDescent="0.25">
      <c r="G75" s="22"/>
      <c r="K75" s="22"/>
      <c r="L75" s="5" t="s">
        <v>1021</v>
      </c>
      <c r="M75" s="5"/>
      <c r="N75" s="5">
        <f>SUM(N67:N74)</f>
        <v>500</v>
      </c>
      <c r="P75" s="106" t="s">
        <v>1</v>
      </c>
      <c r="Q75" s="106" t="s">
        <v>2</v>
      </c>
      <c r="R75" s="106" t="s">
        <v>3</v>
      </c>
      <c r="S75" s="113"/>
      <c r="T75" s="126" t="s">
        <v>75</v>
      </c>
      <c r="U75" s="126"/>
      <c r="V75" s="126">
        <f>1500-V74</f>
        <v>0</v>
      </c>
    </row>
    <row r="76" spans="7:22" x14ac:dyDescent="0.25">
      <c r="G76" s="22"/>
      <c r="K76" s="22"/>
      <c r="L76" s="5" t="s">
        <v>75</v>
      </c>
      <c r="M76" s="5"/>
      <c r="N76" s="5">
        <f>1500-N75</f>
        <v>1000</v>
      </c>
      <c r="P76" s="69">
        <v>42266</v>
      </c>
      <c r="Q76" s="62" t="s">
        <v>1880</v>
      </c>
      <c r="R76">
        <v>1000</v>
      </c>
      <c r="S76" s="113"/>
    </row>
    <row r="77" spans="7:22" x14ac:dyDescent="0.25">
      <c r="G77" s="22"/>
      <c r="K77" s="22"/>
      <c r="S77" s="113"/>
      <c r="T77" s="146"/>
      <c r="U77" s="146"/>
      <c r="V77" s="146"/>
    </row>
    <row r="78" spans="7:22" x14ac:dyDescent="0.25">
      <c r="G78" s="22"/>
      <c r="K78" s="22"/>
      <c r="L78" s="146"/>
      <c r="M78" s="146"/>
      <c r="N78" s="146"/>
      <c r="P78" s="3"/>
      <c r="R78" s="105"/>
      <c r="S78" s="113"/>
    </row>
    <row r="79" spans="7:22" x14ac:dyDescent="0.25">
      <c r="G79" s="22"/>
      <c r="K79" s="22"/>
      <c r="S79" s="113"/>
      <c r="T79" s="143" t="s">
        <v>2058</v>
      </c>
      <c r="U79" s="143"/>
      <c r="V79" s="143"/>
    </row>
    <row r="80" spans="7:22" x14ac:dyDescent="0.25">
      <c r="G80" s="22"/>
      <c r="K80" s="22"/>
      <c r="L80" s="143" t="s">
        <v>2023</v>
      </c>
      <c r="M80" s="143"/>
      <c r="N80" s="143"/>
      <c r="P80" s="3"/>
      <c r="S80" s="113"/>
      <c r="T80" s="126" t="s">
        <v>1</v>
      </c>
      <c r="U80" s="126" t="s">
        <v>2</v>
      </c>
      <c r="V80" s="126" t="s">
        <v>3</v>
      </c>
    </row>
    <row r="81" spans="11:22" x14ac:dyDescent="0.25">
      <c r="K81" s="22"/>
      <c r="L81" s="126" t="s">
        <v>1</v>
      </c>
      <c r="M81" s="126" t="s">
        <v>2</v>
      </c>
      <c r="N81" s="126" t="s">
        <v>3</v>
      </c>
      <c r="P81" s="106" t="s">
        <v>1021</v>
      </c>
      <c r="Q81" s="106"/>
      <c r="R81" s="106">
        <f>SUM(R76:R80)</f>
        <v>1000</v>
      </c>
      <c r="S81" s="113"/>
      <c r="T81" s="69">
        <v>42317</v>
      </c>
      <c r="U81" t="s">
        <v>2053</v>
      </c>
      <c r="V81">
        <v>750</v>
      </c>
    </row>
    <row r="82" spans="11:22" x14ac:dyDescent="0.25">
      <c r="K82" s="22"/>
      <c r="L82" s="69">
        <v>42302</v>
      </c>
      <c r="M82" t="s">
        <v>2018</v>
      </c>
      <c r="N82">
        <v>1000</v>
      </c>
      <c r="P82" s="106" t="s">
        <v>75</v>
      </c>
      <c r="Q82" s="106"/>
      <c r="R82" s="106">
        <f>1000-R81</f>
        <v>0</v>
      </c>
      <c r="S82" s="113"/>
      <c r="T82" s="69">
        <v>42317</v>
      </c>
      <c r="U82" t="s">
        <v>2054</v>
      </c>
      <c r="V82">
        <v>750</v>
      </c>
    </row>
    <row r="83" spans="11:22" x14ac:dyDescent="0.25">
      <c r="K83" s="22"/>
      <c r="S83" s="113"/>
      <c r="T83" s="6"/>
    </row>
    <row r="84" spans="11:22" x14ac:dyDescent="0.25">
      <c r="K84" s="22"/>
      <c r="L84" s="126"/>
      <c r="M84" s="126"/>
      <c r="N84" s="126"/>
      <c r="P84" s="146"/>
      <c r="Q84" s="146"/>
      <c r="R84" s="146"/>
      <c r="S84" s="113"/>
      <c r="T84" s="126" t="s">
        <v>1021</v>
      </c>
      <c r="U84" s="126"/>
      <c r="V84" s="126">
        <f>SUM(V81:V83)</f>
        <v>1500</v>
      </c>
    </row>
    <row r="85" spans="11:22" x14ac:dyDescent="0.25">
      <c r="K85" s="22"/>
      <c r="L85" s="126" t="s">
        <v>1021</v>
      </c>
      <c r="M85" s="126"/>
      <c r="N85" s="126">
        <f>SUM(N82:N84)</f>
        <v>1000</v>
      </c>
      <c r="S85" s="113"/>
      <c r="T85" s="126" t="s">
        <v>75</v>
      </c>
      <c r="U85" s="126"/>
      <c r="V85" s="126">
        <f>1500-V84</f>
        <v>0</v>
      </c>
    </row>
    <row r="86" spans="11:22" x14ac:dyDescent="0.25">
      <c r="K86" s="22"/>
      <c r="L86" s="126" t="s">
        <v>75</v>
      </c>
      <c r="M86" s="126"/>
      <c r="N86" s="126">
        <f>1000-N85</f>
        <v>0</v>
      </c>
      <c r="P86" s="143" t="s">
        <v>1884</v>
      </c>
      <c r="Q86" s="143"/>
      <c r="R86" s="143"/>
      <c r="S86" s="113"/>
    </row>
    <row r="87" spans="11:22" x14ac:dyDescent="0.25">
      <c r="K87" s="22"/>
      <c r="P87" s="106" t="s">
        <v>1</v>
      </c>
      <c r="Q87" s="106" t="s">
        <v>2</v>
      </c>
      <c r="R87" s="106" t="s">
        <v>3</v>
      </c>
      <c r="S87" s="113"/>
    </row>
    <row r="88" spans="11:22" x14ac:dyDescent="0.25">
      <c r="K88" s="22"/>
      <c r="L88" s="146"/>
      <c r="M88" s="146"/>
      <c r="N88" s="146"/>
      <c r="P88" s="69">
        <v>42266</v>
      </c>
      <c r="Q88" s="62" t="s">
        <v>1881</v>
      </c>
      <c r="R88">
        <v>1000</v>
      </c>
      <c r="S88" s="113"/>
    </row>
    <row r="89" spans="11:22" x14ac:dyDescent="0.25">
      <c r="K89" s="22"/>
      <c r="S89" s="113"/>
    </row>
    <row r="90" spans="11:22" x14ac:dyDescent="0.25">
      <c r="K90" s="22"/>
      <c r="L90" s="143" t="s">
        <v>2038</v>
      </c>
      <c r="M90" s="143"/>
      <c r="N90" s="143"/>
      <c r="P90" s="3"/>
      <c r="R90" s="105"/>
      <c r="S90" s="113"/>
    </row>
    <row r="91" spans="11:22" x14ac:dyDescent="0.25">
      <c r="K91" s="22"/>
      <c r="L91" s="126" t="s">
        <v>1</v>
      </c>
      <c r="M91" s="126" t="s">
        <v>2</v>
      </c>
      <c r="N91" s="126" t="s">
        <v>3</v>
      </c>
      <c r="S91" s="113"/>
    </row>
    <row r="92" spans="11:22" x14ac:dyDescent="0.25">
      <c r="K92" s="22"/>
      <c r="L92" s="69">
        <v>42307</v>
      </c>
      <c r="M92" t="s">
        <v>2034</v>
      </c>
      <c r="N92">
        <v>200</v>
      </c>
      <c r="P92" s="3"/>
      <c r="S92" s="113"/>
    </row>
    <row r="93" spans="11:22" x14ac:dyDescent="0.25">
      <c r="K93" s="22"/>
      <c r="P93" s="106" t="s">
        <v>1021</v>
      </c>
      <c r="Q93" s="106"/>
      <c r="R93" s="106">
        <f>SUM(R88:R92)</f>
        <v>1000</v>
      </c>
      <c r="S93" s="113"/>
    </row>
    <row r="94" spans="11:22" x14ac:dyDescent="0.25">
      <c r="K94" s="22"/>
      <c r="L94" s="126"/>
      <c r="M94" s="126"/>
      <c r="N94" s="126"/>
      <c r="P94" s="106" t="s">
        <v>75</v>
      </c>
      <c r="Q94" s="106"/>
      <c r="R94" s="106">
        <f>1000-R93</f>
        <v>0</v>
      </c>
      <c r="S94" s="113"/>
    </row>
    <row r="95" spans="11:22" x14ac:dyDescent="0.25">
      <c r="K95" s="22"/>
      <c r="L95" s="126" t="s">
        <v>1021</v>
      </c>
      <c r="M95" s="126"/>
      <c r="N95" s="126">
        <f>SUM(N92:N94)</f>
        <v>200</v>
      </c>
      <c r="S95" s="113"/>
    </row>
    <row r="96" spans="11:22" x14ac:dyDescent="0.25">
      <c r="K96" s="22"/>
      <c r="L96" s="126" t="s">
        <v>75</v>
      </c>
      <c r="M96" s="126"/>
      <c r="N96" s="126">
        <f>500-N95</f>
        <v>300</v>
      </c>
      <c r="P96" s="146"/>
      <c r="Q96" s="146"/>
      <c r="R96" s="146"/>
      <c r="S96" s="113"/>
    </row>
    <row r="97" spans="16:19" x14ac:dyDescent="0.25">
      <c r="S97" s="113"/>
    </row>
    <row r="98" spans="16:19" x14ac:dyDescent="0.25">
      <c r="P98" s="143" t="s">
        <v>1895</v>
      </c>
      <c r="Q98" s="143"/>
      <c r="R98" s="143"/>
      <c r="S98" s="113"/>
    </row>
    <row r="99" spans="16:19" x14ac:dyDescent="0.25">
      <c r="P99" s="108" t="s">
        <v>1</v>
      </c>
      <c r="Q99" s="108" t="s">
        <v>2</v>
      </c>
      <c r="R99" s="108" t="s">
        <v>3</v>
      </c>
      <c r="S99" s="113"/>
    </row>
    <row r="100" spans="16:19" x14ac:dyDescent="0.25">
      <c r="P100" s="69">
        <v>42266</v>
      </c>
      <c r="Q100" s="62" t="s">
        <v>1892</v>
      </c>
      <c r="R100">
        <v>1000</v>
      </c>
      <c r="S100" s="113"/>
    </row>
    <row r="101" spans="16:19" x14ac:dyDescent="0.25">
      <c r="S101" s="113"/>
    </row>
    <row r="102" spans="16:19" x14ac:dyDescent="0.25">
      <c r="P102" s="3"/>
      <c r="R102" s="107"/>
      <c r="S102" s="113"/>
    </row>
    <row r="103" spans="16:19" x14ac:dyDescent="0.25">
      <c r="S103" s="113"/>
    </row>
    <row r="104" spans="16:19" x14ac:dyDescent="0.25">
      <c r="P104" s="3"/>
      <c r="S104" s="113"/>
    </row>
    <row r="105" spans="16:19" x14ac:dyDescent="0.25">
      <c r="P105" s="108" t="s">
        <v>1021</v>
      </c>
      <c r="Q105" s="108"/>
      <c r="R105" s="108">
        <f>SUM(R100:R104)</f>
        <v>1000</v>
      </c>
      <c r="S105" s="113"/>
    </row>
    <row r="106" spans="16:19" x14ac:dyDescent="0.25">
      <c r="P106" s="108" t="s">
        <v>75</v>
      </c>
      <c r="Q106" s="108"/>
      <c r="R106" s="108">
        <f>1000-R105</f>
        <v>0</v>
      </c>
      <c r="S106" s="113"/>
    </row>
    <row r="107" spans="16:19" x14ac:dyDescent="0.25">
      <c r="S107" s="114"/>
    </row>
    <row r="108" spans="16:19" x14ac:dyDescent="0.25">
      <c r="P108" s="146"/>
      <c r="Q108" s="146"/>
      <c r="R108" s="146"/>
      <c r="S108" s="114"/>
    </row>
    <row r="109" spans="16:19" x14ac:dyDescent="0.25">
      <c r="S109" s="114"/>
    </row>
    <row r="110" spans="16:19" x14ac:dyDescent="0.25">
      <c r="P110" s="143" t="s">
        <v>1899</v>
      </c>
      <c r="Q110" s="143"/>
      <c r="R110" s="143"/>
      <c r="S110" s="114"/>
    </row>
    <row r="111" spans="16:19" x14ac:dyDescent="0.25">
      <c r="P111" s="110" t="s">
        <v>1</v>
      </c>
      <c r="Q111" s="110" t="s">
        <v>2</v>
      </c>
      <c r="R111" s="110" t="s">
        <v>3</v>
      </c>
      <c r="S111" s="114"/>
    </row>
    <row r="112" spans="16:19" x14ac:dyDescent="0.25">
      <c r="P112" s="69">
        <v>42269</v>
      </c>
      <c r="Q112" t="s">
        <v>1897</v>
      </c>
      <c r="R112">
        <v>1500</v>
      </c>
      <c r="S112" s="114"/>
    </row>
    <row r="113" spans="16:19" x14ac:dyDescent="0.25">
      <c r="S113" s="114"/>
    </row>
    <row r="114" spans="16:19" x14ac:dyDescent="0.25">
      <c r="P114" s="3"/>
      <c r="R114" s="109"/>
      <c r="S114" s="114"/>
    </row>
    <row r="115" spans="16:19" x14ac:dyDescent="0.25">
      <c r="S115" s="114"/>
    </row>
    <row r="116" spans="16:19" x14ac:dyDescent="0.25">
      <c r="P116" s="3"/>
      <c r="S116" s="114"/>
    </row>
    <row r="117" spans="16:19" x14ac:dyDescent="0.25">
      <c r="P117" s="110" t="s">
        <v>1021</v>
      </c>
      <c r="Q117" s="110"/>
      <c r="R117" s="110">
        <f>SUM(R112:R116)</f>
        <v>1500</v>
      </c>
      <c r="S117" s="114"/>
    </row>
    <row r="118" spans="16:19" x14ac:dyDescent="0.25">
      <c r="P118" s="110" t="s">
        <v>75</v>
      </c>
      <c r="Q118" s="110"/>
      <c r="R118" s="110">
        <f>1500-R117</f>
        <v>0</v>
      </c>
      <c r="S118" s="114"/>
    </row>
    <row r="119" spans="16:19" x14ac:dyDescent="0.25">
      <c r="S119" s="114"/>
    </row>
    <row r="120" spans="16:19" x14ac:dyDescent="0.25">
      <c r="S120" s="114"/>
    </row>
    <row r="121" spans="16:19" x14ac:dyDescent="0.25">
      <c r="S121" s="114"/>
    </row>
    <row r="122" spans="16:19" x14ac:dyDescent="0.25">
      <c r="S122" s="114"/>
    </row>
  </sheetData>
  <mergeCells count="48">
    <mergeCell ref="A55:B55"/>
    <mergeCell ref="A56:B56"/>
    <mergeCell ref="A57:B57"/>
    <mergeCell ref="C57:D57"/>
    <mergeCell ref="E57:F57"/>
    <mergeCell ref="L34:N34"/>
    <mergeCell ref="L36:N36"/>
    <mergeCell ref="P36:R36"/>
    <mergeCell ref="T1:V1"/>
    <mergeCell ref="A2:A3"/>
    <mergeCell ref="B2:B3"/>
    <mergeCell ref="C2:D2"/>
    <mergeCell ref="E2:F2"/>
    <mergeCell ref="P26:R26"/>
    <mergeCell ref="A1:D1"/>
    <mergeCell ref="H1:J1"/>
    <mergeCell ref="L1:N1"/>
    <mergeCell ref="P1:R1"/>
    <mergeCell ref="P24:R24"/>
    <mergeCell ref="P62:R62"/>
    <mergeCell ref="T29:V29"/>
    <mergeCell ref="T31:V31"/>
    <mergeCell ref="P38:R38"/>
    <mergeCell ref="T45:V45"/>
    <mergeCell ref="T47:V47"/>
    <mergeCell ref="T61:V61"/>
    <mergeCell ref="L47:N47"/>
    <mergeCell ref="L49:N49"/>
    <mergeCell ref="L63:N63"/>
    <mergeCell ref="L65:N65"/>
    <mergeCell ref="P96:R96"/>
    <mergeCell ref="P72:R72"/>
    <mergeCell ref="P74:R74"/>
    <mergeCell ref="P84:R84"/>
    <mergeCell ref="P86:R86"/>
    <mergeCell ref="L78:N78"/>
    <mergeCell ref="L80:N80"/>
    <mergeCell ref="L88:N88"/>
    <mergeCell ref="L90:N90"/>
    <mergeCell ref="P48:R48"/>
    <mergeCell ref="P50:R50"/>
    <mergeCell ref="P60:R60"/>
    <mergeCell ref="T63:V63"/>
    <mergeCell ref="T77:V77"/>
    <mergeCell ref="T79:V79"/>
    <mergeCell ref="P108:R108"/>
    <mergeCell ref="P110:R110"/>
    <mergeCell ref="P98:R98"/>
  </mergeCells>
  <printOptions gridLines="1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6" activeCellId="1" sqref="C278 A16:B16"/>
    </sheetView>
  </sheetViews>
  <sheetFormatPr defaultRowHeight="15" x14ac:dyDescent="0.25"/>
  <cols>
    <col min="1" max="1" width="21.28515625"/>
    <col min="2" max="2" width="48.5703125"/>
    <col min="3" max="1025" width="8.7109375"/>
  </cols>
  <sheetData>
    <row r="1" spans="1:4" x14ac:dyDescent="0.25">
      <c r="A1" s="144" t="s">
        <v>1023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20">
        <v>42211</v>
      </c>
      <c r="B4" t="s">
        <v>984</v>
      </c>
      <c r="C4">
        <v>50</v>
      </c>
    </row>
    <row r="5" spans="1:4" x14ac:dyDescent="0.25">
      <c r="A5" s="20">
        <v>42211</v>
      </c>
      <c r="B5" t="s">
        <v>986</v>
      </c>
      <c r="C5">
        <v>1200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1250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1250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31" zoomScaleNormal="100" workbookViewId="0">
      <selection activeCell="G38" sqref="G38"/>
    </sheetView>
  </sheetViews>
  <sheetFormatPr defaultRowHeight="15" x14ac:dyDescent="0.25"/>
  <cols>
    <col min="1" max="1" width="31"/>
    <col min="2" max="2" width="19.140625"/>
    <col min="3" max="4" width="8.7109375"/>
    <col min="5" max="5" width="8.7109375" style="59"/>
    <col min="6" max="6" width="29.85546875" customWidth="1"/>
    <col min="7" max="7" width="55.28515625" customWidth="1"/>
    <col min="8" max="1025" width="8.7109375"/>
  </cols>
  <sheetData>
    <row r="1" spans="1:9" x14ac:dyDescent="0.25">
      <c r="A1" s="144" t="s">
        <v>1024</v>
      </c>
      <c r="B1" s="144"/>
      <c r="C1" s="144"/>
      <c r="D1" s="144"/>
      <c r="F1" s="144" t="s">
        <v>1770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63" t="s">
        <v>4</v>
      </c>
      <c r="I3" s="63" t="s">
        <v>5</v>
      </c>
    </row>
    <row r="4" spans="1:9" x14ac:dyDescent="0.25">
      <c r="A4" s="20">
        <v>42210</v>
      </c>
      <c r="B4" t="s">
        <v>981</v>
      </c>
      <c r="D4">
        <v>5</v>
      </c>
      <c r="F4" s="20">
        <v>42235</v>
      </c>
      <c r="G4" t="s">
        <v>1766</v>
      </c>
      <c r="H4">
        <v>300</v>
      </c>
    </row>
    <row r="5" spans="1:9" x14ac:dyDescent="0.25">
      <c r="A5" s="6"/>
      <c r="F5" s="6"/>
    </row>
    <row r="6" spans="1:9" x14ac:dyDescent="0.25">
      <c r="A6" s="3"/>
      <c r="B6" s="4"/>
      <c r="C6" s="5"/>
      <c r="F6" s="20">
        <v>42240</v>
      </c>
      <c r="G6" t="s">
        <v>981</v>
      </c>
      <c r="I6" s="14">
        <v>300</v>
      </c>
    </row>
    <row r="7" spans="1:9" x14ac:dyDescent="0.25">
      <c r="A7" s="6"/>
    </row>
    <row r="8" spans="1:9" x14ac:dyDescent="0.25">
      <c r="A8" s="143" t="s">
        <v>73</v>
      </c>
      <c r="B8" s="143"/>
      <c r="C8" s="5">
        <f>SUM(C4:C7)</f>
        <v>0</v>
      </c>
      <c r="D8" s="5"/>
      <c r="F8" s="69">
        <v>42247</v>
      </c>
      <c r="G8" s="62" t="s">
        <v>1805</v>
      </c>
      <c r="H8">
        <v>7499</v>
      </c>
    </row>
    <row r="9" spans="1:9" x14ac:dyDescent="0.25">
      <c r="A9" s="143" t="s">
        <v>74</v>
      </c>
      <c r="B9" s="143"/>
      <c r="C9" s="5"/>
      <c r="D9" s="5">
        <f>SUM(D4:D7)</f>
        <v>5</v>
      </c>
    </row>
    <row r="10" spans="1:9" x14ac:dyDescent="0.25">
      <c r="A10" s="143" t="s">
        <v>75</v>
      </c>
      <c r="B10" s="143"/>
      <c r="C10" s="5">
        <f>C8-D9</f>
        <v>-5</v>
      </c>
      <c r="D10" s="5"/>
      <c r="F10" s="69">
        <v>42247</v>
      </c>
      <c r="G10" s="62" t="s">
        <v>981</v>
      </c>
      <c r="I10">
        <v>1500</v>
      </c>
    </row>
    <row r="11" spans="1:9" x14ac:dyDescent="0.25">
      <c r="F11" s="69">
        <v>42247</v>
      </c>
      <c r="G11" s="62" t="s">
        <v>1810</v>
      </c>
      <c r="I11">
        <v>3500</v>
      </c>
    </row>
    <row r="13" spans="1:9" x14ac:dyDescent="0.25">
      <c r="F13" s="69">
        <v>42251</v>
      </c>
      <c r="G13" s="62" t="s">
        <v>1824</v>
      </c>
      <c r="H13">
        <v>100</v>
      </c>
    </row>
    <row r="15" spans="1:9" x14ac:dyDescent="0.25">
      <c r="F15" s="69">
        <v>42252</v>
      </c>
      <c r="G15" s="62" t="s">
        <v>1828</v>
      </c>
      <c r="H15">
        <v>375</v>
      </c>
    </row>
    <row r="17" spans="6:9" x14ac:dyDescent="0.25">
      <c r="F17" s="69">
        <v>42258</v>
      </c>
      <c r="G17" s="62" t="s">
        <v>1846</v>
      </c>
      <c r="H17">
        <v>725</v>
      </c>
    </row>
    <row r="19" spans="6:9" x14ac:dyDescent="0.25">
      <c r="F19" s="69">
        <v>42264</v>
      </c>
      <c r="G19" t="s">
        <v>1872</v>
      </c>
      <c r="I19">
        <v>730</v>
      </c>
    </row>
    <row r="21" spans="6:9" x14ac:dyDescent="0.25">
      <c r="F21" s="69">
        <v>42265</v>
      </c>
      <c r="G21" t="s">
        <v>2067</v>
      </c>
      <c r="H21">
        <v>504</v>
      </c>
    </row>
    <row r="23" spans="6:9" x14ac:dyDescent="0.25">
      <c r="F23" s="69"/>
      <c r="G23" t="s">
        <v>2069</v>
      </c>
      <c r="I23">
        <v>400</v>
      </c>
    </row>
    <row r="25" spans="6:9" x14ac:dyDescent="0.25">
      <c r="F25" s="20">
        <v>42277</v>
      </c>
      <c r="G25" t="s">
        <v>1956</v>
      </c>
      <c r="H25">
        <v>50</v>
      </c>
    </row>
    <row r="27" spans="6:9" x14ac:dyDescent="0.25">
      <c r="F27" s="69">
        <v>42278</v>
      </c>
      <c r="G27" t="s">
        <v>981</v>
      </c>
      <c r="I27">
        <v>1500</v>
      </c>
    </row>
    <row r="28" spans="6:9" x14ac:dyDescent="0.25">
      <c r="F28" s="69">
        <v>42278</v>
      </c>
      <c r="G28" t="s">
        <v>981</v>
      </c>
      <c r="I28">
        <v>50</v>
      </c>
    </row>
    <row r="30" spans="6:9" x14ac:dyDescent="0.25">
      <c r="F30" s="69">
        <v>42288</v>
      </c>
      <c r="G30" t="s">
        <v>1956</v>
      </c>
      <c r="H30">
        <v>30</v>
      </c>
    </row>
    <row r="32" spans="6:9" x14ac:dyDescent="0.25">
      <c r="F32" s="69">
        <v>42298</v>
      </c>
      <c r="G32" t="s">
        <v>1956</v>
      </c>
      <c r="H32">
        <v>30</v>
      </c>
    </row>
    <row r="34" spans="6:10" x14ac:dyDescent="0.25">
      <c r="F34" s="69">
        <v>42293</v>
      </c>
      <c r="G34" t="s">
        <v>981</v>
      </c>
      <c r="J34">
        <v>50</v>
      </c>
    </row>
    <row r="36" spans="6:10" x14ac:dyDescent="0.25">
      <c r="F36" s="69">
        <v>42321</v>
      </c>
      <c r="G36" t="s">
        <v>2080</v>
      </c>
      <c r="H36">
        <v>499</v>
      </c>
    </row>
    <row r="47" spans="6:10" x14ac:dyDescent="0.25">
      <c r="F47" s="6"/>
    </row>
    <row r="48" spans="6:10" x14ac:dyDescent="0.25">
      <c r="F48" s="143" t="s">
        <v>73</v>
      </c>
      <c r="G48" s="143"/>
      <c r="H48" s="5">
        <f>SUM(H4:H47)</f>
        <v>10112</v>
      </c>
      <c r="I48" s="5"/>
    </row>
    <row r="49" spans="6:9" x14ac:dyDescent="0.25">
      <c r="F49" s="143" t="s">
        <v>74</v>
      </c>
      <c r="G49" s="143"/>
      <c r="H49" s="5"/>
      <c r="I49" s="5">
        <f>SUM(I4:I47)</f>
        <v>7980</v>
      </c>
    </row>
    <row r="50" spans="6:9" x14ac:dyDescent="0.25">
      <c r="F50" s="143" t="s">
        <v>75</v>
      </c>
      <c r="G50" s="143"/>
      <c r="H50" s="5">
        <f>H48-I49</f>
        <v>2132</v>
      </c>
      <c r="I50" s="5"/>
    </row>
  </sheetData>
  <mergeCells count="14">
    <mergeCell ref="A9:B9"/>
    <mergeCell ref="A10:B10"/>
    <mergeCell ref="A1:D1"/>
    <mergeCell ref="A2:A3"/>
    <mergeCell ref="B2:B3"/>
    <mergeCell ref="C2:D2"/>
    <mergeCell ref="A8:B8"/>
    <mergeCell ref="F49:G49"/>
    <mergeCell ref="F50:G50"/>
    <mergeCell ref="F1:I1"/>
    <mergeCell ref="F2:F3"/>
    <mergeCell ref="G2:G3"/>
    <mergeCell ref="H2:I2"/>
    <mergeCell ref="F48:G4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B94" zoomScaleNormal="100" workbookViewId="0">
      <selection activeCell="I105" sqref="I105"/>
    </sheetView>
  </sheetViews>
  <sheetFormatPr defaultRowHeight="15" x14ac:dyDescent="0.25"/>
  <cols>
    <col min="1" max="1" width="32.140625" customWidth="1"/>
    <col min="2" max="2" width="84.28515625"/>
    <col min="3" max="4" width="8.7109375"/>
    <col min="5" max="5" width="9.140625" style="14"/>
    <col min="6" max="6" width="10.42578125"/>
    <col min="7" max="7" width="10.28515625"/>
    <col min="8" max="9" width="8.7109375"/>
    <col min="10" max="10" width="14.5703125" customWidth="1"/>
    <col min="11" max="14" width="8.7109375"/>
    <col min="15" max="15" width="10.85546875"/>
    <col min="16" max="1025" width="8.7109375"/>
  </cols>
  <sheetData>
    <row r="1" spans="1:10" x14ac:dyDescent="0.25">
      <c r="A1" s="143" t="s">
        <v>1025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25">
      <c r="A2" s="144" t="s">
        <v>1</v>
      </c>
      <c r="B2" s="144" t="s">
        <v>2</v>
      </c>
      <c r="C2" s="144" t="s">
        <v>3</v>
      </c>
      <c r="D2" s="144"/>
      <c r="E2" s="144" t="s">
        <v>1026</v>
      </c>
      <c r="F2" s="144"/>
      <c r="G2" s="144" t="s">
        <v>1027</v>
      </c>
      <c r="H2" s="144"/>
      <c r="I2" s="144" t="s">
        <v>1028</v>
      </c>
      <c r="J2" s="144"/>
    </row>
    <row r="3" spans="1:10" x14ac:dyDescent="0.25">
      <c r="A3" s="144"/>
      <c r="B3" s="144"/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 spans="1:10" x14ac:dyDescent="0.25">
      <c r="A4" s="3">
        <v>42207</v>
      </c>
      <c r="B4" t="s">
        <v>1029</v>
      </c>
      <c r="C4">
        <v>7000</v>
      </c>
      <c r="E4">
        <v>7000</v>
      </c>
      <c r="G4" s="5"/>
      <c r="I4" s="5"/>
    </row>
    <row r="5" spans="1:10" x14ac:dyDescent="0.25">
      <c r="A5" s="3"/>
      <c r="E5"/>
    </row>
    <row r="6" spans="1:10" x14ac:dyDescent="0.25">
      <c r="A6" s="20">
        <v>42208</v>
      </c>
      <c r="B6" t="s">
        <v>978</v>
      </c>
      <c r="C6">
        <v>50</v>
      </c>
      <c r="E6"/>
      <c r="I6">
        <v>50</v>
      </c>
    </row>
    <row r="7" spans="1:10" x14ac:dyDescent="0.25">
      <c r="A7" s="3"/>
      <c r="E7"/>
    </row>
    <row r="8" spans="1:10" x14ac:dyDescent="0.25">
      <c r="A8" s="20">
        <v>42209</v>
      </c>
      <c r="B8" t="s">
        <v>978</v>
      </c>
      <c r="C8">
        <v>1100</v>
      </c>
      <c r="E8"/>
      <c r="I8">
        <v>1100</v>
      </c>
    </row>
    <row r="9" spans="1:10" x14ac:dyDescent="0.25">
      <c r="A9" s="3"/>
      <c r="E9" s="5"/>
      <c r="G9" s="5"/>
      <c r="I9" s="5"/>
    </row>
    <row r="10" spans="1:10" x14ac:dyDescent="0.25">
      <c r="A10" s="20">
        <v>42210</v>
      </c>
      <c r="B10" t="s">
        <v>1030</v>
      </c>
      <c r="D10">
        <v>500</v>
      </c>
      <c r="E10"/>
      <c r="F10">
        <v>500</v>
      </c>
    </row>
    <row r="11" spans="1:10" x14ac:dyDescent="0.25">
      <c r="A11" s="3"/>
      <c r="E11" s="2"/>
      <c r="G11" s="2"/>
      <c r="I11" s="2"/>
    </row>
    <row r="12" spans="1:10" x14ac:dyDescent="0.25">
      <c r="A12" s="20">
        <v>42211</v>
      </c>
      <c r="B12" t="s">
        <v>985</v>
      </c>
      <c r="D12">
        <v>1200</v>
      </c>
      <c r="E12"/>
      <c r="F12">
        <v>1200</v>
      </c>
    </row>
    <row r="13" spans="1:10" x14ac:dyDescent="0.25">
      <c r="A13" s="3"/>
      <c r="E13"/>
      <c r="F13" s="2"/>
      <c r="H13" s="2"/>
      <c r="J13" s="2"/>
    </row>
    <row r="14" spans="1:10" x14ac:dyDescent="0.25">
      <c r="A14" s="20">
        <v>42212</v>
      </c>
      <c r="B14" t="s">
        <v>978</v>
      </c>
      <c r="C14">
        <v>900</v>
      </c>
      <c r="E14"/>
      <c r="I14">
        <v>900</v>
      </c>
    </row>
    <row r="15" spans="1:10" x14ac:dyDescent="0.25">
      <c r="A15" s="3"/>
      <c r="E15"/>
      <c r="J15" s="2"/>
    </row>
    <row r="16" spans="1:10" x14ac:dyDescent="0.25">
      <c r="A16" s="20">
        <v>42213</v>
      </c>
      <c r="B16" t="s">
        <v>978</v>
      </c>
      <c r="C16">
        <v>2000</v>
      </c>
      <c r="E16"/>
      <c r="I16">
        <v>2000</v>
      </c>
    </row>
    <row r="17" spans="1:10" x14ac:dyDescent="0.25">
      <c r="A17" s="3"/>
      <c r="E17"/>
      <c r="F17" s="2"/>
      <c r="H17" s="2"/>
    </row>
    <row r="18" spans="1:10" x14ac:dyDescent="0.25">
      <c r="A18" s="20">
        <v>42214</v>
      </c>
      <c r="B18" t="s">
        <v>978</v>
      </c>
      <c r="C18">
        <v>300</v>
      </c>
      <c r="E18"/>
      <c r="I18">
        <v>300</v>
      </c>
    </row>
    <row r="19" spans="1:10" x14ac:dyDescent="0.25">
      <c r="A19" s="3"/>
      <c r="E19"/>
    </row>
    <row r="20" spans="1:10" x14ac:dyDescent="0.25">
      <c r="A20" s="20">
        <v>42215</v>
      </c>
      <c r="B20" t="s">
        <v>978</v>
      </c>
      <c r="C20">
        <v>450</v>
      </c>
      <c r="E20"/>
      <c r="I20">
        <v>450</v>
      </c>
    </row>
    <row r="21" spans="1:10" x14ac:dyDescent="0.25">
      <c r="A21" s="3"/>
      <c r="E21"/>
    </row>
    <row r="22" spans="1:10" x14ac:dyDescent="0.25">
      <c r="A22" s="20">
        <v>42216</v>
      </c>
      <c r="B22" t="s">
        <v>992</v>
      </c>
      <c r="D22">
        <v>100</v>
      </c>
      <c r="E22"/>
      <c r="J22">
        <v>100</v>
      </c>
    </row>
    <row r="24" spans="1:10" x14ac:dyDescent="0.25">
      <c r="A24" s="20">
        <v>42217</v>
      </c>
      <c r="B24" t="s">
        <v>1002</v>
      </c>
      <c r="D24">
        <v>300</v>
      </c>
      <c r="E24"/>
      <c r="F24">
        <v>300</v>
      </c>
    </row>
    <row r="26" spans="1:10" x14ac:dyDescent="0.25">
      <c r="A26" s="20">
        <v>42220</v>
      </c>
      <c r="B26" t="s">
        <v>992</v>
      </c>
      <c r="D26">
        <v>100</v>
      </c>
      <c r="E26"/>
      <c r="J26">
        <v>100</v>
      </c>
    </row>
    <row r="27" spans="1:10" x14ac:dyDescent="0.25">
      <c r="A27" s="20">
        <v>42220</v>
      </c>
      <c r="B27" t="s">
        <v>978</v>
      </c>
      <c r="C27">
        <v>6000</v>
      </c>
      <c r="E27"/>
      <c r="I27">
        <v>6000</v>
      </c>
    </row>
    <row r="28" spans="1:10" x14ac:dyDescent="0.25">
      <c r="A28" s="3"/>
      <c r="E28"/>
    </row>
    <row r="29" spans="1:10" x14ac:dyDescent="0.25">
      <c r="A29" s="20">
        <v>42221</v>
      </c>
      <c r="B29" t="s">
        <v>992</v>
      </c>
      <c r="D29">
        <v>500</v>
      </c>
      <c r="E29"/>
      <c r="J29">
        <v>500</v>
      </c>
    </row>
    <row r="30" spans="1:10" x14ac:dyDescent="0.25">
      <c r="A30" s="20">
        <v>42221</v>
      </c>
      <c r="B30" t="s">
        <v>978</v>
      </c>
      <c r="C30">
        <v>200</v>
      </c>
      <c r="E30"/>
      <c r="I30">
        <v>200</v>
      </c>
    </row>
    <row r="31" spans="1:10" x14ac:dyDescent="0.25">
      <c r="A31" s="3"/>
      <c r="E31"/>
    </row>
    <row r="32" spans="1:10" x14ac:dyDescent="0.25">
      <c r="A32" s="20">
        <v>42223</v>
      </c>
      <c r="B32" t="s">
        <v>978</v>
      </c>
      <c r="C32">
        <v>200</v>
      </c>
      <c r="E32"/>
      <c r="G32">
        <v>200</v>
      </c>
    </row>
    <row r="33" spans="1:10" x14ac:dyDescent="0.25">
      <c r="A33" s="3"/>
      <c r="E33"/>
    </row>
    <row r="34" spans="1:10" x14ac:dyDescent="0.25">
      <c r="A34" s="20">
        <v>42224</v>
      </c>
      <c r="B34" t="s">
        <v>992</v>
      </c>
      <c r="D34">
        <v>10</v>
      </c>
      <c r="H34">
        <v>10</v>
      </c>
    </row>
    <row r="35" spans="1:10" x14ac:dyDescent="0.25">
      <c r="A35" s="20">
        <v>42224</v>
      </c>
      <c r="B35" t="s">
        <v>992</v>
      </c>
      <c r="D35">
        <v>300</v>
      </c>
      <c r="E35"/>
      <c r="J35">
        <v>300</v>
      </c>
    </row>
    <row r="37" spans="1:10" x14ac:dyDescent="0.25">
      <c r="A37" s="20">
        <v>42225</v>
      </c>
      <c r="B37" t="s">
        <v>992</v>
      </c>
      <c r="D37">
        <v>3000</v>
      </c>
      <c r="J37">
        <v>3000</v>
      </c>
    </row>
    <row r="39" spans="1:10" x14ac:dyDescent="0.25">
      <c r="A39" s="20">
        <v>42226</v>
      </c>
      <c r="B39" t="s">
        <v>992</v>
      </c>
      <c r="D39">
        <v>20</v>
      </c>
      <c r="H39">
        <v>20</v>
      </c>
    </row>
    <row r="40" spans="1:10" x14ac:dyDescent="0.25">
      <c r="A40" s="20">
        <v>42226</v>
      </c>
      <c r="B40" t="s">
        <v>978</v>
      </c>
      <c r="C40">
        <v>500</v>
      </c>
      <c r="I40">
        <v>500</v>
      </c>
    </row>
    <row r="42" spans="1:10" x14ac:dyDescent="0.25">
      <c r="A42" s="20">
        <v>42227</v>
      </c>
      <c r="B42" t="s">
        <v>978</v>
      </c>
      <c r="C42">
        <v>100</v>
      </c>
      <c r="I42">
        <v>100</v>
      </c>
    </row>
    <row r="43" spans="1:10" x14ac:dyDescent="0.25">
      <c r="A43" s="20">
        <v>42227</v>
      </c>
      <c r="B43" t="s">
        <v>978</v>
      </c>
      <c r="C43">
        <v>150</v>
      </c>
      <c r="G43">
        <v>150</v>
      </c>
    </row>
    <row r="45" spans="1:10" x14ac:dyDescent="0.25">
      <c r="A45" s="20">
        <v>42228</v>
      </c>
      <c r="B45" t="s">
        <v>992</v>
      </c>
      <c r="D45">
        <v>40</v>
      </c>
      <c r="H45">
        <v>40</v>
      </c>
    </row>
    <row r="46" spans="1:10" x14ac:dyDescent="0.25">
      <c r="A46" s="20">
        <v>42228</v>
      </c>
      <c r="B46" t="s">
        <v>1747</v>
      </c>
      <c r="D46">
        <v>1600</v>
      </c>
      <c r="J46">
        <v>1600</v>
      </c>
    </row>
    <row r="48" spans="1:10" x14ac:dyDescent="0.25">
      <c r="A48" s="20">
        <v>42229</v>
      </c>
      <c r="B48" t="s">
        <v>992</v>
      </c>
      <c r="D48">
        <v>30</v>
      </c>
      <c r="H48">
        <v>30</v>
      </c>
    </row>
    <row r="50" spans="1:10" x14ac:dyDescent="0.25">
      <c r="A50" s="20">
        <v>42230</v>
      </c>
      <c r="B50" t="s">
        <v>992</v>
      </c>
      <c r="D50">
        <v>250</v>
      </c>
      <c r="H50">
        <v>250</v>
      </c>
    </row>
    <row r="52" spans="1:10" x14ac:dyDescent="0.25">
      <c r="A52" s="20">
        <v>42231</v>
      </c>
      <c r="B52" t="s">
        <v>1771</v>
      </c>
      <c r="D52">
        <v>3500</v>
      </c>
      <c r="J52">
        <v>3500</v>
      </c>
    </row>
    <row r="53" spans="1:10" x14ac:dyDescent="0.25">
      <c r="A53" s="20"/>
    </row>
    <row r="54" spans="1:10" x14ac:dyDescent="0.25">
      <c r="A54" s="20">
        <v>42232</v>
      </c>
      <c r="B54" t="s">
        <v>1779</v>
      </c>
      <c r="D54">
        <v>80</v>
      </c>
      <c r="J54">
        <v>80</v>
      </c>
    </row>
    <row r="55" spans="1:10" x14ac:dyDescent="0.25">
      <c r="A55" s="20"/>
    </row>
    <row r="56" spans="1:10" x14ac:dyDescent="0.25">
      <c r="A56" s="20">
        <v>42233</v>
      </c>
      <c r="B56" t="s">
        <v>1779</v>
      </c>
      <c r="D56">
        <v>100</v>
      </c>
      <c r="J56">
        <v>100</v>
      </c>
    </row>
    <row r="57" spans="1:10" x14ac:dyDescent="0.25">
      <c r="A57" s="20">
        <v>42233</v>
      </c>
      <c r="B57" t="s">
        <v>1776</v>
      </c>
      <c r="D57">
        <v>5000</v>
      </c>
      <c r="F57">
        <v>5000</v>
      </c>
    </row>
    <row r="59" spans="1:10" x14ac:dyDescent="0.25">
      <c r="A59" s="20">
        <v>42235</v>
      </c>
      <c r="B59" t="s">
        <v>1773</v>
      </c>
      <c r="D59">
        <v>1000</v>
      </c>
      <c r="J59">
        <v>1000</v>
      </c>
    </row>
    <row r="60" spans="1:10" x14ac:dyDescent="0.25">
      <c r="A60" s="20">
        <v>42235</v>
      </c>
      <c r="B60" t="s">
        <v>1775</v>
      </c>
      <c r="D60">
        <v>10</v>
      </c>
      <c r="J60">
        <v>10</v>
      </c>
    </row>
    <row r="61" spans="1:10" x14ac:dyDescent="0.25">
      <c r="A61" s="20">
        <v>42235</v>
      </c>
      <c r="B61" t="s">
        <v>1775</v>
      </c>
      <c r="D61">
        <v>300</v>
      </c>
      <c r="J61">
        <v>300</v>
      </c>
    </row>
    <row r="62" spans="1:10" x14ac:dyDescent="0.25">
      <c r="A62" s="20">
        <v>42235</v>
      </c>
      <c r="B62" t="s">
        <v>978</v>
      </c>
      <c r="C62">
        <v>790</v>
      </c>
      <c r="E62"/>
      <c r="I62">
        <v>790</v>
      </c>
    </row>
    <row r="63" spans="1:10" x14ac:dyDescent="0.25">
      <c r="A63" s="20"/>
    </row>
    <row r="64" spans="1:10" x14ac:dyDescent="0.25">
      <c r="A64" s="20">
        <v>42236</v>
      </c>
      <c r="B64" t="s">
        <v>992</v>
      </c>
      <c r="D64">
        <v>10</v>
      </c>
      <c r="J64">
        <v>10</v>
      </c>
    </row>
    <row r="65" spans="1:10" x14ac:dyDescent="0.25">
      <c r="A65" s="20">
        <v>42236</v>
      </c>
      <c r="B65" t="s">
        <v>978</v>
      </c>
      <c r="C65">
        <v>600</v>
      </c>
      <c r="I65">
        <v>600</v>
      </c>
    </row>
    <row r="67" spans="1:10" x14ac:dyDescent="0.25">
      <c r="A67" s="20">
        <v>42237</v>
      </c>
      <c r="B67" t="s">
        <v>992</v>
      </c>
      <c r="D67">
        <v>20</v>
      </c>
      <c r="J67">
        <v>20</v>
      </c>
    </row>
    <row r="68" spans="1:10" x14ac:dyDescent="0.25">
      <c r="A68" s="20">
        <v>42237</v>
      </c>
      <c r="B68" t="s">
        <v>1783</v>
      </c>
      <c r="D68">
        <v>1500</v>
      </c>
      <c r="J68">
        <v>1500</v>
      </c>
    </row>
    <row r="69" spans="1:10" x14ac:dyDescent="0.25">
      <c r="A69" s="20">
        <v>42237</v>
      </c>
      <c r="B69" t="s">
        <v>978</v>
      </c>
      <c r="C69">
        <v>400</v>
      </c>
      <c r="I69">
        <v>400</v>
      </c>
    </row>
    <row r="71" spans="1:10" x14ac:dyDescent="0.25">
      <c r="A71" s="20">
        <v>42238</v>
      </c>
      <c r="B71" t="s">
        <v>992</v>
      </c>
      <c r="D71">
        <v>50</v>
      </c>
      <c r="J71" s="14">
        <v>50</v>
      </c>
    </row>
    <row r="73" spans="1:10" x14ac:dyDescent="0.25">
      <c r="A73" s="20">
        <v>42239</v>
      </c>
      <c r="B73" t="s">
        <v>992</v>
      </c>
      <c r="D73">
        <v>20</v>
      </c>
      <c r="J73" s="14">
        <v>20</v>
      </c>
    </row>
    <row r="75" spans="1:10" x14ac:dyDescent="0.25">
      <c r="A75" s="20">
        <v>42240</v>
      </c>
      <c r="B75" t="s">
        <v>992</v>
      </c>
      <c r="D75">
        <v>10</v>
      </c>
      <c r="J75">
        <v>10</v>
      </c>
    </row>
    <row r="76" spans="1:10" x14ac:dyDescent="0.25">
      <c r="A76" s="20">
        <v>42240</v>
      </c>
      <c r="B76" t="s">
        <v>1785</v>
      </c>
      <c r="D76">
        <v>120</v>
      </c>
      <c r="J76">
        <v>120</v>
      </c>
    </row>
    <row r="77" spans="1:10" x14ac:dyDescent="0.25">
      <c r="A77" s="20">
        <v>42240</v>
      </c>
      <c r="B77" t="s">
        <v>1786</v>
      </c>
      <c r="D77">
        <v>500</v>
      </c>
      <c r="J77">
        <v>500</v>
      </c>
    </row>
    <row r="79" spans="1:10" x14ac:dyDescent="0.25">
      <c r="A79" s="20">
        <v>42241</v>
      </c>
      <c r="B79" t="s">
        <v>978</v>
      </c>
      <c r="C79">
        <v>130</v>
      </c>
      <c r="I79">
        <v>130</v>
      </c>
    </row>
    <row r="80" spans="1:10" x14ac:dyDescent="0.25">
      <c r="A80" s="20">
        <v>42241</v>
      </c>
      <c r="B80" t="s">
        <v>978</v>
      </c>
      <c r="C80">
        <v>300</v>
      </c>
      <c r="I80">
        <v>300</v>
      </c>
    </row>
    <row r="81" spans="1:10" x14ac:dyDescent="0.25">
      <c r="A81" s="20">
        <v>42241</v>
      </c>
      <c r="B81" t="s">
        <v>1792</v>
      </c>
      <c r="D81">
        <v>1000</v>
      </c>
      <c r="J81">
        <v>1000</v>
      </c>
    </row>
    <row r="83" spans="1:10" x14ac:dyDescent="0.25">
      <c r="A83" s="20">
        <v>42242</v>
      </c>
      <c r="B83" t="s">
        <v>978</v>
      </c>
      <c r="C83">
        <v>50</v>
      </c>
      <c r="G83">
        <v>50</v>
      </c>
    </row>
    <row r="85" spans="1:10" x14ac:dyDescent="0.25">
      <c r="A85" s="20">
        <v>42243</v>
      </c>
      <c r="B85" t="s">
        <v>992</v>
      </c>
      <c r="D85">
        <v>50</v>
      </c>
      <c r="H85">
        <v>50</v>
      </c>
    </row>
    <row r="87" spans="1:10" x14ac:dyDescent="0.25">
      <c r="A87" s="69">
        <v>42256</v>
      </c>
      <c r="B87" s="62" t="s">
        <v>978</v>
      </c>
      <c r="C87">
        <v>600</v>
      </c>
      <c r="I87">
        <v>600</v>
      </c>
    </row>
    <row r="89" spans="1:10" x14ac:dyDescent="0.25">
      <c r="A89" s="69">
        <v>42257</v>
      </c>
      <c r="B89" s="62" t="s">
        <v>978</v>
      </c>
      <c r="C89">
        <v>150</v>
      </c>
      <c r="I89">
        <v>150</v>
      </c>
    </row>
    <row r="91" spans="1:10" x14ac:dyDescent="0.25">
      <c r="A91" s="69">
        <v>42258</v>
      </c>
      <c r="B91" t="s">
        <v>992</v>
      </c>
      <c r="D91">
        <v>750</v>
      </c>
      <c r="J91">
        <v>750</v>
      </c>
    </row>
    <row r="93" spans="1:10" x14ac:dyDescent="0.25">
      <c r="A93" s="69">
        <v>42266</v>
      </c>
      <c r="B93" s="62" t="s">
        <v>978</v>
      </c>
      <c r="C93">
        <v>3600</v>
      </c>
      <c r="I93">
        <v>3600</v>
      </c>
    </row>
    <row r="94" spans="1:10" x14ac:dyDescent="0.25">
      <c r="A94" s="69">
        <v>42266</v>
      </c>
      <c r="B94" s="62" t="s">
        <v>978</v>
      </c>
      <c r="C94">
        <v>1500</v>
      </c>
      <c r="I94">
        <v>1500</v>
      </c>
    </row>
    <row r="96" spans="1:10" x14ac:dyDescent="0.25">
      <c r="A96" s="69">
        <v>42268</v>
      </c>
      <c r="B96" s="62" t="s">
        <v>992</v>
      </c>
      <c r="D96">
        <v>50</v>
      </c>
      <c r="J96">
        <v>50</v>
      </c>
    </row>
    <row r="98" spans="1:10" x14ac:dyDescent="0.25">
      <c r="A98" s="69">
        <v>42269</v>
      </c>
      <c r="B98" s="62" t="s">
        <v>978</v>
      </c>
      <c r="C98">
        <v>1500</v>
      </c>
      <c r="I98">
        <v>1500</v>
      </c>
    </row>
    <row r="99" spans="1:10" x14ac:dyDescent="0.25">
      <c r="A99" s="69">
        <v>42269</v>
      </c>
      <c r="B99" s="62" t="s">
        <v>992</v>
      </c>
      <c r="D99">
        <v>6550</v>
      </c>
      <c r="J99">
        <v>6550</v>
      </c>
    </row>
    <row r="101" spans="1:10" x14ac:dyDescent="0.25">
      <c r="A101" s="69">
        <v>42326</v>
      </c>
      <c r="B101" t="s">
        <v>2096</v>
      </c>
      <c r="C101">
        <v>7000</v>
      </c>
      <c r="I101">
        <v>7000</v>
      </c>
    </row>
    <row r="103" spans="1:10" x14ac:dyDescent="0.25">
      <c r="A103" s="69">
        <v>42327</v>
      </c>
      <c r="B103" t="s">
        <v>992</v>
      </c>
      <c r="D103">
        <v>500</v>
      </c>
      <c r="J103">
        <v>500</v>
      </c>
    </row>
    <row r="105" spans="1:10" x14ac:dyDescent="0.25">
      <c r="A105" s="69">
        <v>42329</v>
      </c>
      <c r="B105" t="s">
        <v>2106</v>
      </c>
      <c r="D105">
        <v>500</v>
      </c>
      <c r="J105">
        <v>500</v>
      </c>
    </row>
    <row r="106" spans="1:10" x14ac:dyDescent="0.25">
      <c r="A106" s="69">
        <v>42329</v>
      </c>
      <c r="B106" t="s">
        <v>2107</v>
      </c>
      <c r="D106">
        <v>500</v>
      </c>
      <c r="J106">
        <v>500</v>
      </c>
    </row>
    <row r="107" spans="1:10" x14ac:dyDescent="0.25">
      <c r="A107" s="69">
        <v>42329</v>
      </c>
      <c r="B107" t="s">
        <v>2108</v>
      </c>
      <c r="D107">
        <v>5500</v>
      </c>
      <c r="J107">
        <v>5500</v>
      </c>
    </row>
    <row r="114" spans="1:10" x14ac:dyDescent="0.25">
      <c r="A114" s="143" t="s">
        <v>73</v>
      </c>
      <c r="B114" s="143"/>
      <c r="C114" s="5">
        <f>SUM(C4:C113)</f>
        <v>35570</v>
      </c>
      <c r="D114" s="5"/>
      <c r="E114" s="5">
        <f>SUM(E4:E113)</f>
        <v>7000</v>
      </c>
      <c r="F114" s="5"/>
      <c r="G114" s="5">
        <f>SUM(G4:G113)</f>
        <v>400</v>
      </c>
      <c r="H114" s="5"/>
      <c r="I114" s="5">
        <f>SUM(I4:I113)</f>
        <v>28170</v>
      </c>
      <c r="J114" s="5"/>
    </row>
    <row r="115" spans="1:10" x14ac:dyDescent="0.25">
      <c r="A115" s="143" t="s">
        <v>74</v>
      </c>
      <c r="B115" s="143"/>
      <c r="C115" s="5"/>
      <c r="D115" s="5">
        <f>SUM(D4:D113)</f>
        <v>35570</v>
      </c>
      <c r="E115" s="5"/>
      <c r="F115" s="5">
        <f>SUM(F4:F113)</f>
        <v>7000</v>
      </c>
      <c r="G115" s="5"/>
      <c r="H115" s="5">
        <f>SUM(H4:H113)</f>
        <v>400</v>
      </c>
      <c r="I115" s="5"/>
      <c r="J115" s="5">
        <f>SUM(J4:J113)</f>
        <v>28170</v>
      </c>
    </row>
    <row r="116" spans="1:10" x14ac:dyDescent="0.25">
      <c r="A116" s="143" t="s">
        <v>75</v>
      </c>
      <c r="B116" s="143"/>
      <c r="C116" s="5">
        <f>C114-D115</f>
        <v>0</v>
      </c>
      <c r="D116" s="5"/>
      <c r="E116" s="5">
        <f>E114-F115</f>
        <v>0</v>
      </c>
      <c r="F116" s="5"/>
      <c r="G116" s="5">
        <f>G114-H115</f>
        <v>0</v>
      </c>
      <c r="H116" s="5"/>
      <c r="I116" s="5">
        <f>I114-J115</f>
        <v>0</v>
      </c>
      <c r="J116" s="5"/>
    </row>
    <row r="118" spans="1:10" x14ac:dyDescent="0.25">
      <c r="B118" t="s">
        <v>1031</v>
      </c>
      <c r="C118">
        <f>40000-C116</f>
        <v>40000</v>
      </c>
    </row>
    <row r="120" spans="1:10" x14ac:dyDescent="0.25">
      <c r="A120" s="69"/>
      <c r="B120" s="62"/>
    </row>
  </sheetData>
  <mergeCells count="10">
    <mergeCell ref="A114:B114"/>
    <mergeCell ref="A115:B115"/>
    <mergeCell ref="A116:B116"/>
    <mergeCell ref="A1:J1"/>
    <mergeCell ref="A2:A3"/>
    <mergeCell ref="B2:B3"/>
    <mergeCell ref="C2:D2"/>
    <mergeCell ref="E2:F2"/>
    <mergeCell ref="G2:H2"/>
    <mergeCell ref="I2: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D10" activeCellId="1" sqref="C278 D10"/>
    </sheetView>
  </sheetViews>
  <sheetFormatPr defaultRowHeight="15" x14ac:dyDescent="0.25"/>
  <cols>
    <col min="1" max="1" width="40.85546875"/>
    <col min="2" max="2" width="65.42578125"/>
    <col min="3" max="1025" width="8.7109375"/>
  </cols>
  <sheetData>
    <row r="1" spans="1:4" x14ac:dyDescent="0.25">
      <c r="A1" s="143" t="s">
        <v>1032</v>
      </c>
      <c r="B1" s="143"/>
      <c r="C1" s="143"/>
      <c r="D1" s="143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42206</v>
      </c>
      <c r="B4" s="4" t="s">
        <v>975</v>
      </c>
      <c r="C4">
        <v>100</v>
      </c>
    </row>
    <row r="6" spans="1:4" x14ac:dyDescent="0.25">
      <c r="A6" s="3">
        <v>42207</v>
      </c>
      <c r="B6" s="4" t="s">
        <v>975</v>
      </c>
      <c r="C6" s="19">
        <v>250</v>
      </c>
    </row>
    <row r="8" spans="1:4" x14ac:dyDescent="0.25">
      <c r="A8" s="20">
        <v>42208</v>
      </c>
      <c r="B8" s="4" t="s">
        <v>975</v>
      </c>
      <c r="C8">
        <v>1150</v>
      </c>
    </row>
    <row r="10" spans="1:4" x14ac:dyDescent="0.25">
      <c r="A10" s="20">
        <v>42211</v>
      </c>
      <c r="B10" t="s">
        <v>987</v>
      </c>
      <c r="D10">
        <v>1500</v>
      </c>
    </row>
    <row r="13" spans="1:4" x14ac:dyDescent="0.25">
      <c r="A13" s="20"/>
    </row>
    <row r="14" spans="1:4" x14ac:dyDescent="0.25">
      <c r="A14" s="3"/>
    </row>
    <row r="15" spans="1:4" x14ac:dyDescent="0.25">
      <c r="A15" s="143" t="s">
        <v>73</v>
      </c>
      <c r="B15" s="143"/>
      <c r="C15" s="5">
        <f>SUM(C4:C14)</f>
        <v>1500</v>
      </c>
      <c r="D15" s="5"/>
    </row>
    <row r="16" spans="1:4" x14ac:dyDescent="0.25">
      <c r="A16" s="143" t="s">
        <v>74</v>
      </c>
      <c r="B16" s="143"/>
      <c r="C16" s="5"/>
      <c r="D16" s="5">
        <f>SUM(D4:D14)</f>
        <v>1500</v>
      </c>
    </row>
    <row r="17" spans="1:4" x14ac:dyDescent="0.25">
      <c r="A17" s="143" t="s">
        <v>75</v>
      </c>
      <c r="B17" s="143"/>
      <c r="C17" s="5">
        <f>C15-D16</f>
        <v>0</v>
      </c>
      <c r="D17" s="5"/>
    </row>
    <row r="19" spans="1:4" x14ac:dyDescent="0.25">
      <c r="A19" s="143" t="s">
        <v>1031</v>
      </c>
      <c r="B19" s="143"/>
      <c r="C19">
        <f>1500-C17</f>
        <v>1500</v>
      </c>
    </row>
  </sheetData>
  <mergeCells count="8">
    <mergeCell ref="A16:B16"/>
    <mergeCell ref="A17:B17"/>
    <mergeCell ref="A19:B19"/>
    <mergeCell ref="A1:D1"/>
    <mergeCell ref="A2:A3"/>
    <mergeCell ref="B2:B3"/>
    <mergeCell ref="C2:D2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Id="1" sqref="C278 A1"/>
    </sheetView>
  </sheetViews>
  <sheetFormatPr defaultRowHeight="15" x14ac:dyDescent="0.25"/>
  <cols>
    <col min="1" max="1" width="40.85546875"/>
    <col min="2" max="2" width="65.42578125"/>
    <col min="3" max="1025" width="8.7109375"/>
  </cols>
  <sheetData>
    <row r="1" spans="1:4" x14ac:dyDescent="0.25">
      <c r="A1" s="143" t="s">
        <v>1033</v>
      </c>
      <c r="B1" s="143"/>
      <c r="C1" s="143"/>
      <c r="D1" s="143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42206</v>
      </c>
      <c r="B4" s="4" t="s">
        <v>974</v>
      </c>
      <c r="C4">
        <v>150</v>
      </c>
    </row>
    <row r="6" spans="1:4" x14ac:dyDescent="0.25">
      <c r="A6" s="20">
        <v>42210</v>
      </c>
      <c r="B6" t="s">
        <v>983</v>
      </c>
      <c r="D6">
        <v>150</v>
      </c>
    </row>
    <row r="7" spans="1:4" x14ac:dyDescent="0.25">
      <c r="A7" s="3"/>
    </row>
    <row r="8" spans="1:4" x14ac:dyDescent="0.25">
      <c r="A8" s="143" t="s">
        <v>73</v>
      </c>
      <c r="B8" s="143"/>
      <c r="C8" s="5">
        <f>SUM(C4:C7)</f>
        <v>150</v>
      </c>
      <c r="D8" s="5"/>
    </row>
    <row r="9" spans="1:4" x14ac:dyDescent="0.25">
      <c r="A9" s="143" t="s">
        <v>74</v>
      </c>
      <c r="B9" s="143"/>
      <c r="C9" s="5"/>
      <c r="D9" s="5">
        <f>SUM(D4:D7)</f>
        <v>150</v>
      </c>
    </row>
    <row r="10" spans="1:4" x14ac:dyDescent="0.25">
      <c r="A10" s="143" t="s">
        <v>75</v>
      </c>
      <c r="B10" s="143"/>
      <c r="C10" s="5">
        <f>C8-D9</f>
        <v>0</v>
      </c>
      <c r="D10" s="5"/>
    </row>
    <row r="12" spans="1:4" x14ac:dyDescent="0.25">
      <c r="A12" s="143" t="s">
        <v>1031</v>
      </c>
      <c r="B12" s="143"/>
      <c r="C12">
        <f>150-C10</f>
        <v>150</v>
      </c>
    </row>
  </sheetData>
  <mergeCells count="8">
    <mergeCell ref="A9:B9"/>
    <mergeCell ref="A10:B10"/>
    <mergeCell ref="A12:B12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activeCellId="1" sqref="C278 C4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1034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42201</v>
      </c>
      <c r="B4" t="s">
        <v>969</v>
      </c>
      <c r="C4">
        <v>1000</v>
      </c>
    </row>
    <row r="5" spans="1:4" x14ac:dyDescent="0.25">
      <c r="A5" s="3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1000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1000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8" sqref="C8"/>
    </sheetView>
  </sheetViews>
  <sheetFormatPr defaultRowHeight="15" x14ac:dyDescent="0.25"/>
  <cols>
    <col min="1" max="1" width="30.85546875" customWidth="1"/>
    <col min="2" max="2" width="68.7109375"/>
    <col min="3" max="1025" width="8.7109375"/>
  </cols>
  <sheetData>
    <row r="1" spans="1:4" x14ac:dyDescent="0.25">
      <c r="A1" s="144" t="s">
        <v>1035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42201</v>
      </c>
      <c r="B4" t="s">
        <v>968</v>
      </c>
      <c r="C4">
        <v>1500</v>
      </c>
    </row>
    <row r="5" spans="1:4" x14ac:dyDescent="0.25">
      <c r="A5" s="3"/>
    </row>
    <row r="6" spans="1:4" x14ac:dyDescent="0.25">
      <c r="A6" s="69">
        <v>42302</v>
      </c>
      <c r="B6" t="s">
        <v>2024</v>
      </c>
      <c r="C6">
        <v>3900</v>
      </c>
    </row>
    <row r="7" spans="1:4" x14ac:dyDescent="0.25">
      <c r="A7" s="3"/>
    </row>
    <row r="8" spans="1:4" x14ac:dyDescent="0.25">
      <c r="A8" s="69">
        <v>42327</v>
      </c>
      <c r="B8" t="s">
        <v>2105</v>
      </c>
      <c r="C8">
        <v>300</v>
      </c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5700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5700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zoomScaleNormal="100" workbookViewId="0">
      <selection activeCell="A92" sqref="A92"/>
    </sheetView>
  </sheetViews>
  <sheetFormatPr defaultRowHeight="15" x14ac:dyDescent="0.25"/>
  <cols>
    <col min="1" max="1" width="28" customWidth="1"/>
    <col min="2" max="2" width="82.42578125" customWidth="1"/>
    <col min="3" max="3" width="9.140625" customWidth="1"/>
    <col min="5" max="5" width="9.140625" style="59"/>
    <col min="6" max="6" width="31.42578125" style="62" customWidth="1"/>
    <col min="7" max="7" width="47.85546875" customWidth="1"/>
    <col min="8" max="8" width="9.42578125" style="62" customWidth="1"/>
    <col min="9" max="9" width="9.140625" style="59"/>
    <col min="10" max="10" width="30.140625" customWidth="1"/>
    <col min="11" max="11" width="79.42578125" customWidth="1"/>
    <col min="16" max="16" width="9.140625" customWidth="1"/>
  </cols>
  <sheetData>
    <row r="1" spans="1:13" x14ac:dyDescent="0.25">
      <c r="A1" s="144" t="s">
        <v>1943</v>
      </c>
      <c r="B1" s="144"/>
      <c r="C1" s="144"/>
      <c r="D1" s="144"/>
      <c r="E1" s="97"/>
      <c r="F1" s="144" t="s">
        <v>1945</v>
      </c>
      <c r="G1" s="144"/>
      <c r="H1" s="144"/>
      <c r="I1" s="96"/>
      <c r="J1" s="144" t="s">
        <v>1947</v>
      </c>
      <c r="K1" s="144"/>
      <c r="L1" s="144"/>
    </row>
    <row r="2" spans="1:13" x14ac:dyDescent="0.25">
      <c r="A2" s="144" t="s">
        <v>1</v>
      </c>
      <c r="B2" s="144" t="s">
        <v>2</v>
      </c>
      <c r="C2" s="144" t="s">
        <v>3</v>
      </c>
      <c r="D2" s="144"/>
      <c r="E2" s="97"/>
      <c r="F2" s="69">
        <v>42285</v>
      </c>
      <c r="G2" t="s">
        <v>1946</v>
      </c>
      <c r="H2" s="62">
        <v>100</v>
      </c>
      <c r="J2" s="69">
        <v>42283</v>
      </c>
      <c r="K2" t="s">
        <v>1942</v>
      </c>
      <c r="L2">
        <v>80</v>
      </c>
    </row>
    <row r="3" spans="1:13" x14ac:dyDescent="0.25">
      <c r="A3" s="144"/>
      <c r="B3" s="144"/>
      <c r="C3" s="119" t="s">
        <v>4</v>
      </c>
      <c r="D3" s="119" t="s">
        <v>5</v>
      </c>
      <c r="E3" s="121"/>
      <c r="J3" s="62"/>
      <c r="M3" s="62"/>
    </row>
    <row r="4" spans="1:13" x14ac:dyDescent="0.25">
      <c r="A4" s="69">
        <v>42283</v>
      </c>
      <c r="B4" t="s">
        <v>1942</v>
      </c>
      <c r="C4">
        <v>80</v>
      </c>
      <c r="F4" s="69">
        <v>42286</v>
      </c>
      <c r="G4" t="s">
        <v>1962</v>
      </c>
      <c r="H4" s="62">
        <v>500</v>
      </c>
      <c r="J4" s="69">
        <v>42284</v>
      </c>
      <c r="K4" t="s">
        <v>2013</v>
      </c>
      <c r="L4">
        <v>30</v>
      </c>
    </row>
    <row r="5" spans="1:13" x14ac:dyDescent="0.25">
      <c r="A5" s="62"/>
      <c r="D5" s="62"/>
      <c r="J5" s="62"/>
      <c r="M5" s="62"/>
    </row>
    <row r="6" spans="1:13" x14ac:dyDescent="0.25">
      <c r="A6" s="69">
        <v>42284</v>
      </c>
      <c r="B6" t="s">
        <v>2013</v>
      </c>
      <c r="C6">
        <v>30</v>
      </c>
      <c r="G6" t="s">
        <v>1959</v>
      </c>
      <c r="H6" s="62">
        <v>1000</v>
      </c>
      <c r="J6" s="69">
        <v>42285</v>
      </c>
      <c r="K6" t="s">
        <v>490</v>
      </c>
      <c r="L6">
        <v>70</v>
      </c>
    </row>
    <row r="7" spans="1:13" x14ac:dyDescent="0.25">
      <c r="A7" s="62"/>
      <c r="D7" s="62"/>
      <c r="G7" t="s">
        <v>1960</v>
      </c>
      <c r="H7" s="62">
        <v>1000</v>
      </c>
      <c r="J7" s="62"/>
      <c r="M7" s="62"/>
    </row>
    <row r="8" spans="1:13" x14ac:dyDescent="0.25">
      <c r="A8" s="69">
        <v>42285</v>
      </c>
      <c r="B8" t="s">
        <v>1944</v>
      </c>
      <c r="D8">
        <v>100</v>
      </c>
      <c r="G8" t="s">
        <v>1961</v>
      </c>
      <c r="H8" s="62">
        <v>1000</v>
      </c>
      <c r="J8" s="69">
        <v>42286</v>
      </c>
      <c r="K8" t="s">
        <v>1977</v>
      </c>
      <c r="L8">
        <v>500</v>
      </c>
      <c r="M8" s="62"/>
    </row>
    <row r="9" spans="1:13" x14ac:dyDescent="0.25">
      <c r="A9" s="69">
        <v>42285</v>
      </c>
      <c r="B9" t="s">
        <v>490</v>
      </c>
      <c r="C9">
        <v>70</v>
      </c>
      <c r="G9" t="s">
        <v>1963</v>
      </c>
      <c r="H9" s="62">
        <v>200</v>
      </c>
      <c r="J9" s="62"/>
      <c r="M9" s="62"/>
    </row>
    <row r="10" spans="1:13" x14ac:dyDescent="0.25">
      <c r="A10" s="62"/>
      <c r="D10" s="62"/>
      <c r="G10" t="s">
        <v>1964</v>
      </c>
      <c r="H10" s="62">
        <v>1000</v>
      </c>
      <c r="J10" s="69">
        <v>42287</v>
      </c>
      <c r="K10" t="s">
        <v>1978</v>
      </c>
      <c r="L10">
        <v>150</v>
      </c>
      <c r="M10" s="62"/>
    </row>
    <row r="11" spans="1:13" x14ac:dyDescent="0.25">
      <c r="A11" s="69">
        <v>42286</v>
      </c>
      <c r="B11" t="s">
        <v>1962</v>
      </c>
      <c r="D11" s="62">
        <v>500</v>
      </c>
      <c r="G11" t="s">
        <v>1577</v>
      </c>
      <c r="H11" s="62">
        <v>1000</v>
      </c>
      <c r="J11" s="69">
        <v>42287</v>
      </c>
      <c r="K11" t="s">
        <v>1979</v>
      </c>
      <c r="L11">
        <v>120</v>
      </c>
      <c r="M11" s="62"/>
    </row>
    <row r="12" spans="1:13" x14ac:dyDescent="0.25">
      <c r="A12" s="69">
        <v>42286</v>
      </c>
      <c r="B12" t="s">
        <v>1977</v>
      </c>
      <c r="C12">
        <v>500</v>
      </c>
      <c r="D12" s="62"/>
      <c r="J12" s="69">
        <v>42287</v>
      </c>
      <c r="K12" t="s">
        <v>1978</v>
      </c>
      <c r="L12">
        <v>150</v>
      </c>
      <c r="M12" s="62"/>
    </row>
    <row r="13" spans="1:13" x14ac:dyDescent="0.25">
      <c r="A13" s="62"/>
      <c r="D13" s="62"/>
      <c r="G13" t="s">
        <v>1965</v>
      </c>
      <c r="H13" s="62">
        <v>500</v>
      </c>
      <c r="J13" s="62"/>
      <c r="M13" s="62"/>
    </row>
    <row r="14" spans="1:13" x14ac:dyDescent="0.25">
      <c r="A14" s="62"/>
      <c r="B14" t="s">
        <v>1959</v>
      </c>
      <c r="D14" s="62">
        <v>1000</v>
      </c>
      <c r="E14" s="81"/>
      <c r="G14" t="s">
        <v>1615</v>
      </c>
      <c r="H14" s="62">
        <v>1000</v>
      </c>
      <c r="J14" s="69">
        <v>42289</v>
      </c>
      <c r="K14" t="s">
        <v>1978</v>
      </c>
      <c r="L14">
        <v>220</v>
      </c>
      <c r="M14" s="62"/>
    </row>
    <row r="15" spans="1:13" x14ac:dyDescent="0.25">
      <c r="A15" s="62"/>
      <c r="B15" t="s">
        <v>1960</v>
      </c>
      <c r="D15" s="62">
        <v>1000</v>
      </c>
      <c r="E15" s="81"/>
      <c r="J15" s="62"/>
      <c r="M15" s="62"/>
    </row>
    <row r="16" spans="1:13" x14ac:dyDescent="0.25">
      <c r="A16" s="62"/>
      <c r="B16" t="s">
        <v>1961</v>
      </c>
      <c r="D16" s="62">
        <v>1000</v>
      </c>
      <c r="E16" s="81"/>
      <c r="G16" t="s">
        <v>1966</v>
      </c>
      <c r="H16" s="62">
        <v>500</v>
      </c>
      <c r="J16" s="69">
        <v>42289</v>
      </c>
      <c r="K16" t="s">
        <v>1978</v>
      </c>
      <c r="L16">
        <v>170</v>
      </c>
      <c r="M16" s="62"/>
    </row>
    <row r="17" spans="1:12" x14ac:dyDescent="0.25">
      <c r="A17" s="62"/>
      <c r="B17" t="s">
        <v>1963</v>
      </c>
      <c r="D17" s="62">
        <v>200</v>
      </c>
      <c r="J17" s="20"/>
    </row>
    <row r="18" spans="1:12" x14ac:dyDescent="0.25">
      <c r="A18" s="62"/>
      <c r="B18" t="s">
        <v>1964</v>
      </c>
      <c r="D18" s="62">
        <v>1000</v>
      </c>
      <c r="G18" t="s">
        <v>1946</v>
      </c>
      <c r="H18" s="62">
        <v>1500</v>
      </c>
      <c r="J18" s="69">
        <v>42290</v>
      </c>
      <c r="K18" t="s">
        <v>1984</v>
      </c>
      <c r="L18">
        <v>80</v>
      </c>
    </row>
    <row r="19" spans="1:12" x14ac:dyDescent="0.25">
      <c r="A19" s="62"/>
      <c r="B19" t="s">
        <v>1577</v>
      </c>
      <c r="D19" s="62">
        <v>1000</v>
      </c>
    </row>
    <row r="20" spans="1:12" x14ac:dyDescent="0.25">
      <c r="A20" s="62"/>
      <c r="D20" s="62"/>
      <c r="F20" s="69">
        <v>42291</v>
      </c>
      <c r="G20" t="s">
        <v>1981</v>
      </c>
      <c r="H20" s="62">
        <v>500</v>
      </c>
      <c r="J20" s="69">
        <v>42292</v>
      </c>
      <c r="K20" t="s">
        <v>1958</v>
      </c>
      <c r="L20">
        <v>6960</v>
      </c>
    </row>
    <row r="21" spans="1:12" x14ac:dyDescent="0.25">
      <c r="A21" s="62"/>
      <c r="B21" t="s">
        <v>1965</v>
      </c>
      <c r="D21" s="62">
        <v>500</v>
      </c>
    </row>
    <row r="22" spans="1:12" x14ac:dyDescent="0.25">
      <c r="A22" s="62"/>
      <c r="B22" t="s">
        <v>1615</v>
      </c>
      <c r="D22" s="62">
        <v>1000</v>
      </c>
      <c r="F22"/>
      <c r="G22" t="s">
        <v>1906</v>
      </c>
      <c r="H22">
        <v>338</v>
      </c>
      <c r="J22" s="69">
        <v>42293</v>
      </c>
      <c r="K22" t="s">
        <v>1985</v>
      </c>
      <c r="L22">
        <v>270</v>
      </c>
    </row>
    <row r="23" spans="1:12" x14ac:dyDescent="0.25">
      <c r="A23" s="62"/>
      <c r="D23" s="62"/>
      <c r="F23" s="6"/>
      <c r="H23"/>
      <c r="J23" s="69">
        <v>42293</v>
      </c>
      <c r="K23" t="s">
        <v>1986</v>
      </c>
      <c r="L23">
        <v>50</v>
      </c>
    </row>
    <row r="24" spans="1:12" x14ac:dyDescent="0.25">
      <c r="A24" s="69">
        <v>42287</v>
      </c>
      <c r="B24" t="s">
        <v>1978</v>
      </c>
      <c r="C24">
        <v>150</v>
      </c>
      <c r="D24" s="62"/>
      <c r="F24"/>
      <c r="G24" t="s">
        <v>1964</v>
      </c>
      <c r="H24">
        <v>110</v>
      </c>
    </row>
    <row r="25" spans="1:12" x14ac:dyDescent="0.25">
      <c r="A25" s="69">
        <v>42287</v>
      </c>
      <c r="B25" t="s">
        <v>1979</v>
      </c>
      <c r="C25">
        <v>120</v>
      </c>
      <c r="D25" s="62"/>
      <c r="F25"/>
      <c r="H25"/>
      <c r="J25" s="69">
        <v>42294</v>
      </c>
      <c r="K25" t="s">
        <v>1987</v>
      </c>
      <c r="L25">
        <v>20</v>
      </c>
    </row>
    <row r="26" spans="1:12" x14ac:dyDescent="0.25">
      <c r="A26" s="69">
        <v>42287</v>
      </c>
      <c r="B26" t="s">
        <v>1978</v>
      </c>
      <c r="C26">
        <v>150</v>
      </c>
      <c r="D26" s="62"/>
      <c r="F26" s="6"/>
      <c r="G26" t="s">
        <v>1961</v>
      </c>
      <c r="H26">
        <v>171</v>
      </c>
      <c r="J26" s="69">
        <v>42294</v>
      </c>
      <c r="K26" t="s">
        <v>1988</v>
      </c>
      <c r="L26">
        <v>170</v>
      </c>
    </row>
    <row r="27" spans="1:12" x14ac:dyDescent="0.25">
      <c r="A27" s="62"/>
      <c r="D27" s="62"/>
      <c r="H27"/>
      <c r="J27" s="69">
        <v>42294</v>
      </c>
      <c r="K27" t="s">
        <v>1986</v>
      </c>
      <c r="L27">
        <v>50</v>
      </c>
    </row>
    <row r="28" spans="1:12" x14ac:dyDescent="0.25">
      <c r="A28" s="69">
        <v>42289</v>
      </c>
      <c r="B28" t="s">
        <v>1978</v>
      </c>
      <c r="C28">
        <v>220</v>
      </c>
      <c r="D28" s="62"/>
      <c r="F28" s="69">
        <v>42317</v>
      </c>
      <c r="G28" t="s">
        <v>1615</v>
      </c>
      <c r="H28">
        <v>180</v>
      </c>
    </row>
    <row r="29" spans="1:12" x14ac:dyDescent="0.25">
      <c r="A29" s="62"/>
      <c r="D29" s="62"/>
      <c r="F29" s="69">
        <v>42317</v>
      </c>
      <c r="G29" t="s">
        <v>1995</v>
      </c>
      <c r="H29">
        <v>220</v>
      </c>
      <c r="K29" t="s">
        <v>1902</v>
      </c>
      <c r="L29">
        <v>1287</v>
      </c>
    </row>
    <row r="30" spans="1:12" x14ac:dyDescent="0.25">
      <c r="A30" s="62"/>
      <c r="B30" t="s">
        <v>1966</v>
      </c>
      <c r="D30" s="62">
        <v>500</v>
      </c>
      <c r="F30" s="69">
        <v>42317</v>
      </c>
      <c r="G30" t="s">
        <v>2000</v>
      </c>
      <c r="H30">
        <v>202.95</v>
      </c>
    </row>
    <row r="31" spans="1:12" x14ac:dyDescent="0.25">
      <c r="A31" s="62"/>
      <c r="D31" s="62"/>
      <c r="F31" s="69">
        <v>42317</v>
      </c>
      <c r="G31" t="s">
        <v>1997</v>
      </c>
      <c r="H31">
        <v>430</v>
      </c>
      <c r="K31" t="s">
        <v>1996</v>
      </c>
      <c r="L31">
        <v>400</v>
      </c>
    </row>
    <row r="32" spans="1:12" x14ac:dyDescent="0.25">
      <c r="A32" s="62"/>
      <c r="B32" t="s">
        <v>1946</v>
      </c>
      <c r="D32" s="62">
        <v>1500</v>
      </c>
      <c r="F32" s="69">
        <v>42317</v>
      </c>
      <c r="G32" t="s">
        <v>2001</v>
      </c>
      <c r="H32">
        <v>300</v>
      </c>
    </row>
    <row r="33" spans="1:17" x14ac:dyDescent="0.25">
      <c r="A33" s="62"/>
      <c r="F33"/>
      <c r="H33"/>
      <c r="J33" s="69">
        <v>42305</v>
      </c>
      <c r="K33" t="s">
        <v>1990</v>
      </c>
      <c r="L33">
        <v>500</v>
      </c>
    </row>
    <row r="34" spans="1:17" x14ac:dyDescent="0.25">
      <c r="A34" s="69">
        <v>42289</v>
      </c>
      <c r="B34" t="s">
        <v>1978</v>
      </c>
      <c r="C34">
        <v>170</v>
      </c>
      <c r="D34" s="62"/>
      <c r="F34"/>
      <c r="G34" t="s">
        <v>2070</v>
      </c>
      <c r="H34">
        <v>117.45</v>
      </c>
    </row>
    <row r="35" spans="1:17" x14ac:dyDescent="0.25">
      <c r="A35" s="20"/>
      <c r="F35"/>
      <c r="H35"/>
      <c r="J35" s="69">
        <v>42317</v>
      </c>
      <c r="K35" t="s">
        <v>1999</v>
      </c>
      <c r="L35">
        <v>70</v>
      </c>
    </row>
    <row r="36" spans="1:17" x14ac:dyDescent="0.25">
      <c r="A36" s="69">
        <v>42290</v>
      </c>
      <c r="B36" t="s">
        <v>1984</v>
      </c>
      <c r="C36">
        <v>80</v>
      </c>
      <c r="F36" s="69">
        <v>42324</v>
      </c>
      <c r="G36" t="s">
        <v>2092</v>
      </c>
      <c r="H36">
        <v>200</v>
      </c>
    </row>
    <row r="37" spans="1:17" x14ac:dyDescent="0.25">
      <c r="F37"/>
      <c r="H37"/>
      <c r="J37" s="69">
        <v>42317</v>
      </c>
      <c r="K37" t="s">
        <v>2000</v>
      </c>
      <c r="L37">
        <v>202.95</v>
      </c>
    </row>
    <row r="38" spans="1:17" x14ac:dyDescent="0.25">
      <c r="A38" s="69">
        <v>42291</v>
      </c>
      <c r="B38" t="s">
        <v>1981</v>
      </c>
      <c r="D38" s="62">
        <v>500</v>
      </c>
      <c r="F38"/>
      <c r="H38"/>
    </row>
    <row r="39" spans="1:17" x14ac:dyDescent="0.25">
      <c r="F39"/>
      <c r="H39"/>
      <c r="K39" t="s">
        <v>2070</v>
      </c>
      <c r="L39">
        <v>117.45</v>
      </c>
    </row>
    <row r="40" spans="1:17" x14ac:dyDescent="0.25">
      <c r="A40" s="69">
        <v>42292</v>
      </c>
      <c r="B40" t="s">
        <v>1958</v>
      </c>
      <c r="C40">
        <v>6960</v>
      </c>
      <c r="F40"/>
      <c r="H40"/>
    </row>
    <row r="41" spans="1:17" x14ac:dyDescent="0.25">
      <c r="F41"/>
      <c r="H41"/>
    </row>
    <row r="42" spans="1:17" x14ac:dyDescent="0.25">
      <c r="A42" s="69">
        <v>42293</v>
      </c>
      <c r="B42" t="s">
        <v>1985</v>
      </c>
      <c r="C42">
        <v>270</v>
      </c>
      <c r="F42"/>
      <c r="H42"/>
      <c r="J42" s="147" t="s">
        <v>1021</v>
      </c>
      <c r="K42" s="147"/>
      <c r="L42">
        <f>SUM(L2:L41)</f>
        <v>11667.400000000001</v>
      </c>
    </row>
    <row r="43" spans="1:17" x14ac:dyDescent="0.25">
      <c r="A43" s="69">
        <v>42293</v>
      </c>
      <c r="B43" t="s">
        <v>1986</v>
      </c>
      <c r="C43">
        <v>50</v>
      </c>
      <c r="F43"/>
      <c r="H43"/>
    </row>
    <row r="44" spans="1:17" x14ac:dyDescent="0.25">
      <c r="F44"/>
      <c r="H44"/>
      <c r="J44" s="59"/>
      <c r="K44" s="59"/>
      <c r="L44" s="59"/>
      <c r="M44" s="59"/>
      <c r="N44" s="59"/>
      <c r="O44" s="59"/>
      <c r="P44" s="59"/>
      <c r="Q44" s="59"/>
    </row>
    <row r="45" spans="1:17" x14ac:dyDescent="0.25">
      <c r="A45" s="69">
        <v>42294</v>
      </c>
      <c r="B45" t="s">
        <v>1987</v>
      </c>
      <c r="C45">
        <v>20</v>
      </c>
      <c r="F45"/>
      <c r="H45"/>
    </row>
    <row r="46" spans="1:17" x14ac:dyDescent="0.25">
      <c r="A46" s="69">
        <v>42294</v>
      </c>
      <c r="B46" t="s">
        <v>1988</v>
      </c>
      <c r="C46">
        <v>170</v>
      </c>
      <c r="F46"/>
      <c r="H46"/>
      <c r="J46" s="147" t="s">
        <v>1991</v>
      </c>
      <c r="K46" s="147"/>
      <c r="L46" s="147"/>
      <c r="M46" s="147"/>
    </row>
    <row r="47" spans="1:17" x14ac:dyDescent="0.25">
      <c r="A47" s="69">
        <v>42294</v>
      </c>
      <c r="B47" t="s">
        <v>1986</v>
      </c>
      <c r="C47">
        <v>50</v>
      </c>
      <c r="F47"/>
      <c r="H47"/>
      <c r="K47" t="s">
        <v>3</v>
      </c>
      <c r="L47" t="s">
        <v>1013</v>
      </c>
      <c r="M47" t="s">
        <v>75</v>
      </c>
      <c r="N47" t="s">
        <v>1684</v>
      </c>
      <c r="O47" t="s">
        <v>75</v>
      </c>
      <c r="P47" t="s">
        <v>1684</v>
      </c>
      <c r="Q47" t="s">
        <v>75</v>
      </c>
    </row>
    <row r="48" spans="1:17" x14ac:dyDescent="0.25">
      <c r="J48" t="s">
        <v>1948</v>
      </c>
      <c r="K48" s="124">
        <v>990.15</v>
      </c>
      <c r="L48">
        <f t="shared" ref="L48:L62" si="0">G54</f>
        <v>1600</v>
      </c>
      <c r="M48">
        <f t="shared" ref="M48:M62" si="1">L48-K48</f>
        <v>609.85</v>
      </c>
      <c r="N48">
        <v>500</v>
      </c>
      <c r="O48">
        <f>M48-N48</f>
        <v>109.85000000000002</v>
      </c>
      <c r="Q48">
        <f>O48-P48</f>
        <v>109.85000000000002</v>
      </c>
    </row>
    <row r="49" spans="1:18" x14ac:dyDescent="0.25">
      <c r="B49" t="s">
        <v>1902</v>
      </c>
      <c r="C49">
        <v>1287</v>
      </c>
      <c r="F49" s="147" t="s">
        <v>1021</v>
      </c>
      <c r="G49" s="147"/>
      <c r="H49" s="62">
        <f>SUM(H2:H48)</f>
        <v>12069.400000000001</v>
      </c>
      <c r="J49" s="125" t="s">
        <v>1967</v>
      </c>
      <c r="K49" s="125">
        <v>617.45000000000005</v>
      </c>
      <c r="L49" s="125">
        <f t="shared" si="0"/>
        <v>617.45000000000005</v>
      </c>
      <c r="M49" s="125">
        <f t="shared" si="1"/>
        <v>0</v>
      </c>
      <c r="N49" s="125"/>
      <c r="O49" s="125">
        <f t="shared" ref="O49:O62" si="2">M49-N49</f>
        <v>0</v>
      </c>
      <c r="P49" s="125"/>
      <c r="Q49" s="125">
        <f t="shared" ref="Q49:Q62" si="3">O49-P49</f>
        <v>0</v>
      </c>
      <c r="R49" s="125" t="s">
        <v>1993</v>
      </c>
    </row>
    <row r="50" spans="1:18" x14ac:dyDescent="0.25">
      <c r="J50" t="s">
        <v>1968</v>
      </c>
      <c r="K50">
        <v>695.85</v>
      </c>
      <c r="L50">
        <f t="shared" si="0"/>
        <v>1000</v>
      </c>
      <c r="M50">
        <f t="shared" si="1"/>
        <v>304.14999999999998</v>
      </c>
      <c r="N50">
        <v>202.95</v>
      </c>
      <c r="O50">
        <f t="shared" si="2"/>
        <v>101.19999999999999</v>
      </c>
      <c r="Q50">
        <f t="shared" si="3"/>
        <v>101.19999999999999</v>
      </c>
    </row>
    <row r="51" spans="1:18" x14ac:dyDescent="0.25">
      <c r="B51" t="s">
        <v>1989</v>
      </c>
      <c r="C51">
        <v>400</v>
      </c>
      <c r="F51" s="59"/>
      <c r="G51" s="59"/>
      <c r="H51" s="59"/>
      <c r="J51" s="125" t="s">
        <v>1969</v>
      </c>
      <c r="K51" s="125">
        <v>668.65</v>
      </c>
      <c r="L51" s="125">
        <f t="shared" si="0"/>
        <v>1000</v>
      </c>
      <c r="M51" s="125">
        <f t="shared" si="1"/>
        <v>331.35</v>
      </c>
      <c r="N51" s="125">
        <v>260.14999999999998</v>
      </c>
      <c r="O51" s="125">
        <f t="shared" si="2"/>
        <v>71.200000000000045</v>
      </c>
      <c r="P51" s="125">
        <v>70</v>
      </c>
      <c r="Q51" s="125">
        <f t="shared" si="3"/>
        <v>1.2000000000000455</v>
      </c>
      <c r="R51" s="125" t="s">
        <v>1993</v>
      </c>
    </row>
    <row r="52" spans="1:18" x14ac:dyDescent="0.25">
      <c r="J52" s="125" t="s">
        <v>1970</v>
      </c>
      <c r="K52" s="125">
        <v>1170.25</v>
      </c>
      <c r="L52" s="125">
        <f t="shared" si="0"/>
        <v>1171</v>
      </c>
      <c r="M52" s="125">
        <f t="shared" si="1"/>
        <v>0.75</v>
      </c>
      <c r="N52" s="125"/>
      <c r="O52" s="125">
        <f t="shared" si="2"/>
        <v>0.75</v>
      </c>
      <c r="P52" s="125"/>
      <c r="Q52" s="125">
        <f t="shared" si="3"/>
        <v>0.75</v>
      </c>
      <c r="R52" s="125" t="s">
        <v>1993</v>
      </c>
    </row>
    <row r="53" spans="1:18" x14ac:dyDescent="0.25">
      <c r="A53" s="69">
        <v>42305</v>
      </c>
      <c r="B53" t="s">
        <v>1990</v>
      </c>
      <c r="C53">
        <v>500</v>
      </c>
      <c r="F53" s="144" t="s">
        <v>1949</v>
      </c>
      <c r="G53" s="144"/>
      <c r="J53" s="125" t="s">
        <v>1971</v>
      </c>
      <c r="K53" s="125">
        <v>402.95</v>
      </c>
      <c r="L53" s="125">
        <f t="shared" si="0"/>
        <v>402.95</v>
      </c>
      <c r="M53" s="125">
        <f t="shared" si="1"/>
        <v>0</v>
      </c>
      <c r="N53" s="125"/>
      <c r="O53" s="125">
        <f t="shared" si="2"/>
        <v>0</v>
      </c>
      <c r="P53" s="125"/>
      <c r="Q53" s="125">
        <f t="shared" si="3"/>
        <v>0</v>
      </c>
      <c r="R53" s="125" t="s">
        <v>1993</v>
      </c>
    </row>
    <row r="54" spans="1:18" x14ac:dyDescent="0.25">
      <c r="F54" t="s">
        <v>1948</v>
      </c>
      <c r="G54">
        <f>H2+H18</f>
        <v>1600</v>
      </c>
      <c r="J54" s="125" t="s">
        <v>1972</v>
      </c>
      <c r="K54" s="125">
        <v>1109.8</v>
      </c>
      <c r="L54" s="125">
        <f t="shared" si="0"/>
        <v>1110</v>
      </c>
      <c r="M54" s="125">
        <f t="shared" si="1"/>
        <v>0.20000000000004547</v>
      </c>
      <c r="N54" s="125"/>
      <c r="O54" s="125">
        <f t="shared" si="2"/>
        <v>0.20000000000004547</v>
      </c>
      <c r="P54" s="125"/>
      <c r="Q54" s="125">
        <f t="shared" si="3"/>
        <v>0.20000000000004547</v>
      </c>
      <c r="R54" s="125" t="s">
        <v>1993</v>
      </c>
    </row>
    <row r="55" spans="1:18" x14ac:dyDescent="0.25">
      <c r="B55" t="s">
        <v>1906</v>
      </c>
      <c r="D55">
        <v>338</v>
      </c>
      <c r="F55" t="s">
        <v>1967</v>
      </c>
      <c r="G55" s="62">
        <f>H4+H34</f>
        <v>617.45000000000005</v>
      </c>
      <c r="J55" s="125" t="s">
        <v>1973</v>
      </c>
      <c r="K55" s="125">
        <v>860.15</v>
      </c>
      <c r="L55" s="125">
        <f t="shared" si="0"/>
        <v>1000</v>
      </c>
      <c r="M55" s="125">
        <f t="shared" si="1"/>
        <v>139.85000000000002</v>
      </c>
      <c r="N55" s="125">
        <v>139.85</v>
      </c>
      <c r="O55" s="125">
        <f t="shared" si="2"/>
        <v>0</v>
      </c>
      <c r="P55" s="125"/>
      <c r="Q55" s="125">
        <f t="shared" si="3"/>
        <v>0</v>
      </c>
      <c r="R55" s="125" t="s">
        <v>1993</v>
      </c>
    </row>
    <row r="56" spans="1:18" x14ac:dyDescent="0.25">
      <c r="A56" s="6"/>
      <c r="F56" t="s">
        <v>1968</v>
      </c>
      <c r="G56" s="62">
        <v>1000</v>
      </c>
      <c r="J56" s="125" t="s">
        <v>1974</v>
      </c>
      <c r="K56" s="125">
        <v>928.75</v>
      </c>
      <c r="L56" s="125">
        <f t="shared" si="0"/>
        <v>930</v>
      </c>
      <c r="M56" s="125">
        <f t="shared" si="1"/>
        <v>1.25</v>
      </c>
      <c r="N56" s="125"/>
      <c r="O56" s="125">
        <f t="shared" si="2"/>
        <v>1.25</v>
      </c>
      <c r="P56" s="125"/>
      <c r="Q56" s="125">
        <f t="shared" si="3"/>
        <v>1.25</v>
      </c>
      <c r="R56" s="125" t="s">
        <v>1993</v>
      </c>
    </row>
    <row r="57" spans="1:18" x14ac:dyDescent="0.25">
      <c r="B57" t="s">
        <v>1964</v>
      </c>
      <c r="D57">
        <v>110</v>
      </c>
      <c r="F57" t="s">
        <v>1969</v>
      </c>
      <c r="G57" s="62">
        <v>1000</v>
      </c>
      <c r="J57" s="125" t="s">
        <v>1975</v>
      </c>
      <c r="K57" s="125">
        <v>1174.55</v>
      </c>
      <c r="L57" s="125">
        <f t="shared" si="0"/>
        <v>1180</v>
      </c>
      <c r="M57" s="125">
        <f t="shared" si="1"/>
        <v>5.4500000000000455</v>
      </c>
      <c r="N57" s="125"/>
      <c r="O57" s="125">
        <f t="shared" si="2"/>
        <v>5.4500000000000455</v>
      </c>
      <c r="P57" s="125"/>
      <c r="Q57" s="125">
        <f t="shared" si="3"/>
        <v>5.4500000000000455</v>
      </c>
      <c r="R57" s="125" t="s">
        <v>1993</v>
      </c>
    </row>
    <row r="58" spans="1:18" x14ac:dyDescent="0.25">
      <c r="F58" t="s">
        <v>1970</v>
      </c>
      <c r="G58" s="62">
        <f>H8+H26</f>
        <v>1171</v>
      </c>
      <c r="J58" s="125" t="s">
        <v>1976</v>
      </c>
      <c r="K58" s="125">
        <v>837.45</v>
      </c>
      <c r="L58" s="125">
        <f t="shared" si="0"/>
        <v>838</v>
      </c>
      <c r="M58" s="125">
        <f t="shared" si="1"/>
        <v>0.54999999999995453</v>
      </c>
      <c r="N58" s="125"/>
      <c r="O58" s="125">
        <f t="shared" si="2"/>
        <v>0.54999999999995453</v>
      </c>
      <c r="P58" s="125"/>
      <c r="Q58" s="125">
        <f t="shared" si="3"/>
        <v>0.54999999999995453</v>
      </c>
      <c r="R58" s="125" t="s">
        <v>1993</v>
      </c>
    </row>
    <row r="59" spans="1:18" x14ac:dyDescent="0.25">
      <c r="A59" s="6"/>
      <c r="B59" t="s">
        <v>1961</v>
      </c>
      <c r="D59">
        <v>171</v>
      </c>
      <c r="F59" t="s">
        <v>1971</v>
      </c>
      <c r="G59" s="62">
        <f>H9+H30</f>
        <v>402.95</v>
      </c>
      <c r="J59" t="s">
        <v>1982</v>
      </c>
      <c r="K59">
        <v>937.35</v>
      </c>
      <c r="L59">
        <f t="shared" si="0"/>
        <v>1000</v>
      </c>
      <c r="M59">
        <f t="shared" si="1"/>
        <v>62.649999999999977</v>
      </c>
      <c r="O59">
        <f t="shared" si="2"/>
        <v>62.649999999999977</v>
      </c>
      <c r="Q59">
        <f t="shared" si="3"/>
        <v>62.649999999999977</v>
      </c>
    </row>
    <row r="60" spans="1:18" x14ac:dyDescent="0.25">
      <c r="F60" t="s">
        <v>1972</v>
      </c>
      <c r="G60" s="62">
        <f>H10+H24</f>
        <v>1110</v>
      </c>
      <c r="J60" t="s">
        <v>1992</v>
      </c>
      <c r="K60">
        <v>1135.9000000000001</v>
      </c>
      <c r="L60">
        <f t="shared" si="0"/>
        <v>0</v>
      </c>
      <c r="M60">
        <f t="shared" si="1"/>
        <v>-1135.9000000000001</v>
      </c>
      <c r="O60">
        <f t="shared" si="2"/>
        <v>-1135.9000000000001</v>
      </c>
      <c r="Q60">
        <f t="shared" si="3"/>
        <v>-1135.9000000000001</v>
      </c>
    </row>
    <row r="61" spans="1:18" x14ac:dyDescent="0.25">
      <c r="A61" s="69">
        <v>42317</v>
      </c>
      <c r="B61" t="s">
        <v>1615</v>
      </c>
      <c r="D61">
        <v>180</v>
      </c>
      <c r="F61" t="s">
        <v>1973</v>
      </c>
      <c r="G61" s="62">
        <v>1000</v>
      </c>
      <c r="J61" t="s">
        <v>1994</v>
      </c>
      <c r="K61">
        <v>220</v>
      </c>
      <c r="L61">
        <f t="shared" si="0"/>
        <v>0</v>
      </c>
      <c r="M61">
        <f t="shared" si="1"/>
        <v>-220</v>
      </c>
      <c r="O61">
        <f t="shared" si="2"/>
        <v>-220</v>
      </c>
      <c r="Q61">
        <f t="shared" si="3"/>
        <v>-220</v>
      </c>
    </row>
    <row r="62" spans="1:18" x14ac:dyDescent="0.25">
      <c r="A62" s="69">
        <v>42317</v>
      </c>
      <c r="B62" t="s">
        <v>1995</v>
      </c>
      <c r="D62">
        <v>220</v>
      </c>
      <c r="F62" t="s">
        <v>1974</v>
      </c>
      <c r="G62" s="62">
        <f>H13+H31</f>
        <v>930</v>
      </c>
      <c r="J62" s="125" t="s">
        <v>1995</v>
      </c>
      <c r="K62" s="125">
        <v>220</v>
      </c>
      <c r="L62" s="125">
        <f t="shared" si="0"/>
        <v>220</v>
      </c>
      <c r="M62" s="125">
        <f t="shared" si="1"/>
        <v>0</v>
      </c>
      <c r="N62" s="125"/>
      <c r="O62" s="125">
        <f t="shared" si="2"/>
        <v>0</v>
      </c>
      <c r="P62" s="125"/>
      <c r="Q62" s="125">
        <f t="shared" si="3"/>
        <v>0</v>
      </c>
      <c r="R62" s="125" t="s">
        <v>1993</v>
      </c>
    </row>
    <row r="63" spans="1:18" x14ac:dyDescent="0.25">
      <c r="A63" s="69">
        <v>42317</v>
      </c>
      <c r="B63" t="s">
        <v>1998</v>
      </c>
      <c r="C63">
        <v>70</v>
      </c>
      <c r="F63" t="s">
        <v>1975</v>
      </c>
      <c r="G63" s="62">
        <f>H14+H28</f>
        <v>1180</v>
      </c>
    </row>
    <row r="64" spans="1:18" x14ac:dyDescent="0.25">
      <c r="A64" s="69">
        <v>42317</v>
      </c>
      <c r="B64" t="s">
        <v>2000</v>
      </c>
      <c r="D64">
        <v>202.95</v>
      </c>
      <c r="F64" t="s">
        <v>1976</v>
      </c>
      <c r="G64" s="62">
        <f>H16+H22</f>
        <v>838</v>
      </c>
      <c r="J64" t="s">
        <v>1021</v>
      </c>
      <c r="K64">
        <f>SUM(K48:K63)</f>
        <v>11969.25</v>
      </c>
      <c r="L64">
        <f>SUM(L48:L60)</f>
        <v>11849.4</v>
      </c>
      <c r="O64">
        <f>SUM(O48:O62)</f>
        <v>-1002.8</v>
      </c>
    </row>
    <row r="65" spans="1:7" x14ac:dyDescent="0.25">
      <c r="A65" s="69">
        <v>42317</v>
      </c>
      <c r="B65" t="s">
        <v>2000</v>
      </c>
      <c r="C65">
        <v>202.95</v>
      </c>
      <c r="F65" t="s">
        <v>1982</v>
      </c>
      <c r="G65" s="62">
        <f>H20+H32+H36</f>
        <v>1000</v>
      </c>
    </row>
    <row r="66" spans="1:7" x14ac:dyDescent="0.25">
      <c r="A66" s="69">
        <v>42317</v>
      </c>
      <c r="B66" t="s">
        <v>1997</v>
      </c>
      <c r="D66">
        <v>430</v>
      </c>
      <c r="F66" s="62" t="s">
        <v>1992</v>
      </c>
    </row>
    <row r="67" spans="1:7" x14ac:dyDescent="0.25">
      <c r="A67" s="69">
        <v>42317</v>
      </c>
      <c r="B67" t="s">
        <v>2001</v>
      </c>
      <c r="D67">
        <v>300</v>
      </c>
      <c r="F67" s="62" t="s">
        <v>1994</v>
      </c>
    </row>
    <row r="68" spans="1:7" x14ac:dyDescent="0.25">
      <c r="F68" t="s">
        <v>1995</v>
      </c>
      <c r="G68" s="62">
        <v>220</v>
      </c>
    </row>
    <row r="69" spans="1:7" x14ac:dyDescent="0.25">
      <c r="B69" t="s">
        <v>2070</v>
      </c>
      <c r="C69">
        <v>117.45</v>
      </c>
      <c r="F69"/>
    </row>
    <row r="70" spans="1:7" x14ac:dyDescent="0.25">
      <c r="B70" t="s">
        <v>2070</v>
      </c>
      <c r="D70">
        <v>117.45</v>
      </c>
      <c r="F70"/>
    </row>
    <row r="71" spans="1:7" x14ac:dyDescent="0.25">
      <c r="F71" s="23" t="s">
        <v>1021</v>
      </c>
      <c r="G71">
        <f>SUM(G54:G70)</f>
        <v>12069.4</v>
      </c>
    </row>
    <row r="72" spans="1:7" x14ac:dyDescent="0.25">
      <c r="A72" s="69">
        <v>42324</v>
      </c>
      <c r="B72" t="s">
        <v>2091</v>
      </c>
      <c r="D72">
        <v>200</v>
      </c>
    </row>
    <row r="85" spans="1:4" x14ac:dyDescent="0.25">
      <c r="A85" s="6"/>
    </row>
    <row r="86" spans="1:4" x14ac:dyDescent="0.25">
      <c r="A86" s="143" t="s">
        <v>73</v>
      </c>
      <c r="B86" s="143"/>
      <c r="C86" s="120">
        <f>SUM(C4:C85)</f>
        <v>11667.400000000001</v>
      </c>
      <c r="D86" s="120"/>
    </row>
    <row r="87" spans="1:4" x14ac:dyDescent="0.25">
      <c r="A87" s="143" t="s">
        <v>74</v>
      </c>
      <c r="B87" s="143"/>
      <c r="C87" s="120"/>
      <c r="D87" s="120">
        <f>SUM(D4:D85)</f>
        <v>12069.400000000001</v>
      </c>
    </row>
    <row r="88" spans="1:4" x14ac:dyDescent="0.25">
      <c r="A88" s="143" t="s">
        <v>75</v>
      </c>
      <c r="B88" s="143"/>
      <c r="C88" s="120">
        <f>C86-D87</f>
        <v>-402</v>
      </c>
      <c r="D88" s="120"/>
    </row>
    <row r="90" spans="1:4" x14ac:dyDescent="0.25">
      <c r="A90" s="59"/>
      <c r="B90" s="59"/>
      <c r="C90" s="59"/>
      <c r="D90" s="59"/>
    </row>
    <row r="92" spans="1:4" x14ac:dyDescent="0.25">
      <c r="A92" t="s">
        <v>5</v>
      </c>
      <c r="B92">
        <f>H49</f>
        <v>12069.400000000001</v>
      </c>
    </row>
    <row r="93" spans="1:4" x14ac:dyDescent="0.25">
      <c r="A93" t="s">
        <v>1954</v>
      </c>
      <c r="B93">
        <f>L42</f>
        <v>11667.400000000001</v>
      </c>
    </row>
    <row r="94" spans="1:4" x14ac:dyDescent="0.25">
      <c r="A94" t="s">
        <v>75</v>
      </c>
      <c r="B94">
        <f>B92-B93</f>
        <v>402</v>
      </c>
    </row>
    <row r="96" spans="1:4" x14ac:dyDescent="0.25">
      <c r="A96" s="59"/>
      <c r="B96" s="59"/>
      <c r="C96" s="59"/>
      <c r="D96" s="59"/>
    </row>
    <row r="98" spans="1:4" x14ac:dyDescent="0.25">
      <c r="A98" s="144" t="s">
        <v>1983</v>
      </c>
      <c r="B98" s="144"/>
      <c r="C98" s="144"/>
      <c r="D98" s="144"/>
    </row>
    <row r="99" spans="1:4" x14ac:dyDescent="0.25">
      <c r="A99" s="144" t="s">
        <v>1</v>
      </c>
      <c r="B99" s="144" t="s">
        <v>2</v>
      </c>
      <c r="C99" s="144" t="s">
        <v>3</v>
      </c>
      <c r="D99" s="144"/>
    </row>
    <row r="100" spans="1:4" x14ac:dyDescent="0.25">
      <c r="A100" s="144"/>
      <c r="B100" s="144"/>
      <c r="C100" s="123" t="s">
        <v>4</v>
      </c>
      <c r="D100" s="123" t="s">
        <v>5</v>
      </c>
    </row>
    <row r="101" spans="1:4" x14ac:dyDescent="0.25">
      <c r="A101" s="69">
        <v>42285</v>
      </c>
      <c r="B101" t="s">
        <v>1944</v>
      </c>
      <c r="D101">
        <v>100</v>
      </c>
    </row>
    <row r="102" spans="1:4" x14ac:dyDescent="0.25">
      <c r="A102" s="69">
        <v>42285</v>
      </c>
      <c r="B102" t="s">
        <v>490</v>
      </c>
      <c r="C102">
        <v>100</v>
      </c>
    </row>
    <row r="103" spans="1:4" x14ac:dyDescent="0.25">
      <c r="A103" s="62"/>
      <c r="D103" s="62"/>
    </row>
    <row r="104" spans="1:4" x14ac:dyDescent="0.25">
      <c r="A104" s="69">
        <v>42286</v>
      </c>
      <c r="B104" t="s">
        <v>1962</v>
      </c>
      <c r="D104" s="62">
        <v>500</v>
      </c>
    </row>
    <row r="105" spans="1:4" x14ac:dyDescent="0.25">
      <c r="A105" s="69">
        <v>42286</v>
      </c>
      <c r="B105" t="s">
        <v>1977</v>
      </c>
      <c r="C105">
        <v>500</v>
      </c>
      <c r="D105" s="62"/>
    </row>
    <row r="106" spans="1:4" x14ac:dyDescent="0.25">
      <c r="A106" s="62"/>
      <c r="D106" s="62"/>
    </row>
    <row r="107" spans="1:4" x14ac:dyDescent="0.25">
      <c r="A107" s="62"/>
      <c r="B107" t="s">
        <v>1959</v>
      </c>
      <c r="D107" s="62">
        <v>1000</v>
      </c>
    </row>
    <row r="108" spans="1:4" x14ac:dyDescent="0.25">
      <c r="A108" s="62"/>
      <c r="B108" t="s">
        <v>1960</v>
      </c>
      <c r="D108" s="62">
        <v>1000</v>
      </c>
    </row>
    <row r="109" spans="1:4" x14ac:dyDescent="0.25">
      <c r="A109" s="62"/>
      <c r="B109" t="s">
        <v>1961</v>
      </c>
      <c r="D109" s="62">
        <v>1000</v>
      </c>
    </row>
    <row r="110" spans="1:4" x14ac:dyDescent="0.25">
      <c r="A110" s="62"/>
      <c r="B110" t="s">
        <v>1963</v>
      </c>
      <c r="D110" s="62">
        <v>200</v>
      </c>
    </row>
    <row r="111" spans="1:4" x14ac:dyDescent="0.25">
      <c r="A111" s="62"/>
      <c r="B111" t="s">
        <v>1964</v>
      </c>
      <c r="D111" s="62">
        <v>1000</v>
      </c>
    </row>
    <row r="112" spans="1:4" x14ac:dyDescent="0.25">
      <c r="A112" s="62"/>
      <c r="B112" t="s">
        <v>1577</v>
      </c>
      <c r="D112" s="62">
        <v>1000</v>
      </c>
    </row>
    <row r="113" spans="1:4" x14ac:dyDescent="0.25">
      <c r="A113" s="62"/>
      <c r="D113" s="62"/>
    </row>
    <row r="114" spans="1:4" x14ac:dyDescent="0.25">
      <c r="A114" s="62"/>
      <c r="B114" t="s">
        <v>1965</v>
      </c>
      <c r="D114" s="62">
        <v>500</v>
      </c>
    </row>
    <row r="115" spans="1:4" x14ac:dyDescent="0.25">
      <c r="A115" s="62"/>
      <c r="B115" t="s">
        <v>1615</v>
      </c>
      <c r="D115" s="62">
        <v>1000</v>
      </c>
    </row>
    <row r="116" spans="1:4" x14ac:dyDescent="0.25">
      <c r="A116" s="62"/>
      <c r="D116" s="62"/>
    </row>
    <row r="117" spans="1:4" x14ac:dyDescent="0.25">
      <c r="A117" s="69">
        <v>42287</v>
      </c>
      <c r="B117" t="s">
        <v>1978</v>
      </c>
      <c r="C117">
        <v>150</v>
      </c>
      <c r="D117" s="62"/>
    </row>
    <row r="118" spans="1:4" x14ac:dyDescent="0.25">
      <c r="A118" s="69">
        <v>42287</v>
      </c>
      <c r="B118" t="s">
        <v>1979</v>
      </c>
      <c r="C118">
        <v>120</v>
      </c>
      <c r="D118" s="62"/>
    </row>
    <row r="119" spans="1:4" x14ac:dyDescent="0.25">
      <c r="A119" s="69">
        <v>42287</v>
      </c>
      <c r="B119" t="s">
        <v>1978</v>
      </c>
      <c r="C119">
        <v>150</v>
      </c>
      <c r="D119" s="62"/>
    </row>
    <row r="120" spans="1:4" x14ac:dyDescent="0.25">
      <c r="A120" s="62"/>
      <c r="D120" s="62"/>
    </row>
    <row r="121" spans="1:4" x14ac:dyDescent="0.25">
      <c r="A121" s="69">
        <v>42289</v>
      </c>
      <c r="B121" t="s">
        <v>1978</v>
      </c>
      <c r="C121">
        <v>220</v>
      </c>
      <c r="D121" s="62"/>
    </row>
    <row r="122" spans="1:4" x14ac:dyDescent="0.25">
      <c r="A122" s="62"/>
      <c r="D122" s="62"/>
    </row>
    <row r="123" spans="1:4" x14ac:dyDescent="0.25">
      <c r="A123" s="62"/>
      <c r="B123" t="s">
        <v>1966</v>
      </c>
      <c r="D123" s="62">
        <v>500</v>
      </c>
    </row>
    <row r="124" spans="1:4" x14ac:dyDescent="0.25">
      <c r="A124" s="62"/>
      <c r="D124" s="62"/>
    </row>
    <row r="125" spans="1:4" x14ac:dyDescent="0.25">
      <c r="A125" s="62"/>
      <c r="B125" t="s">
        <v>1946</v>
      </c>
      <c r="D125" s="62">
        <v>1500</v>
      </c>
    </row>
    <row r="126" spans="1:4" x14ac:dyDescent="0.25">
      <c r="A126" s="62"/>
    </row>
    <row r="127" spans="1:4" x14ac:dyDescent="0.25">
      <c r="A127" s="62"/>
      <c r="B127" t="s">
        <v>1980</v>
      </c>
      <c r="C127">
        <v>500</v>
      </c>
      <c r="D127" s="62"/>
    </row>
    <row r="128" spans="1:4" x14ac:dyDescent="0.25">
      <c r="A128" s="20"/>
    </row>
    <row r="129" spans="1:4" x14ac:dyDescent="0.25">
      <c r="A129" s="69">
        <v>42288</v>
      </c>
      <c r="B129" t="s">
        <v>1951</v>
      </c>
      <c r="C129">
        <v>30</v>
      </c>
    </row>
    <row r="131" spans="1:4" x14ac:dyDescent="0.25">
      <c r="A131" s="69">
        <v>42289</v>
      </c>
      <c r="B131" t="s">
        <v>1951</v>
      </c>
      <c r="C131">
        <v>50</v>
      </c>
    </row>
    <row r="132" spans="1:4" x14ac:dyDescent="0.25">
      <c r="A132" s="69">
        <v>42289</v>
      </c>
      <c r="B132" t="s">
        <v>1951</v>
      </c>
      <c r="C132">
        <v>50</v>
      </c>
    </row>
    <row r="133" spans="1:4" x14ac:dyDescent="0.25">
      <c r="A133" s="69">
        <v>42289</v>
      </c>
      <c r="B133" t="s">
        <v>183</v>
      </c>
      <c r="C133">
        <v>7000</v>
      </c>
    </row>
    <row r="134" spans="1:4" x14ac:dyDescent="0.25">
      <c r="A134" s="69">
        <v>42289</v>
      </c>
      <c r="B134" t="s">
        <v>1980</v>
      </c>
      <c r="C134">
        <v>100</v>
      </c>
    </row>
    <row r="135" spans="1:4" x14ac:dyDescent="0.25">
      <c r="A135" s="69">
        <v>42289</v>
      </c>
      <c r="B135" t="s">
        <v>1951</v>
      </c>
      <c r="C135">
        <v>30</v>
      </c>
    </row>
    <row r="136" spans="1:4" x14ac:dyDescent="0.25">
      <c r="A136" s="20"/>
    </row>
    <row r="137" spans="1:4" x14ac:dyDescent="0.25">
      <c r="A137" s="69">
        <v>42290</v>
      </c>
      <c r="B137" t="s">
        <v>1951</v>
      </c>
      <c r="C137">
        <v>100</v>
      </c>
    </row>
    <row r="138" spans="1:4" x14ac:dyDescent="0.25">
      <c r="A138" s="69">
        <v>42290</v>
      </c>
      <c r="B138" t="s">
        <v>490</v>
      </c>
    </row>
    <row r="139" spans="1:4" x14ac:dyDescent="0.25">
      <c r="A139" s="69">
        <v>42290</v>
      </c>
      <c r="B139" t="s">
        <v>1951</v>
      </c>
      <c r="C139">
        <v>20</v>
      </c>
    </row>
    <row r="141" spans="1:4" x14ac:dyDescent="0.25">
      <c r="A141" s="69">
        <v>42291</v>
      </c>
      <c r="B141" t="s">
        <v>1951</v>
      </c>
      <c r="C141">
        <v>180</v>
      </c>
    </row>
    <row r="142" spans="1:4" x14ac:dyDescent="0.25">
      <c r="A142" s="69">
        <v>42291</v>
      </c>
      <c r="B142" t="s">
        <v>1981</v>
      </c>
      <c r="D142" s="62">
        <v>500</v>
      </c>
    </row>
    <row r="143" spans="1:4" x14ac:dyDescent="0.25">
      <c r="A143" s="69">
        <v>42291</v>
      </c>
      <c r="B143" t="s">
        <v>1957</v>
      </c>
    </row>
    <row r="144" spans="1:4" x14ac:dyDescent="0.25">
      <c r="A144" s="69">
        <v>42291</v>
      </c>
      <c r="B144" t="s">
        <v>1951</v>
      </c>
      <c r="C144">
        <v>10</v>
      </c>
    </row>
    <row r="146" spans="1:4" x14ac:dyDescent="0.25">
      <c r="A146" s="69">
        <v>42292</v>
      </c>
      <c r="B146" t="s">
        <v>1951</v>
      </c>
      <c r="C146">
        <v>490</v>
      </c>
    </row>
    <row r="147" spans="1:4" x14ac:dyDescent="0.25">
      <c r="A147" s="6"/>
    </row>
    <row r="148" spans="1:4" x14ac:dyDescent="0.25">
      <c r="A148" s="143" t="s">
        <v>73</v>
      </c>
      <c r="B148" s="143"/>
      <c r="C148" s="122">
        <f>SUM(C101:C147)</f>
        <v>9800</v>
      </c>
      <c r="D148" s="122"/>
    </row>
    <row r="149" spans="1:4" x14ac:dyDescent="0.25">
      <c r="A149" s="143" t="s">
        <v>74</v>
      </c>
      <c r="B149" s="143"/>
      <c r="C149" s="122"/>
      <c r="D149" s="122">
        <f>SUM(D101:D147)</f>
        <v>9800</v>
      </c>
    </row>
    <row r="150" spans="1:4" x14ac:dyDescent="0.25">
      <c r="A150" s="143" t="s">
        <v>75</v>
      </c>
      <c r="B150" s="143"/>
      <c r="C150" s="122">
        <f>C148-D149</f>
        <v>0</v>
      </c>
      <c r="D150" s="122"/>
    </row>
  </sheetData>
  <mergeCells count="20">
    <mergeCell ref="J1:L1"/>
    <mergeCell ref="F1:H1"/>
    <mergeCell ref="A1:D1"/>
    <mergeCell ref="A2:A3"/>
    <mergeCell ref="B2:B3"/>
    <mergeCell ref="C2:D2"/>
    <mergeCell ref="A149:B149"/>
    <mergeCell ref="A150:B150"/>
    <mergeCell ref="J42:K42"/>
    <mergeCell ref="J46:M46"/>
    <mergeCell ref="A98:D98"/>
    <mergeCell ref="A99:A100"/>
    <mergeCell ref="B99:B100"/>
    <mergeCell ref="C99:D99"/>
    <mergeCell ref="A148:B148"/>
    <mergeCell ref="F49:G49"/>
    <mergeCell ref="F53:G53"/>
    <mergeCell ref="A88:B88"/>
    <mergeCell ref="A86:B86"/>
    <mergeCell ref="A87:B8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0" activeCellId="1" sqref="C278 B10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1036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42188</v>
      </c>
      <c r="B4" t="s">
        <v>1037</v>
      </c>
      <c r="C4">
        <v>40</v>
      </c>
    </row>
    <row r="5" spans="1:4" x14ac:dyDescent="0.25">
      <c r="A5" s="3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40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0</v>
      </c>
    </row>
    <row r="16" spans="1:4" x14ac:dyDescent="0.25">
      <c r="A16" s="143" t="s">
        <v>75</v>
      </c>
      <c r="B16" s="143"/>
      <c r="C16" s="5">
        <f>C14-D15</f>
        <v>40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7" activeCellId="1" sqref="C278 D7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1038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42188</v>
      </c>
      <c r="B4" t="s">
        <v>1039</v>
      </c>
      <c r="C4">
        <v>10</v>
      </c>
    </row>
    <row r="5" spans="1:4" x14ac:dyDescent="0.25">
      <c r="A5" s="3"/>
    </row>
    <row r="6" spans="1:4" x14ac:dyDescent="0.25">
      <c r="B6" t="s">
        <v>936</v>
      </c>
      <c r="D6">
        <f>'SSM Seminar Samad Kaka'!N26</f>
        <v>250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250</v>
      </c>
    </row>
    <row r="16" spans="1:4" x14ac:dyDescent="0.25">
      <c r="A16" s="143" t="s">
        <v>75</v>
      </c>
      <c r="B16" s="143"/>
      <c r="C16" s="5">
        <f>C14-D15</f>
        <v>-240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7" activeCellId="1" sqref="C278 D7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1040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42188</v>
      </c>
      <c r="B4" t="s">
        <v>1041</v>
      </c>
      <c r="C4">
        <v>10</v>
      </c>
    </row>
    <row r="5" spans="1:4" x14ac:dyDescent="0.25">
      <c r="A5" s="3"/>
    </row>
    <row r="6" spans="1:4" x14ac:dyDescent="0.25">
      <c r="B6" t="s">
        <v>937</v>
      </c>
      <c r="D6">
        <f>'SSM Seminar Samad Kaka'!N27</f>
        <v>250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10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250</v>
      </c>
    </row>
    <row r="16" spans="1:4" x14ac:dyDescent="0.25">
      <c r="A16" s="143" t="s">
        <v>75</v>
      </c>
      <c r="B16" s="143"/>
      <c r="C16" s="5">
        <f>C14-D15</f>
        <v>-240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9" activeCellId="1" sqref="C278 A9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1042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42187</v>
      </c>
      <c r="B4" t="s">
        <v>932</v>
      </c>
      <c r="C4">
        <v>10</v>
      </c>
    </row>
    <row r="5" spans="1:4" x14ac:dyDescent="0.25">
      <c r="A5" s="3"/>
    </row>
    <row r="6" spans="1:4" x14ac:dyDescent="0.25">
      <c r="A6" s="3">
        <v>42188</v>
      </c>
      <c r="B6" t="s">
        <v>932</v>
      </c>
      <c r="C6">
        <v>10</v>
      </c>
    </row>
    <row r="7" spans="1:4" x14ac:dyDescent="0.25">
      <c r="A7" s="3"/>
    </row>
    <row r="8" spans="1:4" x14ac:dyDescent="0.25">
      <c r="A8" s="3">
        <v>42193</v>
      </c>
      <c r="B8" t="s">
        <v>948</v>
      </c>
      <c r="D8">
        <v>250</v>
      </c>
    </row>
    <row r="9" spans="1:4" x14ac:dyDescent="0.25">
      <c r="A9" s="3"/>
    </row>
    <row r="10" spans="1:4" x14ac:dyDescent="0.25">
      <c r="A10" s="3"/>
    </row>
    <row r="11" spans="1:4" x14ac:dyDescent="0.25">
      <c r="A11" s="6"/>
    </row>
    <row r="12" spans="1:4" x14ac:dyDescent="0.25">
      <c r="A12" s="3"/>
      <c r="B12" s="4"/>
      <c r="C12" s="5"/>
    </row>
    <row r="13" spans="1:4" x14ac:dyDescent="0.25">
      <c r="A13" s="6"/>
    </row>
    <row r="14" spans="1:4" x14ac:dyDescent="0.25">
      <c r="A14" s="143" t="s">
        <v>73</v>
      </c>
      <c r="B14" s="143"/>
      <c r="C14" s="5">
        <f>SUM(C4:C13)</f>
        <v>20</v>
      </c>
      <c r="D14" s="5"/>
    </row>
    <row r="15" spans="1:4" x14ac:dyDescent="0.25">
      <c r="A15" s="143" t="s">
        <v>74</v>
      </c>
      <c r="B15" s="143"/>
      <c r="C15" s="5"/>
      <c r="D15" s="5">
        <f>SUM(D4:D13)</f>
        <v>250</v>
      </c>
    </row>
    <row r="16" spans="1:4" x14ac:dyDescent="0.25">
      <c r="A16" s="143" t="s">
        <v>75</v>
      </c>
      <c r="B16" s="143"/>
      <c r="C16" s="5">
        <f>C14-D15</f>
        <v>-230</v>
      </c>
      <c r="D16" s="5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C12" activeCellId="1" sqref="C278 C12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42183</v>
      </c>
      <c r="B4" t="s">
        <v>921</v>
      </c>
      <c r="C4">
        <v>8</v>
      </c>
    </row>
    <row r="5" spans="1:4" x14ac:dyDescent="0.25">
      <c r="A5" s="3">
        <v>42183</v>
      </c>
      <c r="B5" t="s">
        <v>922</v>
      </c>
      <c r="C5">
        <v>7</v>
      </c>
    </row>
    <row r="6" spans="1:4" x14ac:dyDescent="0.25">
      <c r="A6" s="3">
        <v>42183</v>
      </c>
      <c r="B6" t="s">
        <v>924</v>
      </c>
      <c r="C6">
        <v>6</v>
      </c>
    </row>
    <row r="8" spans="1:4" x14ac:dyDescent="0.25">
      <c r="A8" s="3">
        <v>42183</v>
      </c>
      <c r="B8" t="s">
        <v>923</v>
      </c>
      <c r="D8">
        <v>200</v>
      </c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6"/>
    </row>
    <row r="16" spans="1:4" x14ac:dyDescent="0.25">
      <c r="A16" s="3"/>
      <c r="B16" s="4"/>
      <c r="C16" s="5"/>
    </row>
    <row r="17" spans="1:4" x14ac:dyDescent="0.25">
      <c r="A17" s="6"/>
    </row>
    <row r="18" spans="1:4" x14ac:dyDescent="0.25">
      <c r="A18" s="143" t="s">
        <v>73</v>
      </c>
      <c r="B18" s="143"/>
      <c r="C18" s="5">
        <f>SUM(C4:C17)</f>
        <v>21</v>
      </c>
      <c r="D18" s="5"/>
    </row>
    <row r="19" spans="1:4" x14ac:dyDescent="0.25">
      <c r="A19" s="143" t="s">
        <v>74</v>
      </c>
      <c r="B19" s="143"/>
      <c r="C19" s="5"/>
      <c r="D19" s="5">
        <f>SUM(D4:D17)</f>
        <v>200</v>
      </c>
    </row>
    <row r="20" spans="1:4" x14ac:dyDescent="0.25">
      <c r="A20" s="143" t="s">
        <v>75</v>
      </c>
      <c r="B20" s="143"/>
      <c r="C20" s="5">
        <f>C18-D19</f>
        <v>-179</v>
      </c>
      <c r="D20" s="5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8" activeCellId="1" sqref="C278 D8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42176</v>
      </c>
      <c r="B4" t="s">
        <v>541</v>
      </c>
      <c r="C4">
        <v>10</v>
      </c>
    </row>
    <row r="5" spans="1:4" x14ac:dyDescent="0.25">
      <c r="A5" s="3">
        <v>42176</v>
      </c>
      <c r="B5" t="s">
        <v>1045</v>
      </c>
      <c r="C5">
        <v>40</v>
      </c>
    </row>
    <row r="6" spans="1:4" x14ac:dyDescent="0.25">
      <c r="A6" s="3">
        <v>42176</v>
      </c>
      <c r="B6" t="s">
        <v>1046</v>
      </c>
      <c r="C6">
        <v>30</v>
      </c>
    </row>
    <row r="7" spans="1:4" x14ac:dyDescent="0.25">
      <c r="A7" s="3"/>
    </row>
    <row r="8" spans="1:4" x14ac:dyDescent="0.25">
      <c r="B8" t="s">
        <v>1047</v>
      </c>
      <c r="D8">
        <f>'SSM Seminar Samad Kaka'!J23</f>
        <v>250</v>
      </c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6"/>
    </row>
    <row r="16" spans="1:4" x14ac:dyDescent="0.25">
      <c r="A16" s="3"/>
      <c r="B16" s="4"/>
      <c r="C16" s="5"/>
    </row>
    <row r="17" spans="1:4" x14ac:dyDescent="0.25">
      <c r="A17" s="6"/>
    </row>
    <row r="18" spans="1:4" x14ac:dyDescent="0.25">
      <c r="A18" s="143" t="s">
        <v>73</v>
      </c>
      <c r="B18" s="143"/>
      <c r="C18" s="5">
        <f>SUM(C4:C17)</f>
        <v>80</v>
      </c>
      <c r="D18" s="5"/>
    </row>
    <row r="19" spans="1:4" x14ac:dyDescent="0.25">
      <c r="A19" s="143" t="s">
        <v>74</v>
      </c>
      <c r="B19" s="143"/>
      <c r="C19" s="5"/>
      <c r="D19" s="5">
        <f>SUM(D4:D17)</f>
        <v>250</v>
      </c>
    </row>
    <row r="20" spans="1:4" x14ac:dyDescent="0.25">
      <c r="A20" s="143" t="s">
        <v>75</v>
      </c>
      <c r="B20" s="143"/>
      <c r="C20" s="5">
        <f>C18-D19</f>
        <v>-170</v>
      </c>
      <c r="D20" s="5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C6" activeCellId="1" sqref="C278 C6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1048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42170</v>
      </c>
      <c r="B4" t="s">
        <v>540</v>
      </c>
      <c r="C4">
        <v>7</v>
      </c>
    </row>
    <row r="5" spans="1:4" x14ac:dyDescent="0.25">
      <c r="A5" s="3">
        <v>42170</v>
      </c>
      <c r="B5" t="s">
        <v>893</v>
      </c>
      <c r="C5">
        <v>15</v>
      </c>
    </row>
    <row r="6" spans="1:4" x14ac:dyDescent="0.25">
      <c r="A6" s="3">
        <v>42170</v>
      </c>
      <c r="B6" t="s">
        <v>894</v>
      </c>
      <c r="C6">
        <v>12</v>
      </c>
    </row>
    <row r="7" spans="1:4" x14ac:dyDescent="0.25">
      <c r="A7" s="3"/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6"/>
    </row>
    <row r="16" spans="1:4" x14ac:dyDescent="0.25">
      <c r="A16" s="3"/>
      <c r="B16" s="4"/>
      <c r="C16" s="5"/>
    </row>
    <row r="17" spans="1:4" x14ac:dyDescent="0.25">
      <c r="A17" s="6"/>
    </row>
    <row r="18" spans="1:4" x14ac:dyDescent="0.25">
      <c r="A18" s="143" t="s">
        <v>73</v>
      </c>
      <c r="B18" s="143"/>
      <c r="C18" s="5">
        <f>SUM(C4:C17)</f>
        <v>34</v>
      </c>
      <c r="D18" s="5"/>
    </row>
    <row r="19" spans="1:4" x14ac:dyDescent="0.25">
      <c r="A19" s="143" t="s">
        <v>74</v>
      </c>
      <c r="B19" s="143"/>
      <c r="C19" s="5"/>
      <c r="D19" s="5">
        <f>SUM(D4:D17)</f>
        <v>0</v>
      </c>
    </row>
    <row r="20" spans="1:4" x14ac:dyDescent="0.25">
      <c r="A20" s="143" t="s">
        <v>75</v>
      </c>
      <c r="B20" s="143"/>
      <c r="C20" s="5">
        <f>C18-D19</f>
        <v>34</v>
      </c>
      <c r="D20" s="5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21" activeCellId="1" sqref="C278 B21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1049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42163</v>
      </c>
      <c r="B4" t="s">
        <v>637</v>
      </c>
      <c r="C4">
        <v>7</v>
      </c>
    </row>
    <row r="5" spans="1:4" x14ac:dyDescent="0.25">
      <c r="A5" s="3">
        <v>42163</v>
      </c>
      <c r="B5" t="s">
        <v>878</v>
      </c>
      <c r="C5">
        <v>7</v>
      </c>
    </row>
    <row r="6" spans="1:4" x14ac:dyDescent="0.25">
      <c r="A6" s="3"/>
    </row>
    <row r="7" spans="1:4" x14ac:dyDescent="0.25">
      <c r="A7" s="3">
        <v>42190</v>
      </c>
      <c r="B7" t="s">
        <v>555</v>
      </c>
      <c r="C7">
        <v>9</v>
      </c>
    </row>
    <row r="8" spans="1:4" x14ac:dyDescent="0.25">
      <c r="A8" s="3">
        <v>42190</v>
      </c>
      <c r="B8" t="s">
        <v>868</v>
      </c>
      <c r="C8">
        <v>7</v>
      </c>
    </row>
    <row r="9" spans="1:4" x14ac:dyDescent="0.25">
      <c r="A9" s="3">
        <v>42190</v>
      </c>
      <c r="B9" t="s">
        <v>938</v>
      </c>
      <c r="C9">
        <v>7</v>
      </c>
    </row>
    <row r="10" spans="1:4" x14ac:dyDescent="0.25">
      <c r="A10" s="3">
        <v>42190</v>
      </c>
      <c r="B10" t="s">
        <v>939</v>
      </c>
      <c r="C10">
        <v>7</v>
      </c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6"/>
    </row>
    <row r="16" spans="1:4" x14ac:dyDescent="0.25">
      <c r="A16" s="3"/>
      <c r="B16" s="4"/>
      <c r="C16" s="5"/>
    </row>
    <row r="17" spans="1:4" x14ac:dyDescent="0.25">
      <c r="A17" s="6"/>
    </row>
    <row r="18" spans="1:4" x14ac:dyDescent="0.25">
      <c r="A18" s="143" t="s">
        <v>73</v>
      </c>
      <c r="B18" s="143"/>
      <c r="C18" s="5">
        <f>SUM(C4:C17)</f>
        <v>44</v>
      </c>
      <c r="D18" s="5"/>
    </row>
    <row r="19" spans="1:4" x14ac:dyDescent="0.25">
      <c r="A19" s="143" t="s">
        <v>74</v>
      </c>
      <c r="B19" s="143"/>
      <c r="C19" s="5"/>
      <c r="D19" s="5">
        <f>SUM(D4:D17)</f>
        <v>0</v>
      </c>
    </row>
    <row r="20" spans="1:4" x14ac:dyDescent="0.25">
      <c r="A20" s="143" t="s">
        <v>75</v>
      </c>
      <c r="B20" s="143"/>
      <c r="C20" s="5">
        <f>C18-D19</f>
        <v>44</v>
      </c>
      <c r="D20" s="5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23" activeCellId="1" sqref="C278 D23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1050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42160</v>
      </c>
      <c r="B4" t="s">
        <v>555</v>
      </c>
      <c r="C4">
        <v>9</v>
      </c>
    </row>
    <row r="5" spans="1:4" x14ac:dyDescent="0.25">
      <c r="A5" s="3">
        <v>42160</v>
      </c>
      <c r="B5" t="s">
        <v>693</v>
      </c>
      <c r="C5">
        <v>7</v>
      </c>
    </row>
    <row r="6" spans="1:4" x14ac:dyDescent="0.25">
      <c r="A6" s="3">
        <v>42160</v>
      </c>
      <c r="B6" t="s">
        <v>689</v>
      </c>
      <c r="C6">
        <v>40</v>
      </c>
    </row>
    <row r="7" spans="1:4" x14ac:dyDescent="0.25">
      <c r="A7" s="3">
        <v>42160</v>
      </c>
      <c r="B7" t="s">
        <v>541</v>
      </c>
      <c r="C7">
        <v>10</v>
      </c>
    </row>
    <row r="9" spans="1:4" x14ac:dyDescent="0.25">
      <c r="A9" s="3">
        <v>42161</v>
      </c>
      <c r="B9" t="s">
        <v>555</v>
      </c>
      <c r="C9">
        <v>9</v>
      </c>
    </row>
    <row r="10" spans="1:4" x14ac:dyDescent="0.25">
      <c r="A10" s="3">
        <v>42161</v>
      </c>
      <c r="B10" t="s">
        <v>693</v>
      </c>
      <c r="C10">
        <v>7</v>
      </c>
    </row>
    <row r="11" spans="1:4" x14ac:dyDescent="0.25">
      <c r="A11" s="3">
        <v>42161</v>
      </c>
      <c r="B11" t="s">
        <v>684</v>
      </c>
      <c r="D11">
        <v>20</v>
      </c>
    </row>
    <row r="12" spans="1:4" x14ac:dyDescent="0.25">
      <c r="A12" s="3">
        <v>42161</v>
      </c>
      <c r="B12" t="s">
        <v>689</v>
      </c>
      <c r="C12">
        <v>60</v>
      </c>
    </row>
    <row r="13" spans="1:4" x14ac:dyDescent="0.25">
      <c r="A13" s="3">
        <v>42161</v>
      </c>
      <c r="B13" t="s">
        <v>684</v>
      </c>
      <c r="D13">
        <v>50</v>
      </c>
    </row>
    <row r="14" spans="1:4" x14ac:dyDescent="0.25">
      <c r="A14" s="3">
        <v>42161</v>
      </c>
      <c r="B14" t="s">
        <v>684</v>
      </c>
      <c r="D14">
        <v>50</v>
      </c>
    </row>
    <row r="16" spans="1:4" x14ac:dyDescent="0.25">
      <c r="A16" s="3">
        <v>42163</v>
      </c>
      <c r="B16" t="s">
        <v>555</v>
      </c>
      <c r="C16">
        <v>9</v>
      </c>
    </row>
    <row r="17" spans="1:4" x14ac:dyDescent="0.25">
      <c r="A17" s="3">
        <v>42163</v>
      </c>
      <c r="B17" t="s">
        <v>693</v>
      </c>
      <c r="C17">
        <v>7</v>
      </c>
    </row>
    <row r="18" spans="1:4" x14ac:dyDescent="0.25">
      <c r="A18" s="3">
        <v>42163</v>
      </c>
      <c r="B18" t="s">
        <v>684</v>
      </c>
      <c r="D18">
        <v>10</v>
      </c>
    </row>
    <row r="19" spans="1:4" x14ac:dyDescent="0.25">
      <c r="A19" s="3">
        <v>42163</v>
      </c>
      <c r="B19" t="s">
        <v>874</v>
      </c>
      <c r="C19">
        <v>10</v>
      </c>
    </row>
    <row r="20" spans="1:4" x14ac:dyDescent="0.25">
      <c r="A20" s="3">
        <v>42163</v>
      </c>
      <c r="B20" t="s">
        <v>541</v>
      </c>
      <c r="C20">
        <v>10</v>
      </c>
    </row>
    <row r="23" spans="1:4" x14ac:dyDescent="0.25">
      <c r="A23" s="143" t="s">
        <v>73</v>
      </c>
      <c r="B23" s="143"/>
      <c r="C23" s="5">
        <f>SUM(C4:C20)</f>
        <v>178</v>
      </c>
      <c r="D23" s="5"/>
    </row>
    <row r="24" spans="1:4" x14ac:dyDescent="0.25">
      <c r="A24" s="143" t="s">
        <v>74</v>
      </c>
      <c r="B24" s="143"/>
      <c r="C24" s="5"/>
      <c r="D24" s="5">
        <f>SUM(D4:D22)</f>
        <v>130</v>
      </c>
    </row>
    <row r="25" spans="1:4" x14ac:dyDescent="0.25">
      <c r="A25" s="143" t="s">
        <v>75</v>
      </c>
      <c r="B25" s="143"/>
      <c r="C25" s="5">
        <f>C23-D24</f>
        <v>48</v>
      </c>
      <c r="D25" s="5"/>
    </row>
  </sheetData>
  <mergeCells count="7">
    <mergeCell ref="A24:B24"/>
    <mergeCell ref="A25:B25"/>
    <mergeCell ref="A1:D1"/>
    <mergeCell ref="A2:A3"/>
    <mergeCell ref="B2:B3"/>
    <mergeCell ref="C2:D2"/>
    <mergeCell ref="A23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C14" sqref="C14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1051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42157</v>
      </c>
      <c r="B4" t="s">
        <v>870</v>
      </c>
      <c r="C4">
        <v>50</v>
      </c>
    </row>
    <row r="6" spans="1:4" x14ac:dyDescent="0.25">
      <c r="A6" s="3">
        <v>42186</v>
      </c>
      <c r="B6" t="s">
        <v>931</v>
      </c>
      <c r="C6">
        <v>20</v>
      </c>
    </row>
    <row r="7" spans="1:4" x14ac:dyDescent="0.25">
      <c r="A7" s="3"/>
      <c r="C7" s="2"/>
    </row>
    <row r="8" spans="1:4" x14ac:dyDescent="0.25">
      <c r="A8" s="3">
        <v>42197</v>
      </c>
      <c r="B8" t="s">
        <v>870</v>
      </c>
      <c r="C8">
        <v>200</v>
      </c>
    </row>
    <row r="10" spans="1:4" x14ac:dyDescent="0.25">
      <c r="A10" s="3">
        <v>42199</v>
      </c>
      <c r="B10" t="s">
        <v>1052</v>
      </c>
      <c r="D10">
        <v>175</v>
      </c>
    </row>
    <row r="12" spans="1:4" x14ac:dyDescent="0.25">
      <c r="A12" s="69">
        <v>42281</v>
      </c>
      <c r="B12" t="s">
        <v>1933</v>
      </c>
      <c r="C12">
        <v>20</v>
      </c>
    </row>
    <row r="14" spans="1:4" x14ac:dyDescent="0.25">
      <c r="A14" s="69">
        <v>42286</v>
      </c>
      <c r="B14" t="s">
        <v>1933</v>
      </c>
      <c r="C14">
        <v>20</v>
      </c>
    </row>
    <row r="16" spans="1:4" x14ac:dyDescent="0.25">
      <c r="A16" s="6"/>
    </row>
    <row r="17" spans="1:4" x14ac:dyDescent="0.25">
      <c r="A17" s="3"/>
      <c r="B17" s="4"/>
      <c r="C17" s="5"/>
    </row>
    <row r="18" spans="1:4" x14ac:dyDescent="0.25">
      <c r="A18" s="6"/>
    </row>
    <row r="19" spans="1:4" x14ac:dyDescent="0.25">
      <c r="A19" s="143" t="s">
        <v>73</v>
      </c>
      <c r="B19" s="143"/>
      <c r="C19" s="5">
        <f>SUM(C4:C18)</f>
        <v>310</v>
      </c>
      <c r="D19" s="5"/>
    </row>
    <row r="20" spans="1:4" x14ac:dyDescent="0.25">
      <c r="A20" s="143" t="s">
        <v>74</v>
      </c>
      <c r="B20" s="143"/>
      <c r="C20" s="5"/>
      <c r="D20" s="5">
        <f>SUM(D4:D18)</f>
        <v>175</v>
      </c>
    </row>
    <row r="21" spans="1:4" x14ac:dyDescent="0.25">
      <c r="A21" s="143" t="s">
        <v>75</v>
      </c>
      <c r="B21" s="143"/>
      <c r="C21" s="5">
        <f>C19-D20</f>
        <v>135</v>
      </c>
      <c r="D21" s="5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8" customWidth="1"/>
    <col min="2" max="2" width="40.28515625" customWidth="1"/>
  </cols>
  <sheetData>
    <row r="1" spans="1:4" x14ac:dyDescent="0.25">
      <c r="A1" s="144" t="s">
        <v>1937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117" t="s">
        <v>4</v>
      </c>
      <c r="D3" s="117" t="s">
        <v>5</v>
      </c>
    </row>
    <row r="4" spans="1:4" x14ac:dyDescent="0.25">
      <c r="A4" s="69">
        <v>42282</v>
      </c>
      <c r="B4" s="62" t="s">
        <v>1936</v>
      </c>
      <c r="C4">
        <v>5</v>
      </c>
    </row>
    <row r="5" spans="1:4" x14ac:dyDescent="0.25">
      <c r="A5" s="3"/>
    </row>
    <row r="6" spans="1:4" x14ac:dyDescent="0.25">
      <c r="A6" s="69"/>
      <c r="B6" s="62"/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118"/>
    </row>
    <row r="13" spans="1:4" x14ac:dyDescent="0.25">
      <c r="A13" s="6"/>
    </row>
    <row r="14" spans="1:4" x14ac:dyDescent="0.25">
      <c r="A14" s="143" t="s">
        <v>73</v>
      </c>
      <c r="B14" s="143"/>
      <c r="C14" s="118">
        <f>SUM(C4:C13)</f>
        <v>5</v>
      </c>
      <c r="D14" s="118"/>
    </row>
    <row r="15" spans="1:4" x14ac:dyDescent="0.25">
      <c r="A15" s="143" t="s">
        <v>74</v>
      </c>
      <c r="B15" s="143"/>
      <c r="C15" s="118"/>
      <c r="D15" s="118">
        <f>SUM(D4:D13)</f>
        <v>0</v>
      </c>
    </row>
    <row r="16" spans="1:4" x14ac:dyDescent="0.25">
      <c r="A16" s="143" t="s">
        <v>75</v>
      </c>
      <c r="B16" s="143"/>
      <c r="C16" s="118">
        <f>C14-D15</f>
        <v>5</v>
      </c>
      <c r="D16" s="118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A2" activeCellId="1" sqref="C278 A2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1053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42154</v>
      </c>
      <c r="B4" t="s">
        <v>857</v>
      </c>
      <c r="C4">
        <v>10</v>
      </c>
    </row>
    <row r="6" spans="1:4" x14ac:dyDescent="0.25">
      <c r="A6" s="3"/>
      <c r="C6" s="2"/>
    </row>
    <row r="7" spans="1:4" x14ac:dyDescent="0.25">
      <c r="A7" s="3"/>
      <c r="C7" s="2"/>
    </row>
    <row r="8" spans="1:4" x14ac:dyDescent="0.25">
      <c r="A8" s="3"/>
      <c r="D8" s="2"/>
    </row>
    <row r="16" spans="1:4" x14ac:dyDescent="0.25">
      <c r="A16" s="6"/>
    </row>
    <row r="17" spans="1:4" x14ac:dyDescent="0.25">
      <c r="A17" s="3"/>
      <c r="B17" s="4"/>
      <c r="C17" s="5"/>
    </row>
    <row r="18" spans="1:4" x14ac:dyDescent="0.25">
      <c r="A18" s="6"/>
    </row>
    <row r="19" spans="1:4" x14ac:dyDescent="0.25">
      <c r="A19" s="143" t="s">
        <v>73</v>
      </c>
      <c r="B19" s="143"/>
      <c r="C19" s="5">
        <f>SUM(C4:C18)</f>
        <v>10</v>
      </c>
      <c r="D19" s="5"/>
    </row>
    <row r="20" spans="1:4" x14ac:dyDescent="0.25">
      <c r="A20" s="143" t="s">
        <v>74</v>
      </c>
      <c r="B20" s="143"/>
      <c r="C20" s="5"/>
      <c r="D20" s="5">
        <f>SUM(D4:D18)</f>
        <v>0</v>
      </c>
    </row>
    <row r="21" spans="1:4" x14ac:dyDescent="0.25">
      <c r="A21" s="143" t="s">
        <v>75</v>
      </c>
      <c r="B21" s="143"/>
      <c r="C21" s="5">
        <f>C19-D20</f>
        <v>10</v>
      </c>
      <c r="D21" s="5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B18" activeCellId="1" sqref="C278 B18"/>
    </sheetView>
  </sheetViews>
  <sheetFormatPr defaultRowHeight="15" x14ac:dyDescent="0.25"/>
  <cols>
    <col min="1" max="1" width="26"/>
    <col min="2" max="2" width="68.7109375"/>
    <col min="3" max="1025" width="8.7109375"/>
  </cols>
  <sheetData>
    <row r="1" spans="1:4" x14ac:dyDescent="0.25">
      <c r="A1" s="144" t="s">
        <v>1054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/>
      <c r="B4" s="4" t="s">
        <v>1055</v>
      </c>
      <c r="C4" s="5">
        <v>200</v>
      </c>
      <c r="D4" s="5"/>
    </row>
    <row r="6" spans="1:4" x14ac:dyDescent="0.25">
      <c r="A6" s="3">
        <v>42132</v>
      </c>
      <c r="B6" t="s">
        <v>773</v>
      </c>
      <c r="C6" s="2">
        <v>60</v>
      </c>
    </row>
    <row r="7" spans="1:4" x14ac:dyDescent="0.25">
      <c r="A7" s="3">
        <v>42132</v>
      </c>
      <c r="B7" t="s">
        <v>774</v>
      </c>
      <c r="C7" s="2">
        <v>30</v>
      </c>
    </row>
    <row r="8" spans="1:4" x14ac:dyDescent="0.25">
      <c r="A8" s="3">
        <v>42132</v>
      </c>
      <c r="B8" t="s">
        <v>775</v>
      </c>
      <c r="D8" s="2">
        <v>200</v>
      </c>
    </row>
    <row r="16" spans="1:4" x14ac:dyDescent="0.25">
      <c r="A16" s="6"/>
    </row>
    <row r="17" spans="1:4" x14ac:dyDescent="0.25">
      <c r="A17" s="3"/>
      <c r="B17" s="4"/>
      <c r="C17" s="5"/>
    </row>
    <row r="18" spans="1:4" x14ac:dyDescent="0.25">
      <c r="A18" s="6"/>
    </row>
    <row r="19" spans="1:4" x14ac:dyDescent="0.25">
      <c r="A19" s="143" t="s">
        <v>73</v>
      </c>
      <c r="B19" s="143"/>
      <c r="C19" s="5">
        <f>SUM(C4:C18)</f>
        <v>290</v>
      </c>
      <c r="D19" s="5"/>
    </row>
    <row r="20" spans="1:4" x14ac:dyDescent="0.25">
      <c r="A20" s="143" t="s">
        <v>74</v>
      </c>
      <c r="B20" s="143"/>
      <c r="C20" s="5"/>
      <c r="D20" s="5">
        <f>SUM(D4:D18)</f>
        <v>200</v>
      </c>
    </row>
    <row r="21" spans="1:4" x14ac:dyDescent="0.25">
      <c r="A21" s="143" t="s">
        <v>75</v>
      </c>
      <c r="B21" s="143"/>
      <c r="C21" s="5">
        <f>C19-D20</f>
        <v>90</v>
      </c>
      <c r="D21" s="5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Q1" zoomScaleNormal="100" workbookViewId="0">
      <selection activeCell="I39" activeCellId="1" sqref="C278 I39"/>
    </sheetView>
  </sheetViews>
  <sheetFormatPr defaultRowHeight="15" x14ac:dyDescent="0.25"/>
  <cols>
    <col min="1" max="1" width="30.85546875"/>
    <col min="2" max="2" width="54.140625"/>
    <col min="3" max="3" width="8.85546875"/>
    <col min="4" max="4" width="8.28515625"/>
    <col min="5" max="5" width="9.85546875"/>
    <col min="6" max="6" width="8.7109375"/>
    <col min="7" max="7" width="9.140625" style="5"/>
    <col min="8" max="8" width="31.28515625"/>
    <col min="9" max="9" width="33.5703125"/>
    <col min="10" max="10" width="8.7109375"/>
    <col min="11" max="11" width="9.140625" style="5"/>
    <col min="12" max="12" width="28.140625"/>
    <col min="13" max="13" width="26.42578125"/>
    <col min="14" max="14" width="13.140625"/>
    <col min="15" max="15" width="9.140625" style="14"/>
    <col min="16" max="16" width="30.85546875"/>
    <col min="17" max="17" width="33.5703125"/>
    <col min="18" max="18" width="19.42578125"/>
    <col min="19" max="19" width="9.140625" style="23"/>
    <col min="20" max="20" width="28.42578125"/>
    <col min="21" max="21" width="32"/>
    <col min="22" max="22" width="13.140625"/>
    <col min="23" max="23" width="19.5703125"/>
    <col min="24" max="24" width="15.7109375"/>
    <col min="25" max="25" width="8.7109375"/>
    <col min="26" max="26" width="20.5703125"/>
    <col min="27" max="27" width="14"/>
    <col min="28" max="28" width="10.5703125"/>
    <col min="29" max="1025" width="8.7109375"/>
  </cols>
  <sheetData>
    <row r="1" spans="1:22" x14ac:dyDescent="0.25">
      <c r="A1" s="144" t="s">
        <v>1056</v>
      </c>
      <c r="B1" s="144"/>
      <c r="C1" s="144"/>
      <c r="D1" s="144"/>
      <c r="G1" s="22"/>
      <c r="H1" s="143" t="s">
        <v>1057</v>
      </c>
      <c r="I1" s="143"/>
      <c r="J1" s="143"/>
      <c r="K1" s="22"/>
      <c r="L1" s="11"/>
      <c r="M1" s="11"/>
      <c r="N1" s="11"/>
      <c r="P1" s="23"/>
      <c r="Q1" s="23"/>
      <c r="R1" s="23"/>
      <c r="T1" s="23"/>
      <c r="U1" s="23"/>
      <c r="V1" s="23"/>
    </row>
    <row r="2" spans="1:22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22"/>
      <c r="H2" s="5" t="s">
        <v>1</v>
      </c>
      <c r="I2" s="5" t="s">
        <v>2</v>
      </c>
      <c r="J2" s="5" t="s">
        <v>3</v>
      </c>
      <c r="K2" s="22"/>
      <c r="L2" s="5"/>
      <c r="M2" s="5"/>
      <c r="N2" s="5"/>
      <c r="P2" s="5"/>
      <c r="Q2" s="5"/>
      <c r="R2" s="5"/>
      <c r="T2" s="5"/>
      <c r="U2" s="5"/>
      <c r="V2" s="5"/>
    </row>
    <row r="3" spans="1:22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22"/>
      <c r="H3" s="3">
        <v>42150</v>
      </c>
      <c r="I3" t="s">
        <v>848</v>
      </c>
      <c r="J3">
        <v>1000</v>
      </c>
      <c r="K3" s="22"/>
      <c r="L3" s="3"/>
      <c r="P3" s="3"/>
      <c r="Q3" s="4"/>
      <c r="R3" s="5"/>
      <c r="T3" s="3"/>
      <c r="U3" s="14"/>
      <c r="V3" s="5"/>
    </row>
    <row r="4" spans="1:22" x14ac:dyDescent="0.25">
      <c r="A4" s="3">
        <v>42150</v>
      </c>
      <c r="B4" t="s">
        <v>848</v>
      </c>
      <c r="C4">
        <v>1000</v>
      </c>
      <c r="G4" s="22"/>
      <c r="H4" s="3"/>
      <c r="K4" s="22"/>
      <c r="P4" s="14"/>
      <c r="Q4" s="14"/>
      <c r="R4" s="14"/>
      <c r="T4" s="14"/>
      <c r="U4" s="14"/>
      <c r="V4" s="14"/>
    </row>
    <row r="5" spans="1:22" x14ac:dyDescent="0.25">
      <c r="A5" s="3">
        <v>42150</v>
      </c>
      <c r="B5" s="4" t="s">
        <v>1058</v>
      </c>
      <c r="D5">
        <v>1000</v>
      </c>
      <c r="F5">
        <v>1000</v>
      </c>
      <c r="G5" s="22"/>
      <c r="H5" s="3"/>
      <c r="K5" s="22"/>
      <c r="L5" s="3"/>
      <c r="N5" s="5"/>
      <c r="P5" s="3"/>
      <c r="Q5" s="14"/>
      <c r="R5" s="24"/>
      <c r="T5" s="3"/>
      <c r="U5" s="14"/>
      <c r="V5" s="14"/>
    </row>
    <row r="6" spans="1:22" x14ac:dyDescent="0.25">
      <c r="A6" s="3"/>
      <c r="B6" s="4"/>
      <c r="C6" s="5"/>
      <c r="D6" s="5"/>
      <c r="G6" s="22"/>
      <c r="H6" s="3"/>
      <c r="K6" s="22"/>
      <c r="P6" s="14"/>
      <c r="Q6" s="14"/>
      <c r="R6" s="14"/>
      <c r="T6" s="14"/>
      <c r="U6" s="14"/>
      <c r="V6" s="14"/>
    </row>
    <row r="7" spans="1:22" x14ac:dyDescent="0.25">
      <c r="A7" s="3"/>
      <c r="B7" s="4"/>
      <c r="C7" s="5"/>
      <c r="D7" s="5"/>
      <c r="G7" s="22"/>
      <c r="H7" s="3"/>
      <c r="K7" s="22"/>
      <c r="L7" s="3"/>
      <c r="N7" s="5"/>
      <c r="P7" s="3"/>
      <c r="Q7" s="14"/>
      <c r="R7" s="14"/>
      <c r="T7" s="3"/>
      <c r="U7" s="4"/>
      <c r="V7" s="5"/>
    </row>
    <row r="8" spans="1:22" x14ac:dyDescent="0.25">
      <c r="A8" s="3"/>
      <c r="B8" s="4"/>
      <c r="D8" s="5"/>
      <c r="F8" s="5"/>
      <c r="G8" s="22"/>
      <c r="H8" s="3"/>
      <c r="K8" s="22"/>
      <c r="P8" s="14"/>
      <c r="Q8" s="14"/>
      <c r="R8" s="14"/>
      <c r="T8" s="14"/>
      <c r="U8" s="14"/>
      <c r="V8" s="14"/>
    </row>
    <row r="9" spans="1:22" x14ac:dyDescent="0.25">
      <c r="A9" s="3"/>
      <c r="C9" s="5"/>
      <c r="D9" s="5"/>
      <c r="G9" s="22"/>
      <c r="H9" s="3"/>
      <c r="K9" s="22"/>
      <c r="L9" s="3"/>
      <c r="P9" s="14"/>
      <c r="Q9" s="14"/>
      <c r="R9" s="14"/>
      <c r="T9" s="3"/>
      <c r="U9" s="14"/>
      <c r="V9" s="24"/>
    </row>
    <row r="10" spans="1:22" x14ac:dyDescent="0.25">
      <c r="A10" s="3"/>
      <c r="C10" s="5"/>
      <c r="D10" s="5"/>
      <c r="G10" s="22"/>
      <c r="H10" s="3"/>
      <c r="K10" s="22"/>
      <c r="P10" s="14"/>
      <c r="Q10" s="14"/>
      <c r="R10" s="14"/>
      <c r="T10" s="14"/>
      <c r="U10" s="14"/>
      <c r="V10" s="14"/>
    </row>
    <row r="11" spans="1:22" x14ac:dyDescent="0.25">
      <c r="A11" s="3"/>
      <c r="B11" s="4"/>
      <c r="D11" s="5"/>
      <c r="G11" s="22"/>
      <c r="H11" s="3"/>
      <c r="K11" s="22"/>
      <c r="L11" s="3"/>
      <c r="P11" s="14"/>
      <c r="Q11" s="14"/>
      <c r="R11" s="14"/>
      <c r="T11" s="14"/>
      <c r="U11" s="14"/>
      <c r="V11" s="14"/>
    </row>
    <row r="12" spans="1:22" x14ac:dyDescent="0.25">
      <c r="A12" s="3"/>
      <c r="C12" s="5"/>
      <c r="D12" s="5"/>
      <c r="G12" s="22"/>
      <c r="H12" s="3"/>
      <c r="K12" s="22"/>
      <c r="P12" s="14"/>
      <c r="Q12" s="14"/>
      <c r="R12" s="14"/>
      <c r="T12" s="14"/>
      <c r="U12" s="14"/>
      <c r="V12" s="14"/>
    </row>
    <row r="13" spans="1:22" x14ac:dyDescent="0.25">
      <c r="A13" s="3"/>
      <c r="B13" s="4"/>
      <c r="D13" s="5"/>
      <c r="G13" s="22"/>
      <c r="H13" s="3"/>
      <c r="K13" s="22"/>
      <c r="L13" s="3"/>
      <c r="P13" s="14"/>
      <c r="Q13" s="14"/>
      <c r="R13" s="14"/>
      <c r="T13" s="14"/>
      <c r="U13" s="14"/>
      <c r="V13" s="14"/>
    </row>
    <row r="14" spans="1:22" x14ac:dyDescent="0.25">
      <c r="A14" s="3"/>
      <c r="C14" s="2"/>
      <c r="D14" s="5"/>
      <c r="G14" s="22"/>
      <c r="H14" s="3"/>
      <c r="K14" s="22"/>
      <c r="P14" s="14"/>
      <c r="Q14" s="14"/>
      <c r="R14" s="14"/>
      <c r="T14" s="14"/>
      <c r="U14" s="14"/>
      <c r="V14" s="14"/>
    </row>
    <row r="15" spans="1:22" x14ac:dyDescent="0.25">
      <c r="A15" s="3"/>
      <c r="B15" s="4"/>
      <c r="D15" s="2"/>
      <c r="G15" s="22"/>
      <c r="H15" s="3"/>
      <c r="K15" s="22"/>
      <c r="P15" s="14"/>
      <c r="Q15" s="14"/>
      <c r="R15" s="14"/>
      <c r="T15" s="14"/>
      <c r="U15" s="14"/>
      <c r="V15" s="14"/>
    </row>
    <row r="16" spans="1:22" x14ac:dyDescent="0.25">
      <c r="A16" s="3"/>
      <c r="G16" s="22"/>
      <c r="K16" s="22"/>
      <c r="P16" s="14"/>
      <c r="Q16" s="14"/>
      <c r="R16" s="14"/>
      <c r="T16" s="14"/>
      <c r="U16" s="14"/>
      <c r="V16" s="14"/>
    </row>
    <row r="17" spans="1:22" x14ac:dyDescent="0.25">
      <c r="A17" s="3"/>
      <c r="B17" s="4"/>
      <c r="D17" s="2"/>
      <c r="F17" s="2"/>
      <c r="G17" s="22"/>
      <c r="K17" s="22"/>
      <c r="P17" s="14"/>
      <c r="Q17" s="14"/>
      <c r="R17" s="14"/>
      <c r="T17" s="14"/>
      <c r="U17" s="14"/>
      <c r="V17" s="14"/>
    </row>
    <row r="18" spans="1:22" x14ac:dyDescent="0.25">
      <c r="A18" s="3"/>
      <c r="G18" s="22"/>
      <c r="K18" s="22"/>
      <c r="P18" s="14"/>
      <c r="Q18" s="14"/>
      <c r="R18" s="14"/>
      <c r="T18" s="14"/>
      <c r="U18" s="14"/>
      <c r="V18" s="14"/>
    </row>
    <row r="19" spans="1:22" x14ac:dyDescent="0.25">
      <c r="A19" s="3"/>
      <c r="B19" s="4"/>
      <c r="G19" s="22"/>
      <c r="K19" s="22"/>
      <c r="P19" s="14"/>
      <c r="Q19" s="14"/>
      <c r="R19" s="14"/>
      <c r="T19" s="14"/>
      <c r="U19" s="14"/>
      <c r="V19" s="14"/>
    </row>
    <row r="20" spans="1:22" x14ac:dyDescent="0.25">
      <c r="A20" s="3"/>
      <c r="G20" s="22"/>
      <c r="K20" s="22"/>
      <c r="P20" s="14"/>
      <c r="Q20" s="14"/>
      <c r="R20" s="14"/>
      <c r="T20" s="14"/>
      <c r="U20" s="14"/>
      <c r="V20" s="14"/>
    </row>
    <row r="21" spans="1:22" x14ac:dyDescent="0.25">
      <c r="A21" s="3"/>
      <c r="B21" s="4"/>
      <c r="G21" s="22"/>
      <c r="K21" s="22"/>
      <c r="P21" s="14"/>
      <c r="Q21" s="14"/>
      <c r="R21" s="14"/>
      <c r="T21" s="14"/>
      <c r="U21" s="14"/>
      <c r="V21" s="14"/>
    </row>
    <row r="22" spans="1:22" x14ac:dyDescent="0.25">
      <c r="A22" s="3"/>
      <c r="G22" s="22"/>
      <c r="K22" s="22"/>
      <c r="P22" s="5"/>
      <c r="Q22" s="5"/>
      <c r="R22" s="5"/>
      <c r="T22" s="14"/>
      <c r="U22" s="14"/>
      <c r="V22" s="14"/>
    </row>
    <row r="23" spans="1:22" x14ac:dyDescent="0.25">
      <c r="A23" s="3"/>
      <c r="B23" s="4"/>
      <c r="G23" s="22"/>
      <c r="K23" s="22"/>
      <c r="P23" s="14"/>
      <c r="Q23" s="14"/>
      <c r="R23" s="14"/>
      <c r="T23" s="5"/>
      <c r="U23" s="5"/>
      <c r="V23" s="5"/>
    </row>
    <row r="24" spans="1:22" x14ac:dyDescent="0.25">
      <c r="A24" s="3"/>
      <c r="G24" s="22"/>
      <c r="K24" s="22"/>
      <c r="P24" s="23"/>
      <c r="Q24" s="23"/>
      <c r="R24" s="23"/>
      <c r="T24" s="5"/>
      <c r="U24" s="5"/>
      <c r="V24" s="5"/>
    </row>
    <row r="25" spans="1:22" x14ac:dyDescent="0.25">
      <c r="A25" s="3"/>
      <c r="B25" s="4"/>
      <c r="G25" s="22"/>
      <c r="K25" s="22"/>
      <c r="P25" s="14"/>
      <c r="Q25" s="14"/>
      <c r="R25" s="14"/>
      <c r="T25" s="14"/>
      <c r="U25" s="14"/>
      <c r="V25" s="14"/>
    </row>
    <row r="26" spans="1:22" x14ac:dyDescent="0.25">
      <c r="A26" s="3"/>
      <c r="B26" s="4"/>
      <c r="C26" s="5"/>
      <c r="D26" s="5"/>
      <c r="G26" s="22"/>
      <c r="K26" s="22"/>
      <c r="P26" s="23"/>
      <c r="Q26" s="23"/>
      <c r="R26" s="23"/>
      <c r="T26" s="14"/>
      <c r="U26" s="14"/>
      <c r="V26" s="14"/>
    </row>
    <row r="27" spans="1:22" x14ac:dyDescent="0.25">
      <c r="A27" s="3"/>
      <c r="B27" s="4"/>
      <c r="D27" s="5"/>
      <c r="F27" s="5"/>
      <c r="G27" s="22"/>
      <c r="K27" s="22"/>
      <c r="P27" s="5"/>
      <c r="Q27" s="5"/>
      <c r="R27" s="5"/>
      <c r="T27" s="14"/>
      <c r="U27" s="14"/>
      <c r="V27" s="14"/>
    </row>
    <row r="28" spans="1:22" x14ac:dyDescent="0.25">
      <c r="A28" s="3"/>
      <c r="C28" s="2"/>
      <c r="G28" s="22"/>
      <c r="H28" s="5" t="s">
        <v>1021</v>
      </c>
      <c r="I28" s="5"/>
      <c r="J28" s="5">
        <f>SUM(J3:J27)</f>
        <v>1000</v>
      </c>
      <c r="K28" s="22"/>
      <c r="L28" s="5"/>
      <c r="M28" s="5"/>
      <c r="N28" s="5"/>
      <c r="P28" s="3"/>
      <c r="Q28" s="5"/>
      <c r="R28" s="5"/>
      <c r="T28" s="14"/>
      <c r="U28" s="14"/>
      <c r="V28" s="14"/>
    </row>
    <row r="29" spans="1:22" x14ac:dyDescent="0.25">
      <c r="G29" s="22"/>
      <c r="K29" s="22"/>
      <c r="L29" s="5"/>
      <c r="M29" s="5"/>
      <c r="N29" s="5"/>
      <c r="P29" s="14"/>
      <c r="Q29" s="14"/>
      <c r="R29" s="14"/>
      <c r="T29" s="23"/>
      <c r="U29" s="23"/>
      <c r="V29" s="23"/>
    </row>
    <row r="30" spans="1:22" x14ac:dyDescent="0.25">
      <c r="G30" s="22"/>
      <c r="H30" s="146"/>
      <c r="I30" s="146"/>
      <c r="J30" s="146"/>
      <c r="K30" s="22"/>
      <c r="P30" s="3"/>
      <c r="Q30" s="14"/>
      <c r="R30" s="24"/>
      <c r="T30" s="14"/>
      <c r="U30" s="14"/>
      <c r="V30" s="14"/>
    </row>
    <row r="31" spans="1:22" x14ac:dyDescent="0.25">
      <c r="G31" s="22"/>
      <c r="K31" s="22"/>
      <c r="P31" s="14"/>
      <c r="Q31" s="14"/>
      <c r="R31" s="14"/>
      <c r="T31" s="23"/>
      <c r="U31" s="23"/>
      <c r="V31" s="23"/>
    </row>
    <row r="32" spans="1:22" x14ac:dyDescent="0.25">
      <c r="G32" s="22"/>
      <c r="H32" s="143" t="s">
        <v>1059</v>
      </c>
      <c r="I32" s="143"/>
      <c r="J32" s="143"/>
      <c r="K32" s="22"/>
      <c r="P32" s="3"/>
      <c r="Q32" s="14"/>
      <c r="R32" s="14"/>
      <c r="T32" s="5"/>
      <c r="U32" s="5"/>
      <c r="V32" s="5"/>
    </row>
    <row r="33" spans="1:22" x14ac:dyDescent="0.25">
      <c r="G33" s="22"/>
      <c r="H33" s="5" t="s">
        <v>1</v>
      </c>
      <c r="I33" s="5" t="s">
        <v>2</v>
      </c>
      <c r="J33" s="5" t="s">
        <v>3</v>
      </c>
      <c r="K33" s="22"/>
      <c r="P33" s="14"/>
      <c r="Q33" s="14"/>
      <c r="R33" s="14"/>
      <c r="T33" s="6"/>
      <c r="U33" s="5"/>
      <c r="V33" s="5"/>
    </row>
    <row r="34" spans="1:22" x14ac:dyDescent="0.25">
      <c r="G34" s="22"/>
      <c r="H34" s="3">
        <v>42150</v>
      </c>
      <c r="I34" t="s">
        <v>848</v>
      </c>
      <c r="J34">
        <v>1000</v>
      </c>
      <c r="K34" s="22"/>
      <c r="P34" s="14"/>
      <c r="Q34" s="14"/>
      <c r="R34" s="14"/>
      <c r="T34" s="14"/>
      <c r="U34" s="14"/>
      <c r="V34" s="14"/>
    </row>
    <row r="35" spans="1:22" x14ac:dyDescent="0.25">
      <c r="G35" s="22"/>
      <c r="K35" s="22"/>
      <c r="P35" s="14"/>
      <c r="Q35" s="14"/>
      <c r="R35" s="14"/>
      <c r="T35" s="6"/>
      <c r="U35" s="14"/>
      <c r="V35" s="14"/>
    </row>
    <row r="36" spans="1:22" x14ac:dyDescent="0.25">
      <c r="G36" s="22"/>
      <c r="H36" s="3"/>
      <c r="K36" s="22"/>
      <c r="P36" s="14"/>
      <c r="Q36" s="14"/>
      <c r="R36" s="14"/>
      <c r="T36" s="14"/>
      <c r="U36" s="14"/>
      <c r="V36" s="14"/>
    </row>
    <row r="37" spans="1:22" x14ac:dyDescent="0.25">
      <c r="G37" s="22"/>
      <c r="K37" s="22"/>
      <c r="P37" s="14"/>
      <c r="Q37" s="14"/>
      <c r="R37" s="14"/>
      <c r="T37" s="3"/>
      <c r="U37" s="4"/>
      <c r="V37" s="5"/>
    </row>
    <row r="38" spans="1:22" x14ac:dyDescent="0.25">
      <c r="D38" s="5"/>
      <c r="G38" s="22"/>
      <c r="K38" s="22"/>
      <c r="P38" s="14"/>
      <c r="Q38" s="14"/>
      <c r="R38" s="14"/>
      <c r="T38" s="14"/>
      <c r="U38" s="14"/>
      <c r="V38" s="14"/>
    </row>
    <row r="39" spans="1:22" x14ac:dyDescent="0.25">
      <c r="A39" s="143" t="s">
        <v>73</v>
      </c>
      <c r="B39" s="143"/>
      <c r="C39" s="5">
        <f>SUM(C4:C38)</f>
        <v>1000</v>
      </c>
      <c r="D39" s="5"/>
      <c r="E39">
        <f>SUM(E4:E38)</f>
        <v>0</v>
      </c>
      <c r="G39" s="22"/>
      <c r="K39" s="22"/>
      <c r="P39" s="5"/>
      <c r="Q39" s="5"/>
      <c r="R39" s="5"/>
      <c r="T39" s="3"/>
      <c r="U39" s="14"/>
      <c r="V39" s="24"/>
    </row>
    <row r="40" spans="1:22" x14ac:dyDescent="0.25">
      <c r="A40" s="143" t="s">
        <v>74</v>
      </c>
      <c r="B40" s="143"/>
      <c r="C40" s="5"/>
      <c r="D40" s="5">
        <f>SUM(D4:D38)</f>
        <v>1000</v>
      </c>
      <c r="F40">
        <f>SUM(F4:F38)</f>
        <v>1000</v>
      </c>
      <c r="G40" s="22"/>
      <c r="K40" s="22"/>
      <c r="P40" s="5"/>
      <c r="Q40" s="5"/>
      <c r="R40" s="5"/>
      <c r="T40" s="14"/>
      <c r="U40" s="14"/>
      <c r="V40" s="14"/>
    </row>
    <row r="41" spans="1:22" x14ac:dyDescent="0.25">
      <c r="A41" s="143" t="s">
        <v>75</v>
      </c>
      <c r="B41" s="143"/>
      <c r="C41" s="143">
        <f>C39-D40</f>
        <v>0</v>
      </c>
      <c r="D41" s="143"/>
      <c r="E41" s="143">
        <f>E39-F40</f>
        <v>-1000</v>
      </c>
      <c r="F41" s="143"/>
      <c r="G41" s="22"/>
      <c r="K41" s="22"/>
      <c r="P41" s="5"/>
      <c r="Q41" s="5"/>
      <c r="R41" s="5"/>
      <c r="T41" s="5"/>
      <c r="U41" s="5"/>
      <c r="V41" s="5"/>
    </row>
    <row r="42" spans="1:22" x14ac:dyDescent="0.25">
      <c r="A42" s="5"/>
      <c r="B42" s="5"/>
      <c r="C42" s="5"/>
      <c r="D42" s="5"/>
      <c r="G42" s="22"/>
      <c r="K42" s="22"/>
      <c r="P42" s="14"/>
      <c r="Q42" s="14"/>
      <c r="R42" s="14"/>
      <c r="T42" s="5"/>
      <c r="U42" s="5"/>
      <c r="V42" s="5"/>
    </row>
    <row r="43" spans="1:22" x14ac:dyDescent="0.25">
      <c r="A43" s="5"/>
      <c r="B43" s="5"/>
      <c r="C43" s="5"/>
      <c r="D43" s="5"/>
      <c r="G43" s="22"/>
      <c r="H43" s="5"/>
      <c r="I43" s="5"/>
      <c r="J43" s="5"/>
      <c r="K43" s="22"/>
      <c r="P43" s="14"/>
      <c r="Q43" s="14"/>
      <c r="R43" s="14"/>
      <c r="T43" s="5"/>
      <c r="U43" s="5"/>
      <c r="V43" s="5"/>
    </row>
    <row r="44" spans="1:22" x14ac:dyDescent="0.25">
      <c r="A44" s="5"/>
      <c r="B44" s="5"/>
      <c r="C44" s="5"/>
      <c r="D44" s="5"/>
      <c r="G44" s="22"/>
      <c r="H44" s="5" t="s">
        <v>1021</v>
      </c>
      <c r="I44" s="5"/>
      <c r="J44" s="5">
        <f>SUM(J34:J43)</f>
        <v>1000</v>
      </c>
      <c r="K44" s="22"/>
      <c r="P44" s="14"/>
      <c r="Q44" s="14"/>
      <c r="R44" s="14"/>
      <c r="T44" s="14"/>
      <c r="U44" s="14"/>
      <c r="V44" s="14"/>
    </row>
    <row r="45" spans="1:22" x14ac:dyDescent="0.25">
      <c r="G45" s="22"/>
      <c r="H45" s="5" t="s">
        <v>75</v>
      </c>
      <c r="I45" s="5"/>
      <c r="J45" s="5">
        <f>8000-J44</f>
        <v>7000</v>
      </c>
      <c r="K45" s="22"/>
      <c r="P45" s="14"/>
      <c r="Q45" s="14"/>
      <c r="R45" s="14"/>
      <c r="T45" s="14"/>
      <c r="U45" s="14"/>
      <c r="V45" s="14"/>
    </row>
  </sheetData>
  <mergeCells count="13">
    <mergeCell ref="A1:D1"/>
    <mergeCell ref="H1:J1"/>
    <mergeCell ref="A2:A3"/>
    <mergeCell ref="B2:B3"/>
    <mergeCell ref="C2:D2"/>
    <mergeCell ref="E2:F2"/>
    <mergeCell ref="H30:J30"/>
    <mergeCell ref="H32:J32"/>
    <mergeCell ref="A39:B39"/>
    <mergeCell ref="A40:B40"/>
    <mergeCell ref="A41:B41"/>
    <mergeCell ref="C41:D41"/>
    <mergeCell ref="E41:F4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zoomScaleNormal="100" workbookViewId="0">
      <selection activeCell="A33" activeCellId="1" sqref="C278 A33"/>
    </sheetView>
  </sheetViews>
  <sheetFormatPr defaultRowHeight="15" x14ac:dyDescent="0.25"/>
  <cols>
    <col min="1" max="1" width="28.7109375"/>
    <col min="2" max="2" width="86.5703125"/>
    <col min="3" max="1025" width="8.7109375"/>
  </cols>
  <sheetData>
    <row r="1" spans="1:4" x14ac:dyDescent="0.25">
      <c r="A1" s="144" t="s">
        <v>1060</v>
      </c>
      <c r="B1" s="144"/>
      <c r="C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42134</v>
      </c>
      <c r="B4" t="s">
        <v>777</v>
      </c>
      <c r="C4" s="2">
        <v>9</v>
      </c>
    </row>
    <row r="5" spans="1:4" x14ac:dyDescent="0.25">
      <c r="A5" s="3">
        <v>42134</v>
      </c>
      <c r="B5" t="s">
        <v>541</v>
      </c>
      <c r="C5" s="2">
        <v>9</v>
      </c>
    </row>
    <row r="6" spans="1:4" x14ac:dyDescent="0.25">
      <c r="A6" s="3"/>
      <c r="C6" s="2"/>
    </row>
    <row r="7" spans="1:4" x14ac:dyDescent="0.25">
      <c r="A7" s="3">
        <v>42150</v>
      </c>
      <c r="B7" t="s">
        <v>555</v>
      </c>
      <c r="C7">
        <v>10</v>
      </c>
    </row>
    <row r="8" spans="1:4" x14ac:dyDescent="0.25">
      <c r="A8" s="3">
        <v>42150</v>
      </c>
      <c r="B8" t="s">
        <v>541</v>
      </c>
      <c r="C8">
        <v>9</v>
      </c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  <c r="B13" s="11"/>
      <c r="C13" s="5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9" spans="1:4" x14ac:dyDescent="0.25">
      <c r="A19" s="3"/>
      <c r="C19" s="2"/>
    </row>
    <row r="24" spans="1:4" x14ac:dyDescent="0.25">
      <c r="B24" t="s">
        <v>1061</v>
      </c>
      <c r="D24">
        <f>'Site Work'!J44</f>
        <v>1000</v>
      </c>
    </row>
    <row r="25" spans="1:4" x14ac:dyDescent="0.25">
      <c r="A25" s="3"/>
      <c r="B25" s="4"/>
      <c r="D25" s="5"/>
    </row>
    <row r="26" spans="1:4" x14ac:dyDescent="0.25">
      <c r="A26" s="143" t="s">
        <v>73</v>
      </c>
      <c r="B26" s="143"/>
      <c r="C26" s="5">
        <f>SUM(C4:C25)</f>
        <v>37</v>
      </c>
      <c r="D26" s="5"/>
    </row>
    <row r="27" spans="1:4" x14ac:dyDescent="0.25">
      <c r="A27" s="143" t="s">
        <v>74</v>
      </c>
      <c r="B27" s="143"/>
      <c r="C27" s="5"/>
      <c r="D27" s="5">
        <f>SUM(D4:D25)</f>
        <v>1000</v>
      </c>
    </row>
    <row r="28" spans="1:4" x14ac:dyDescent="0.25">
      <c r="A28" s="143" t="s">
        <v>75</v>
      </c>
      <c r="B28" s="143"/>
      <c r="C28" s="5">
        <f>C26-D27</f>
        <v>-963</v>
      </c>
      <c r="D28" s="5"/>
    </row>
  </sheetData>
  <mergeCells count="7">
    <mergeCell ref="A27:B27"/>
    <mergeCell ref="A28:B28"/>
    <mergeCell ref="A1:C1"/>
    <mergeCell ref="A2:A3"/>
    <mergeCell ref="B2:B3"/>
    <mergeCell ref="C2:D2"/>
    <mergeCell ref="A26:B2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H31" zoomScaleNormal="100" workbookViewId="0">
      <selection activeCell="A8" activeCellId="1" sqref="C278 A8"/>
    </sheetView>
  </sheetViews>
  <sheetFormatPr defaultRowHeight="15" x14ac:dyDescent="0.25"/>
  <cols>
    <col min="1" max="1" width="30.85546875"/>
    <col min="2" max="2" width="54.140625"/>
    <col min="3" max="3" width="8.85546875"/>
    <col min="4" max="4" width="8.28515625"/>
    <col min="5" max="5" width="9.85546875"/>
    <col min="6" max="6" width="8.7109375"/>
    <col min="7" max="7" width="9.140625" style="5"/>
    <col min="8" max="8" width="31.28515625"/>
    <col min="9" max="9" width="33.5703125"/>
    <col min="10" max="10" width="8.7109375"/>
    <col min="11" max="11" width="9.140625" style="5"/>
    <col min="12" max="12" width="28.140625"/>
    <col min="13" max="13" width="26.42578125"/>
    <col min="14" max="14" width="13.140625"/>
    <col min="15" max="15" width="8.7109375"/>
    <col min="16" max="16" width="30.85546875"/>
    <col min="17" max="17" width="33.5703125"/>
    <col min="18" max="18" width="19.42578125"/>
    <col min="19" max="19" width="9.140625" style="23"/>
    <col min="20" max="20" width="28.42578125"/>
    <col min="21" max="21" width="32"/>
    <col min="22" max="22" width="13.140625"/>
    <col min="23" max="23" width="19.5703125"/>
    <col min="24" max="24" width="15.7109375"/>
    <col min="25" max="25" width="8.7109375"/>
    <col min="26" max="26" width="20.5703125"/>
    <col min="27" max="27" width="14"/>
    <col min="28" max="28" width="10.5703125"/>
    <col min="29" max="1025" width="8.7109375"/>
  </cols>
  <sheetData>
    <row r="1" spans="1:22" x14ac:dyDescent="0.25">
      <c r="A1" s="144" t="s">
        <v>1062</v>
      </c>
      <c r="B1" s="144"/>
      <c r="C1" s="144"/>
      <c r="D1" s="144"/>
      <c r="G1" s="22"/>
      <c r="H1" s="143" t="s">
        <v>1063</v>
      </c>
      <c r="I1" s="143"/>
      <c r="J1" s="143"/>
      <c r="K1" s="22"/>
      <c r="L1" s="143" t="s">
        <v>1064</v>
      </c>
      <c r="M1" s="143"/>
      <c r="N1" s="143"/>
      <c r="P1" s="23"/>
      <c r="Q1" s="23"/>
      <c r="R1" s="23"/>
      <c r="T1" s="23"/>
      <c r="U1" s="23"/>
      <c r="V1" s="23"/>
    </row>
    <row r="2" spans="1:22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22"/>
      <c r="H2" s="5" t="s">
        <v>1</v>
      </c>
      <c r="I2" s="5" t="s">
        <v>2</v>
      </c>
      <c r="J2" s="5" t="s">
        <v>3</v>
      </c>
      <c r="K2" s="22"/>
      <c r="L2" s="5" t="s">
        <v>1</v>
      </c>
      <c r="M2" s="5" t="s">
        <v>2</v>
      </c>
      <c r="N2" s="5" t="s">
        <v>3</v>
      </c>
      <c r="P2" s="5"/>
      <c r="Q2" s="5"/>
      <c r="R2" s="5"/>
      <c r="T2" s="5"/>
      <c r="U2" s="5"/>
      <c r="V2" s="5"/>
    </row>
    <row r="3" spans="1:22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22"/>
      <c r="H3" s="3">
        <v>42141</v>
      </c>
      <c r="I3" t="s">
        <v>810</v>
      </c>
      <c r="J3">
        <v>3000</v>
      </c>
      <c r="K3" s="22"/>
      <c r="L3" s="3">
        <v>42141</v>
      </c>
      <c r="M3" t="s">
        <v>810</v>
      </c>
      <c r="N3">
        <v>3000</v>
      </c>
      <c r="P3" s="3"/>
      <c r="Q3" s="4"/>
      <c r="R3" s="5"/>
      <c r="T3" s="3"/>
      <c r="U3" s="14"/>
      <c r="V3" s="5"/>
    </row>
    <row r="4" spans="1:22" x14ac:dyDescent="0.25">
      <c r="A4" s="3">
        <v>42141</v>
      </c>
      <c r="B4" t="s">
        <v>810</v>
      </c>
      <c r="C4">
        <v>3000</v>
      </c>
      <c r="G4" s="22"/>
      <c r="H4" s="3"/>
      <c r="K4" s="22"/>
      <c r="P4" s="14"/>
      <c r="Q4" s="14"/>
      <c r="R4" s="14"/>
      <c r="T4" s="14"/>
      <c r="U4" s="14"/>
      <c r="V4" s="14"/>
    </row>
    <row r="5" spans="1:22" x14ac:dyDescent="0.25">
      <c r="A5" s="3">
        <v>42141</v>
      </c>
      <c r="B5" s="4" t="s">
        <v>1058</v>
      </c>
      <c r="D5">
        <v>3000</v>
      </c>
      <c r="F5">
        <v>3000</v>
      </c>
      <c r="G5" s="22"/>
      <c r="H5" s="3">
        <v>42170</v>
      </c>
      <c r="I5" t="s">
        <v>895</v>
      </c>
      <c r="J5">
        <v>3000</v>
      </c>
      <c r="K5" s="22"/>
      <c r="L5" s="3">
        <v>42170</v>
      </c>
      <c r="M5" t="s">
        <v>895</v>
      </c>
      <c r="N5">
        <v>3000</v>
      </c>
      <c r="P5" s="3"/>
      <c r="Q5" s="14"/>
      <c r="R5" s="24"/>
      <c r="T5" s="3"/>
      <c r="U5" s="14"/>
      <c r="V5" s="14"/>
    </row>
    <row r="6" spans="1:22" x14ac:dyDescent="0.25">
      <c r="A6" s="3"/>
      <c r="B6" s="4"/>
      <c r="C6" s="5"/>
      <c r="D6" s="5"/>
      <c r="G6" s="22"/>
      <c r="H6" s="3"/>
      <c r="K6" s="22"/>
      <c r="P6" s="14"/>
      <c r="Q6" s="14"/>
      <c r="R6" s="14"/>
      <c r="T6" s="14"/>
      <c r="U6" s="14"/>
      <c r="V6" s="14"/>
    </row>
    <row r="7" spans="1:22" x14ac:dyDescent="0.25">
      <c r="A7" s="3">
        <v>42170</v>
      </c>
      <c r="B7" t="s">
        <v>895</v>
      </c>
      <c r="C7">
        <v>3000</v>
      </c>
      <c r="D7" s="5"/>
      <c r="G7" s="22"/>
      <c r="H7" s="3"/>
      <c r="K7" s="22"/>
      <c r="L7" s="3"/>
      <c r="N7" s="5"/>
      <c r="P7" s="3"/>
      <c r="Q7" s="14"/>
      <c r="R7" s="14"/>
      <c r="T7" s="3"/>
      <c r="U7" s="4"/>
      <c r="V7" s="5"/>
    </row>
    <row r="8" spans="1:22" x14ac:dyDescent="0.25">
      <c r="A8" s="3">
        <v>42170</v>
      </c>
      <c r="B8" s="4" t="s">
        <v>1058</v>
      </c>
      <c r="D8">
        <v>3000</v>
      </c>
      <c r="F8">
        <v>3000</v>
      </c>
      <c r="G8" s="22"/>
      <c r="H8" s="3"/>
      <c r="K8" s="22"/>
      <c r="P8" s="14"/>
      <c r="Q8" s="14"/>
      <c r="R8" s="14"/>
      <c r="T8" s="14"/>
      <c r="U8" s="14"/>
      <c r="V8" s="14"/>
    </row>
    <row r="9" spans="1:22" x14ac:dyDescent="0.25">
      <c r="A9" s="3"/>
      <c r="C9" s="5"/>
      <c r="D9" s="5"/>
      <c r="G9" s="22"/>
      <c r="H9" s="3"/>
      <c r="K9" s="22"/>
      <c r="L9" s="3"/>
      <c r="P9" s="14"/>
      <c r="Q9" s="14"/>
      <c r="R9" s="14"/>
      <c r="T9" s="3"/>
      <c r="U9" s="14"/>
      <c r="V9" s="24"/>
    </row>
    <row r="10" spans="1:22" x14ac:dyDescent="0.25">
      <c r="A10" s="3"/>
      <c r="C10" s="5"/>
      <c r="D10" s="5"/>
      <c r="G10" s="22"/>
      <c r="H10" s="3"/>
      <c r="K10" s="22"/>
      <c r="P10" s="14"/>
      <c r="Q10" s="14"/>
      <c r="R10" s="14"/>
      <c r="T10" s="14"/>
      <c r="U10" s="14"/>
      <c r="V10" s="14"/>
    </row>
    <row r="11" spans="1:22" x14ac:dyDescent="0.25">
      <c r="A11" s="3"/>
      <c r="B11" s="4"/>
      <c r="D11" s="5"/>
      <c r="G11" s="22"/>
      <c r="H11" s="3"/>
      <c r="K11" s="22"/>
      <c r="L11" s="3"/>
      <c r="P11" s="14"/>
      <c r="Q11" s="14"/>
      <c r="R11" s="14"/>
      <c r="T11" s="14"/>
      <c r="U11" s="14"/>
      <c r="V11" s="14"/>
    </row>
    <row r="12" spans="1:22" x14ac:dyDescent="0.25">
      <c r="A12" s="3"/>
      <c r="C12" s="5"/>
      <c r="D12" s="5"/>
      <c r="G12" s="22"/>
      <c r="H12" s="3"/>
      <c r="K12" s="22"/>
      <c r="P12" s="14"/>
      <c r="Q12" s="14"/>
      <c r="R12" s="14"/>
      <c r="T12" s="14"/>
      <c r="U12" s="14"/>
      <c r="V12" s="14"/>
    </row>
    <row r="13" spans="1:22" x14ac:dyDescent="0.25">
      <c r="A13" s="3"/>
      <c r="B13" s="4"/>
      <c r="D13" s="5"/>
      <c r="G13" s="22"/>
      <c r="H13" s="3"/>
      <c r="K13" s="22"/>
      <c r="L13" s="3"/>
      <c r="P13" s="14"/>
      <c r="Q13" s="14"/>
      <c r="R13" s="14"/>
      <c r="T13" s="14"/>
      <c r="U13" s="14"/>
      <c r="V13" s="14"/>
    </row>
    <row r="14" spans="1:22" x14ac:dyDescent="0.25">
      <c r="A14" s="3"/>
      <c r="C14" s="2"/>
      <c r="D14" s="5"/>
      <c r="G14" s="22"/>
      <c r="H14" s="3"/>
      <c r="K14" s="22"/>
      <c r="P14" s="14"/>
      <c r="Q14" s="14"/>
      <c r="R14" s="14"/>
      <c r="T14" s="14"/>
      <c r="U14" s="14"/>
      <c r="V14" s="14"/>
    </row>
    <row r="15" spans="1:22" x14ac:dyDescent="0.25">
      <c r="A15" s="3"/>
      <c r="B15" s="4"/>
      <c r="D15" s="2"/>
      <c r="G15" s="22"/>
      <c r="H15" s="3"/>
      <c r="K15" s="22"/>
      <c r="P15" s="14"/>
      <c r="Q15" s="14"/>
      <c r="R15" s="14"/>
      <c r="T15" s="14"/>
      <c r="U15" s="14"/>
      <c r="V15" s="14"/>
    </row>
    <row r="16" spans="1:22" x14ac:dyDescent="0.25">
      <c r="A16" s="3"/>
      <c r="G16" s="22"/>
      <c r="K16" s="22"/>
      <c r="P16" s="14"/>
      <c r="Q16" s="14"/>
      <c r="R16" s="14"/>
      <c r="T16" s="14"/>
      <c r="U16" s="14"/>
      <c r="V16" s="14"/>
    </row>
    <row r="17" spans="1:22" x14ac:dyDescent="0.25">
      <c r="A17" s="3"/>
      <c r="B17" s="4"/>
      <c r="D17" s="2"/>
      <c r="F17" s="2"/>
      <c r="G17" s="22"/>
      <c r="K17" s="22"/>
      <c r="P17" s="14"/>
      <c r="Q17" s="14"/>
      <c r="R17" s="14"/>
      <c r="T17" s="14"/>
      <c r="U17" s="14"/>
      <c r="V17" s="14"/>
    </row>
    <row r="18" spans="1:22" x14ac:dyDescent="0.25">
      <c r="A18" s="3"/>
      <c r="G18" s="22"/>
      <c r="K18" s="22"/>
      <c r="P18" s="14"/>
      <c r="Q18" s="14"/>
      <c r="R18" s="14"/>
      <c r="T18" s="14"/>
      <c r="U18" s="14"/>
      <c r="V18" s="14"/>
    </row>
    <row r="19" spans="1:22" x14ac:dyDescent="0.25">
      <c r="A19" s="3"/>
      <c r="B19" s="4"/>
      <c r="G19" s="22"/>
      <c r="K19" s="22"/>
      <c r="P19" s="14"/>
      <c r="Q19" s="14"/>
      <c r="R19" s="14"/>
      <c r="T19" s="14"/>
      <c r="U19" s="14"/>
      <c r="V19" s="14"/>
    </row>
    <row r="20" spans="1:22" x14ac:dyDescent="0.25">
      <c r="A20" s="3"/>
      <c r="G20" s="22"/>
      <c r="K20" s="22"/>
      <c r="P20" s="14"/>
      <c r="Q20" s="14"/>
      <c r="R20" s="14"/>
      <c r="T20" s="14"/>
      <c r="U20" s="14"/>
      <c r="V20" s="14"/>
    </row>
    <row r="21" spans="1:22" x14ac:dyDescent="0.25">
      <c r="A21" s="3"/>
      <c r="B21" s="4"/>
      <c r="G21" s="22"/>
      <c r="K21" s="22"/>
      <c r="P21" s="14"/>
      <c r="Q21" s="14"/>
      <c r="R21" s="14"/>
      <c r="T21" s="14"/>
      <c r="U21" s="14"/>
      <c r="V21" s="14"/>
    </row>
    <row r="22" spans="1:22" x14ac:dyDescent="0.25">
      <c r="A22" s="3"/>
      <c r="G22" s="22"/>
      <c r="K22" s="22"/>
      <c r="P22" s="5"/>
      <c r="Q22" s="5"/>
      <c r="R22" s="5"/>
      <c r="T22" s="14"/>
      <c r="U22" s="14"/>
      <c r="V22" s="14"/>
    </row>
    <row r="23" spans="1:22" x14ac:dyDescent="0.25">
      <c r="A23" s="3"/>
      <c r="B23" s="4"/>
      <c r="G23" s="22"/>
      <c r="K23" s="22"/>
      <c r="P23" s="14"/>
      <c r="Q23" s="14"/>
      <c r="R23" s="14"/>
      <c r="T23" s="5"/>
      <c r="U23" s="5"/>
      <c r="V23" s="5"/>
    </row>
    <row r="24" spans="1:22" x14ac:dyDescent="0.25">
      <c r="A24" s="3"/>
      <c r="G24" s="22"/>
      <c r="K24" s="22"/>
      <c r="P24" s="23"/>
      <c r="Q24" s="23"/>
      <c r="R24" s="23"/>
      <c r="T24" s="5"/>
      <c r="U24" s="5"/>
      <c r="V24" s="5"/>
    </row>
    <row r="25" spans="1:22" x14ac:dyDescent="0.25">
      <c r="A25" s="3"/>
      <c r="B25" s="4"/>
      <c r="G25" s="22"/>
      <c r="K25" s="22"/>
      <c r="P25" s="14"/>
      <c r="Q25" s="14"/>
      <c r="R25" s="14"/>
      <c r="T25" s="14"/>
      <c r="U25" s="14"/>
      <c r="V25" s="14"/>
    </row>
    <row r="26" spans="1:22" x14ac:dyDescent="0.25">
      <c r="A26" s="3"/>
      <c r="B26" s="4"/>
      <c r="C26" s="5"/>
      <c r="D26" s="5"/>
      <c r="G26" s="22"/>
      <c r="K26" s="22"/>
      <c r="P26" s="23"/>
      <c r="Q26" s="23"/>
      <c r="R26" s="23"/>
      <c r="T26" s="14"/>
      <c r="U26" s="14"/>
      <c r="V26" s="14"/>
    </row>
    <row r="27" spans="1:22" x14ac:dyDescent="0.25">
      <c r="A27" s="3"/>
      <c r="B27" s="4"/>
      <c r="D27" s="5"/>
      <c r="F27" s="5"/>
      <c r="G27" s="22"/>
      <c r="K27" s="22"/>
      <c r="P27" s="5"/>
      <c r="Q27" s="5"/>
      <c r="R27" s="5"/>
      <c r="T27" s="14"/>
      <c r="U27" s="14"/>
      <c r="V27" s="14"/>
    </row>
    <row r="28" spans="1:22" x14ac:dyDescent="0.25">
      <c r="A28" s="3"/>
      <c r="C28" s="2"/>
      <c r="G28" s="22"/>
      <c r="H28" s="5" t="s">
        <v>1021</v>
      </c>
      <c r="I28" s="5"/>
      <c r="J28" s="5">
        <f>SUM(J3:J27)</f>
        <v>6000</v>
      </c>
      <c r="K28" s="22"/>
      <c r="L28" s="5"/>
      <c r="M28" s="5"/>
      <c r="N28" s="5"/>
      <c r="P28" s="3"/>
      <c r="Q28" s="5"/>
      <c r="R28" s="5"/>
      <c r="T28" s="14"/>
      <c r="U28" s="14"/>
      <c r="V28" s="14"/>
    </row>
    <row r="29" spans="1:22" x14ac:dyDescent="0.25">
      <c r="G29" s="22"/>
      <c r="K29" s="22"/>
      <c r="L29" s="5" t="s">
        <v>1021</v>
      </c>
      <c r="M29" s="5"/>
      <c r="N29" s="5">
        <f>SUM(N3:N28)</f>
        <v>6000</v>
      </c>
      <c r="P29" s="14"/>
      <c r="Q29" s="14"/>
      <c r="R29" s="14"/>
      <c r="T29" s="23"/>
      <c r="U29" s="23"/>
      <c r="V29" s="23"/>
    </row>
    <row r="30" spans="1:22" x14ac:dyDescent="0.25">
      <c r="G30" s="22"/>
      <c r="K30" s="22"/>
      <c r="P30" s="3"/>
      <c r="Q30" s="14"/>
      <c r="R30" s="24"/>
      <c r="T30" s="14"/>
      <c r="U30" s="14"/>
      <c r="V30" s="14"/>
    </row>
    <row r="31" spans="1:22" x14ac:dyDescent="0.25">
      <c r="G31" s="22"/>
      <c r="K31" s="22"/>
      <c r="P31" s="14"/>
      <c r="Q31" s="14"/>
      <c r="R31" s="14"/>
      <c r="T31" s="23"/>
      <c r="U31" s="23"/>
      <c r="V31" s="23"/>
    </row>
    <row r="32" spans="1:22" x14ac:dyDescent="0.25">
      <c r="G32" s="22"/>
      <c r="K32" s="22"/>
      <c r="P32" s="3"/>
      <c r="Q32" s="14"/>
      <c r="R32" s="14"/>
      <c r="T32" s="5"/>
      <c r="U32" s="5"/>
      <c r="V32" s="5"/>
    </row>
    <row r="33" spans="1:22" x14ac:dyDescent="0.25">
      <c r="G33" s="22"/>
      <c r="K33" s="22"/>
      <c r="P33" s="14"/>
      <c r="Q33" s="14"/>
      <c r="R33" s="14"/>
      <c r="T33" s="6"/>
      <c r="U33" s="5"/>
      <c r="V33" s="5"/>
    </row>
    <row r="34" spans="1:22" x14ac:dyDescent="0.25">
      <c r="G34" s="22"/>
      <c r="K34" s="22"/>
      <c r="L34" s="146"/>
      <c r="M34" s="146"/>
      <c r="N34" s="146"/>
      <c r="P34" s="14"/>
      <c r="Q34" s="14"/>
      <c r="R34" s="14"/>
      <c r="T34" s="14"/>
      <c r="U34" s="14"/>
      <c r="V34" s="14"/>
    </row>
    <row r="35" spans="1:22" x14ac:dyDescent="0.25">
      <c r="G35" s="22"/>
      <c r="K35" s="22"/>
      <c r="P35" s="14"/>
      <c r="Q35" s="14"/>
      <c r="R35" s="14"/>
      <c r="T35" s="6"/>
      <c r="U35" s="14"/>
      <c r="V35" s="14"/>
    </row>
    <row r="36" spans="1:22" x14ac:dyDescent="0.25">
      <c r="G36" s="22"/>
      <c r="K36" s="22"/>
      <c r="P36" s="14"/>
      <c r="Q36" s="14"/>
      <c r="R36" s="14"/>
      <c r="T36" s="14"/>
      <c r="U36" s="14"/>
      <c r="V36" s="14"/>
    </row>
    <row r="37" spans="1:22" x14ac:dyDescent="0.25">
      <c r="G37" s="22"/>
      <c r="K37" s="22"/>
      <c r="L37" s="143" t="s">
        <v>1065</v>
      </c>
      <c r="M37" s="143"/>
      <c r="N37" s="143"/>
      <c r="P37" s="14"/>
      <c r="Q37" s="14"/>
      <c r="R37" s="14"/>
      <c r="T37" s="3"/>
      <c r="U37" s="4"/>
      <c r="V37" s="5"/>
    </row>
    <row r="38" spans="1:22" x14ac:dyDescent="0.25">
      <c r="D38" s="5"/>
      <c r="G38" s="22"/>
      <c r="K38" s="22"/>
      <c r="L38" s="5" t="s">
        <v>1</v>
      </c>
      <c r="M38" s="5" t="s">
        <v>2</v>
      </c>
      <c r="N38" s="5" t="s">
        <v>3</v>
      </c>
      <c r="P38" s="14"/>
      <c r="Q38" s="14"/>
      <c r="R38" s="14"/>
      <c r="T38" s="14"/>
      <c r="U38" s="14"/>
      <c r="V38" s="14"/>
    </row>
    <row r="39" spans="1:22" x14ac:dyDescent="0.25">
      <c r="A39" s="143" t="s">
        <v>73</v>
      </c>
      <c r="B39" s="143"/>
      <c r="C39" s="5">
        <f>SUM(C4:C38)</f>
        <v>6000</v>
      </c>
      <c r="D39" s="5"/>
      <c r="E39">
        <f>SUM(E4:E38)</f>
        <v>0</v>
      </c>
      <c r="G39" s="22"/>
      <c r="K39" s="22"/>
      <c r="L39" s="3">
        <v>42141</v>
      </c>
      <c r="M39" t="s">
        <v>810</v>
      </c>
      <c r="N39">
        <v>3000</v>
      </c>
      <c r="P39" s="5"/>
      <c r="Q39" s="5"/>
      <c r="R39" s="5"/>
      <c r="T39" s="3"/>
      <c r="U39" s="14"/>
      <c r="V39" s="24"/>
    </row>
    <row r="40" spans="1:22" x14ac:dyDescent="0.25">
      <c r="A40" s="143" t="s">
        <v>74</v>
      </c>
      <c r="B40" s="143"/>
      <c r="C40" s="5"/>
      <c r="D40" s="5">
        <f>SUM(D4:D38)</f>
        <v>6000</v>
      </c>
      <c r="F40">
        <f>SUM(F4:F38)</f>
        <v>6000</v>
      </c>
      <c r="G40" s="22"/>
      <c r="K40" s="22"/>
      <c r="P40" s="5"/>
      <c r="Q40" s="5"/>
      <c r="R40" s="5"/>
      <c r="T40" s="14"/>
      <c r="U40" s="14"/>
      <c r="V40" s="14"/>
    </row>
    <row r="41" spans="1:22" x14ac:dyDescent="0.25">
      <c r="A41" s="143" t="s">
        <v>75</v>
      </c>
      <c r="B41" s="143"/>
      <c r="C41" s="143">
        <f>C39-D40</f>
        <v>0</v>
      </c>
      <c r="D41" s="143"/>
      <c r="E41" s="143">
        <f>E39-F40</f>
        <v>-6000</v>
      </c>
      <c r="F41" s="143"/>
      <c r="G41" s="22"/>
      <c r="K41" s="22"/>
      <c r="L41" s="3">
        <v>42170</v>
      </c>
      <c r="M41" t="s">
        <v>895</v>
      </c>
      <c r="N41">
        <v>3000</v>
      </c>
      <c r="P41" s="5"/>
      <c r="Q41" s="5"/>
      <c r="R41" s="5"/>
      <c r="T41" s="5"/>
      <c r="U41" s="5"/>
      <c r="V41" s="5"/>
    </row>
    <row r="42" spans="1:22" x14ac:dyDescent="0.25">
      <c r="A42" s="5"/>
      <c r="B42" s="5"/>
      <c r="C42" s="5"/>
      <c r="D42" s="5"/>
      <c r="G42" s="22"/>
      <c r="K42" s="22"/>
      <c r="P42" s="14"/>
      <c r="Q42" s="14"/>
      <c r="R42" s="14"/>
      <c r="T42" s="5"/>
      <c r="U42" s="5"/>
      <c r="V42" s="5"/>
    </row>
    <row r="43" spans="1:22" x14ac:dyDescent="0.25">
      <c r="A43" s="5"/>
      <c r="B43" s="5"/>
      <c r="C43" s="5"/>
      <c r="D43" s="5"/>
      <c r="G43" s="22"/>
      <c r="K43" s="22"/>
      <c r="P43" s="14"/>
      <c r="Q43" s="14"/>
      <c r="R43" s="14"/>
      <c r="T43" s="5"/>
      <c r="U43" s="5"/>
      <c r="V43" s="5"/>
    </row>
    <row r="44" spans="1:22" x14ac:dyDescent="0.25">
      <c r="A44" s="5"/>
      <c r="B44" s="5"/>
      <c r="C44" s="5"/>
      <c r="D44" s="5"/>
      <c r="G44" s="22"/>
      <c r="K44" s="22"/>
      <c r="P44" s="14"/>
      <c r="Q44" s="14"/>
      <c r="R44" s="14"/>
      <c r="T44" s="14"/>
      <c r="U44" s="14"/>
      <c r="V44" s="14"/>
    </row>
    <row r="45" spans="1:22" x14ac:dyDescent="0.25">
      <c r="G45" s="22"/>
      <c r="K45" s="22"/>
      <c r="P45" s="14"/>
      <c r="Q45" s="14"/>
      <c r="R45" s="14"/>
      <c r="T45" s="14"/>
      <c r="U45" s="14"/>
      <c r="V45" s="14"/>
    </row>
    <row r="46" spans="1:22" x14ac:dyDescent="0.25">
      <c r="G46" s="22"/>
      <c r="K46" s="22"/>
      <c r="P46" s="14"/>
      <c r="Q46" s="14"/>
      <c r="R46" s="14"/>
    </row>
    <row r="47" spans="1:22" x14ac:dyDescent="0.25">
      <c r="G47" s="22"/>
      <c r="K47" s="22"/>
      <c r="P47" s="14"/>
      <c r="Q47" s="14"/>
      <c r="R47" s="14"/>
    </row>
    <row r="48" spans="1:22" x14ac:dyDescent="0.25">
      <c r="G48" s="22"/>
      <c r="K48" s="22"/>
      <c r="L48" s="5"/>
      <c r="M48" s="5"/>
      <c r="N48" s="5"/>
      <c r="P48" s="14"/>
      <c r="Q48" s="14"/>
      <c r="R48" s="14"/>
    </row>
    <row r="49" spans="7:18" x14ac:dyDescent="0.25">
      <c r="G49" s="22"/>
      <c r="K49" s="22"/>
      <c r="L49" s="5" t="s">
        <v>1021</v>
      </c>
      <c r="M49" s="5"/>
      <c r="N49" s="5">
        <f>SUM(N39:N48)</f>
        <v>6000</v>
      </c>
      <c r="P49" s="14"/>
      <c r="Q49" s="14"/>
      <c r="R49" s="14"/>
    </row>
    <row r="50" spans="7:18" x14ac:dyDescent="0.25">
      <c r="G50" s="22"/>
      <c r="K50" s="22"/>
      <c r="L50" s="5" t="s">
        <v>75</v>
      </c>
      <c r="M50" s="5"/>
      <c r="N50" s="5">
        <f>6000-N49</f>
        <v>0</v>
      </c>
      <c r="P50" s="14"/>
      <c r="Q50" s="14"/>
      <c r="R50" s="14"/>
    </row>
  </sheetData>
  <mergeCells count="14">
    <mergeCell ref="A1:D1"/>
    <mergeCell ref="H1:J1"/>
    <mergeCell ref="L1:N1"/>
    <mergeCell ref="A2:A3"/>
    <mergeCell ref="B2:B3"/>
    <mergeCell ref="C2:D2"/>
    <mergeCell ref="E2:F2"/>
    <mergeCell ref="L34:N34"/>
    <mergeCell ref="L37:N37"/>
    <mergeCell ref="A39:B39"/>
    <mergeCell ref="A40:B40"/>
    <mergeCell ref="A41:B41"/>
    <mergeCell ref="C41:D41"/>
    <mergeCell ref="E41:F4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zoomScaleNormal="100" workbookViewId="0">
      <selection activeCell="D33" activeCellId="1" sqref="C278 D33"/>
    </sheetView>
  </sheetViews>
  <sheetFormatPr defaultRowHeight="15" x14ac:dyDescent="0.25"/>
  <cols>
    <col min="1" max="1" width="28.7109375"/>
    <col min="2" max="2" width="86.5703125"/>
    <col min="3" max="1025" width="8.7109375"/>
  </cols>
  <sheetData>
    <row r="1" spans="1:4" x14ac:dyDescent="0.25">
      <c r="A1" s="144" t="s">
        <v>1066</v>
      </c>
      <c r="B1" s="144"/>
      <c r="C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42134</v>
      </c>
      <c r="B4" t="s">
        <v>555</v>
      </c>
      <c r="C4" s="2">
        <v>9</v>
      </c>
    </row>
    <row r="5" spans="1:4" x14ac:dyDescent="0.25">
      <c r="A5" s="3"/>
      <c r="C5" s="2"/>
    </row>
    <row r="6" spans="1:4" x14ac:dyDescent="0.25">
      <c r="A6" s="3">
        <v>42141</v>
      </c>
      <c r="B6" t="s">
        <v>806</v>
      </c>
      <c r="C6">
        <v>7</v>
      </c>
    </row>
    <row r="7" spans="1:4" x14ac:dyDescent="0.25">
      <c r="A7" s="3">
        <v>42141</v>
      </c>
      <c r="B7" t="s">
        <v>807</v>
      </c>
      <c r="C7">
        <v>12</v>
      </c>
    </row>
    <row r="8" spans="1:4" x14ac:dyDescent="0.25">
      <c r="A8" s="3">
        <v>42141</v>
      </c>
      <c r="B8" t="s">
        <v>808</v>
      </c>
      <c r="C8">
        <v>7</v>
      </c>
    </row>
    <row r="9" spans="1:4" x14ac:dyDescent="0.25">
      <c r="A9" s="3">
        <v>42141</v>
      </c>
      <c r="B9" t="s">
        <v>809</v>
      </c>
      <c r="C9">
        <v>15</v>
      </c>
    </row>
    <row r="10" spans="1:4" x14ac:dyDescent="0.25">
      <c r="A10" s="3">
        <v>42141</v>
      </c>
      <c r="B10" t="s">
        <v>811</v>
      </c>
      <c r="C10">
        <v>12</v>
      </c>
    </row>
    <row r="11" spans="1:4" x14ac:dyDescent="0.25">
      <c r="A11" s="3">
        <v>42141</v>
      </c>
      <c r="B11" t="s">
        <v>812</v>
      </c>
      <c r="C11">
        <v>30</v>
      </c>
    </row>
    <row r="12" spans="1:4" x14ac:dyDescent="0.25">
      <c r="A12" s="3">
        <v>42141</v>
      </c>
      <c r="B12" t="s">
        <v>813</v>
      </c>
      <c r="C12">
        <v>1</v>
      </c>
    </row>
    <row r="13" spans="1:4" x14ac:dyDescent="0.25">
      <c r="A13" s="3"/>
      <c r="B13" s="11"/>
      <c r="C13" s="5"/>
    </row>
    <row r="14" spans="1:4" x14ac:dyDescent="0.25">
      <c r="A14" s="3">
        <v>42143</v>
      </c>
      <c r="B14" t="s">
        <v>817</v>
      </c>
      <c r="C14">
        <v>8</v>
      </c>
    </row>
    <row r="15" spans="1:4" x14ac:dyDescent="0.25">
      <c r="A15" s="3">
        <v>42143</v>
      </c>
      <c r="B15" t="s">
        <v>735</v>
      </c>
      <c r="C15">
        <v>8</v>
      </c>
    </row>
    <row r="16" spans="1:4" x14ac:dyDescent="0.25">
      <c r="A16" s="3">
        <v>42143</v>
      </c>
      <c r="B16" t="s">
        <v>818</v>
      </c>
      <c r="C16">
        <v>100</v>
      </c>
    </row>
    <row r="18" spans="1:3" x14ac:dyDescent="0.25">
      <c r="A18" s="3">
        <v>42154</v>
      </c>
      <c r="B18" t="s">
        <v>555</v>
      </c>
      <c r="C18">
        <v>9</v>
      </c>
    </row>
    <row r="19" spans="1:3" x14ac:dyDescent="0.25">
      <c r="A19" s="3">
        <v>42154</v>
      </c>
      <c r="B19" t="s">
        <v>858</v>
      </c>
      <c r="C19">
        <v>33</v>
      </c>
    </row>
    <row r="20" spans="1:3" x14ac:dyDescent="0.25">
      <c r="A20" s="3">
        <v>42154</v>
      </c>
      <c r="B20" t="s">
        <v>859</v>
      </c>
      <c r="C20">
        <v>18</v>
      </c>
    </row>
    <row r="22" spans="1:3" x14ac:dyDescent="0.25">
      <c r="A22" s="3">
        <v>42155</v>
      </c>
      <c r="B22" t="s">
        <v>555</v>
      </c>
      <c r="C22">
        <v>10</v>
      </c>
    </row>
    <row r="23" spans="1:3" x14ac:dyDescent="0.25">
      <c r="A23" s="3">
        <v>42155</v>
      </c>
      <c r="B23" t="s">
        <v>863</v>
      </c>
      <c r="C23">
        <v>7</v>
      </c>
    </row>
    <row r="24" spans="1:3" x14ac:dyDescent="0.25">
      <c r="A24" s="3">
        <v>42155</v>
      </c>
      <c r="B24" t="s">
        <v>865</v>
      </c>
      <c r="C24">
        <v>70</v>
      </c>
    </row>
    <row r="25" spans="1:3" x14ac:dyDescent="0.25">
      <c r="A25" s="3">
        <v>42155</v>
      </c>
      <c r="B25" t="s">
        <v>866</v>
      </c>
      <c r="C25">
        <v>21</v>
      </c>
    </row>
    <row r="26" spans="1:3" x14ac:dyDescent="0.25">
      <c r="A26" s="6"/>
    </row>
    <row r="27" spans="1:3" x14ac:dyDescent="0.25">
      <c r="A27" s="3">
        <v>42156</v>
      </c>
      <c r="B27" t="s">
        <v>867</v>
      </c>
      <c r="C27">
        <v>5</v>
      </c>
    </row>
    <row r="28" spans="1:3" x14ac:dyDescent="0.25">
      <c r="A28" s="3">
        <v>42156</v>
      </c>
      <c r="B28" t="s">
        <v>868</v>
      </c>
      <c r="C28">
        <v>7</v>
      </c>
    </row>
    <row r="30" spans="1:3" x14ac:dyDescent="0.25">
      <c r="A30" s="3">
        <v>42170</v>
      </c>
      <c r="B30" t="s">
        <v>818</v>
      </c>
      <c r="C30">
        <v>60</v>
      </c>
    </row>
    <row r="33" spans="1:4" x14ac:dyDescent="0.25">
      <c r="B33" t="s">
        <v>895</v>
      </c>
      <c r="D33">
        <f>'PG Main'!N49</f>
        <v>6000</v>
      </c>
    </row>
    <row r="34" spans="1:4" x14ac:dyDescent="0.25">
      <c r="A34" s="3"/>
      <c r="B34" s="4"/>
      <c r="D34" s="5"/>
    </row>
    <row r="35" spans="1:4" x14ac:dyDescent="0.25">
      <c r="A35" s="143" t="s">
        <v>73</v>
      </c>
      <c r="B35" s="143"/>
      <c r="C35" s="5">
        <f>SUM(C4:C34)</f>
        <v>449</v>
      </c>
      <c r="D35" s="5"/>
    </row>
    <row r="36" spans="1:4" x14ac:dyDescent="0.25">
      <c r="A36" s="143" t="s">
        <v>74</v>
      </c>
      <c r="B36" s="143"/>
      <c r="C36" s="5"/>
      <c r="D36" s="5">
        <f>SUM(D4:D34)</f>
        <v>6000</v>
      </c>
    </row>
    <row r="37" spans="1:4" x14ac:dyDescent="0.25">
      <c r="A37" s="143" t="s">
        <v>75</v>
      </c>
      <c r="B37" s="143"/>
      <c r="C37" s="5">
        <f>C35-D36</f>
        <v>-5551</v>
      </c>
      <c r="D37" s="5"/>
    </row>
  </sheetData>
  <mergeCells count="7">
    <mergeCell ref="A36:B36"/>
    <mergeCell ref="A37:B37"/>
    <mergeCell ref="A1:C1"/>
    <mergeCell ref="A2:A3"/>
    <mergeCell ref="B2:B3"/>
    <mergeCell ref="C2:D2"/>
    <mergeCell ref="A35:B3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G56" zoomScaleNormal="100" workbookViewId="0">
      <selection activeCell="J70" sqref="J70"/>
    </sheetView>
  </sheetViews>
  <sheetFormatPr defaultRowHeight="15" x14ac:dyDescent="0.25"/>
  <cols>
    <col min="1" max="1" width="31.5703125"/>
    <col min="2" max="2" width="54.140625"/>
    <col min="3" max="3" width="8.85546875"/>
    <col min="4" max="4" width="8.28515625"/>
    <col min="5" max="5" width="9.85546875"/>
    <col min="6" max="6" width="8.7109375"/>
    <col min="7" max="7" width="8.85546875" style="88"/>
    <col min="8" max="8" width="30" customWidth="1"/>
    <col min="9" max="9" width="51.42578125"/>
    <col min="10" max="10" width="8.7109375"/>
    <col min="11" max="11" width="9.140625" style="81"/>
    <col min="12" max="12" width="31" customWidth="1"/>
    <col min="13" max="13" width="60.5703125"/>
    <col min="14" max="15" width="8.7109375"/>
    <col min="16" max="16" width="24.140625"/>
    <col min="17" max="17" width="25.140625"/>
    <col min="18" max="1025" width="8.7109375"/>
  </cols>
  <sheetData>
    <row r="1" spans="1:18" x14ac:dyDescent="0.25">
      <c r="A1" s="144" t="s">
        <v>1067</v>
      </c>
      <c r="B1" s="144"/>
      <c r="C1" s="144"/>
      <c r="D1" s="144"/>
      <c r="E1" s="5"/>
      <c r="F1" s="5"/>
      <c r="G1" s="87"/>
      <c r="H1" s="144" t="s">
        <v>1068</v>
      </c>
      <c r="I1" s="144"/>
      <c r="J1" s="144"/>
      <c r="K1" s="80"/>
      <c r="L1" s="144" t="s">
        <v>1069</v>
      </c>
      <c r="M1" s="144"/>
      <c r="N1" s="144"/>
    </row>
    <row r="2" spans="1:18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87"/>
      <c r="H2" s="2" t="s">
        <v>1</v>
      </c>
      <c r="I2" s="2" t="s">
        <v>2</v>
      </c>
      <c r="J2" s="2" t="s">
        <v>3</v>
      </c>
      <c r="K2" s="80"/>
      <c r="L2" s="2" t="s">
        <v>1</v>
      </c>
      <c r="M2" s="2" t="s">
        <v>2</v>
      </c>
      <c r="N2" s="2" t="s">
        <v>3</v>
      </c>
      <c r="P2" s="3">
        <v>42072</v>
      </c>
      <c r="Q2" t="s">
        <v>395</v>
      </c>
      <c r="R2">
        <v>400</v>
      </c>
    </row>
    <row r="3" spans="1:18" x14ac:dyDescent="0.25">
      <c r="A3" s="144"/>
      <c r="B3" s="144"/>
      <c r="C3" s="2" t="s">
        <v>4</v>
      </c>
      <c r="D3" s="2" t="s">
        <v>5</v>
      </c>
      <c r="E3" s="5" t="s">
        <v>4</v>
      </c>
      <c r="F3" s="5" t="s">
        <v>5</v>
      </c>
      <c r="G3" s="87"/>
      <c r="H3" s="3">
        <v>41975</v>
      </c>
      <c r="I3" s="4" t="s">
        <v>1070</v>
      </c>
      <c r="J3" s="5">
        <v>250</v>
      </c>
      <c r="K3" s="80"/>
      <c r="L3" s="3">
        <v>41975</v>
      </c>
      <c r="M3" s="4" t="s">
        <v>1070</v>
      </c>
      <c r="N3" s="5">
        <v>250</v>
      </c>
      <c r="P3" s="3">
        <v>42075</v>
      </c>
      <c r="Q3" t="s">
        <v>408</v>
      </c>
      <c r="R3">
        <v>200</v>
      </c>
    </row>
    <row r="4" spans="1:18" x14ac:dyDescent="0.25">
      <c r="A4" s="3">
        <v>41975</v>
      </c>
      <c r="B4" s="4" t="s">
        <v>1070</v>
      </c>
      <c r="C4" s="5">
        <v>250</v>
      </c>
      <c r="D4" s="5"/>
      <c r="E4" s="5"/>
      <c r="F4" s="5"/>
      <c r="G4" s="87"/>
      <c r="H4" s="3">
        <v>41975</v>
      </c>
      <c r="I4" s="4" t="s">
        <v>1071</v>
      </c>
      <c r="J4" s="5">
        <v>250</v>
      </c>
      <c r="K4" s="80"/>
      <c r="L4" s="3">
        <v>41975</v>
      </c>
      <c r="M4" s="4" t="s">
        <v>1071</v>
      </c>
      <c r="N4" s="5">
        <v>250</v>
      </c>
    </row>
    <row r="5" spans="1:18" x14ac:dyDescent="0.25">
      <c r="A5" s="3">
        <v>41975</v>
      </c>
      <c r="B5" s="4" t="s">
        <v>1071</v>
      </c>
      <c r="C5" s="5">
        <v>250</v>
      </c>
      <c r="D5" s="5"/>
      <c r="E5" s="5"/>
      <c r="F5" s="5"/>
      <c r="G5" s="87"/>
      <c r="H5" s="3">
        <v>41984</v>
      </c>
      <c r="I5" s="4" t="s">
        <v>1072</v>
      </c>
      <c r="J5" s="5">
        <v>250</v>
      </c>
      <c r="K5" s="80"/>
      <c r="L5" s="3">
        <v>41984</v>
      </c>
      <c r="M5" s="4" t="s">
        <v>1072</v>
      </c>
      <c r="N5" s="5">
        <v>250</v>
      </c>
      <c r="P5" s="3">
        <v>42129</v>
      </c>
      <c r="Q5" t="s">
        <v>751</v>
      </c>
      <c r="R5" s="2">
        <v>50</v>
      </c>
    </row>
    <row r="6" spans="1:18" x14ac:dyDescent="0.25">
      <c r="A6" s="3">
        <v>41975</v>
      </c>
      <c r="B6" s="4" t="s">
        <v>1073</v>
      </c>
      <c r="C6" s="5"/>
      <c r="D6" s="5">
        <v>500</v>
      </c>
      <c r="E6" s="5">
        <v>500</v>
      </c>
      <c r="F6" s="5"/>
      <c r="G6" s="87"/>
      <c r="H6" s="6"/>
      <c r="I6" s="4"/>
      <c r="J6" s="5"/>
      <c r="K6" s="80"/>
      <c r="L6" s="3"/>
      <c r="M6" s="4"/>
      <c r="N6" s="5"/>
    </row>
    <row r="7" spans="1:18" x14ac:dyDescent="0.25">
      <c r="A7" s="3">
        <v>41975</v>
      </c>
      <c r="B7" s="4" t="s">
        <v>1074</v>
      </c>
      <c r="C7" s="5">
        <v>400</v>
      </c>
      <c r="D7" s="5"/>
      <c r="E7" s="5"/>
      <c r="F7" s="5">
        <v>400</v>
      </c>
      <c r="G7" s="87"/>
      <c r="H7" s="143" t="s">
        <v>1021</v>
      </c>
      <c r="I7" s="143"/>
      <c r="J7" s="5">
        <f>SUM(J3:J5)</f>
        <v>750</v>
      </c>
      <c r="K7" s="80"/>
      <c r="L7" s="143" t="s">
        <v>1021</v>
      </c>
      <c r="M7" s="143"/>
      <c r="N7" s="5">
        <f>SUM(N3:N5)</f>
        <v>750</v>
      </c>
    </row>
    <row r="8" spans="1:18" x14ac:dyDescent="0.25">
      <c r="A8" s="3">
        <v>41976</v>
      </c>
      <c r="B8" s="4" t="s">
        <v>1075</v>
      </c>
      <c r="C8" s="5">
        <v>100</v>
      </c>
      <c r="D8" s="5"/>
      <c r="E8" s="5"/>
      <c r="F8" s="5">
        <v>100</v>
      </c>
      <c r="G8" s="87"/>
      <c r="H8" s="146"/>
      <c r="I8" s="146"/>
      <c r="J8" s="146"/>
      <c r="K8" s="80"/>
      <c r="L8" s="146"/>
      <c r="M8" s="146"/>
      <c r="N8" s="146"/>
    </row>
    <row r="9" spans="1:18" x14ac:dyDescent="0.25">
      <c r="A9" s="3">
        <v>41977</v>
      </c>
      <c r="B9" s="4" t="s">
        <v>1076</v>
      </c>
      <c r="C9" s="5"/>
      <c r="D9" s="5">
        <v>500</v>
      </c>
      <c r="E9" s="5">
        <v>500</v>
      </c>
      <c r="F9" s="5"/>
      <c r="G9" s="87"/>
      <c r="K9" s="80"/>
    </row>
    <row r="10" spans="1:18" x14ac:dyDescent="0.25">
      <c r="A10" s="3">
        <v>41984</v>
      </c>
      <c r="B10" s="4" t="s">
        <v>1072</v>
      </c>
      <c r="C10" s="5">
        <v>250</v>
      </c>
      <c r="D10" s="5"/>
      <c r="G10" s="87"/>
      <c r="H10" s="3">
        <v>42024</v>
      </c>
      <c r="I10" t="s">
        <v>243</v>
      </c>
      <c r="J10">
        <v>250</v>
      </c>
      <c r="K10" s="80"/>
      <c r="L10" s="3">
        <v>42023</v>
      </c>
      <c r="M10" t="s">
        <v>233</v>
      </c>
      <c r="N10">
        <v>500</v>
      </c>
    </row>
    <row r="11" spans="1:18" x14ac:dyDescent="0.25">
      <c r="A11" s="3">
        <v>41984</v>
      </c>
      <c r="B11" s="4" t="s">
        <v>1074</v>
      </c>
      <c r="C11" s="5">
        <v>500</v>
      </c>
      <c r="D11" s="5"/>
      <c r="E11" s="5"/>
      <c r="F11" s="5">
        <v>500</v>
      </c>
      <c r="G11" s="87"/>
      <c r="H11" s="3">
        <v>42026</v>
      </c>
      <c r="I11" t="s">
        <v>257</v>
      </c>
      <c r="J11">
        <v>250</v>
      </c>
      <c r="K11" s="80"/>
      <c r="L11" s="3">
        <v>42023</v>
      </c>
      <c r="M11" t="s">
        <v>234</v>
      </c>
      <c r="N11">
        <v>500</v>
      </c>
    </row>
    <row r="12" spans="1:18" x14ac:dyDescent="0.25">
      <c r="A12" s="3">
        <v>41984</v>
      </c>
      <c r="B12" s="4" t="s">
        <v>1077</v>
      </c>
      <c r="C12" s="5"/>
      <c r="D12" s="5">
        <v>750</v>
      </c>
      <c r="E12" s="5"/>
      <c r="F12" s="5"/>
      <c r="G12" s="87"/>
      <c r="H12" s="3">
        <v>42054</v>
      </c>
      <c r="I12" t="s">
        <v>324</v>
      </c>
      <c r="J12">
        <v>250</v>
      </c>
      <c r="K12" s="80"/>
      <c r="L12" s="3">
        <v>42024</v>
      </c>
      <c r="M12" t="s">
        <v>242</v>
      </c>
      <c r="N12">
        <v>500</v>
      </c>
    </row>
    <row r="13" spans="1:18" x14ac:dyDescent="0.25">
      <c r="A13" s="5"/>
      <c r="B13" s="4"/>
      <c r="C13" s="5"/>
      <c r="D13" s="5"/>
      <c r="E13" s="5"/>
      <c r="F13" s="5"/>
      <c r="G13" s="87"/>
      <c r="H13" s="3">
        <v>42054</v>
      </c>
      <c r="I13" t="s">
        <v>1078</v>
      </c>
      <c r="J13">
        <v>250</v>
      </c>
      <c r="K13" s="80"/>
      <c r="L13" s="3">
        <v>42024</v>
      </c>
      <c r="M13" t="s">
        <v>243</v>
      </c>
      <c r="N13">
        <v>250</v>
      </c>
    </row>
    <row r="14" spans="1:18" x14ac:dyDescent="0.25">
      <c r="A14" s="143" t="s">
        <v>73</v>
      </c>
      <c r="B14" s="143"/>
      <c r="C14" s="5">
        <f>SUM(C4:C13)</f>
        <v>1750</v>
      </c>
      <c r="D14" s="5"/>
      <c r="E14" s="5">
        <f>SUM(E4:E13)</f>
        <v>1000</v>
      </c>
      <c r="F14" s="5"/>
      <c r="G14" s="87"/>
      <c r="H14" s="7"/>
      <c r="K14" s="80"/>
      <c r="L14" s="3">
        <v>42026</v>
      </c>
      <c r="M14" t="s">
        <v>257</v>
      </c>
      <c r="N14">
        <v>250</v>
      </c>
    </row>
    <row r="15" spans="1:18" x14ac:dyDescent="0.25">
      <c r="A15" s="143" t="s">
        <v>74</v>
      </c>
      <c r="B15" s="143"/>
      <c r="C15" s="5"/>
      <c r="D15" s="5">
        <f>SUM(D4:D13)</f>
        <v>1750</v>
      </c>
      <c r="E15" s="5"/>
      <c r="F15" s="5">
        <f>SUM(F4:F13)</f>
        <v>1000</v>
      </c>
      <c r="G15" s="87"/>
      <c r="I15" t="s">
        <v>1079</v>
      </c>
      <c r="J15">
        <v>250</v>
      </c>
      <c r="K15" s="80"/>
      <c r="L15" s="3">
        <v>42054</v>
      </c>
      <c r="M15" t="s">
        <v>324</v>
      </c>
      <c r="N15">
        <v>250</v>
      </c>
    </row>
    <row r="16" spans="1:18" x14ac:dyDescent="0.25">
      <c r="A16" s="143" t="s">
        <v>75</v>
      </c>
      <c r="B16" s="143"/>
      <c r="C16" s="143">
        <f>C14-D15</f>
        <v>0</v>
      </c>
      <c r="D16" s="143"/>
      <c r="E16" s="143">
        <f>E14-F15</f>
        <v>0</v>
      </c>
      <c r="F16" s="143"/>
      <c r="G16" s="87"/>
      <c r="I16" t="s">
        <v>1080</v>
      </c>
      <c r="J16">
        <v>250</v>
      </c>
      <c r="K16" s="80"/>
      <c r="L16" s="7"/>
      <c r="M16" t="s">
        <v>1079</v>
      </c>
      <c r="N16">
        <v>250</v>
      </c>
    </row>
    <row r="17" spans="1:14" x14ac:dyDescent="0.25">
      <c r="A17" s="146"/>
      <c r="B17" s="146"/>
      <c r="C17" s="146"/>
      <c r="D17" s="146"/>
      <c r="E17" s="146"/>
      <c r="F17" s="146"/>
      <c r="G17" s="87"/>
      <c r="K17" s="80"/>
      <c r="L17" s="7"/>
      <c r="M17" t="s">
        <v>1080</v>
      </c>
      <c r="N17">
        <v>250</v>
      </c>
    </row>
    <row r="18" spans="1:14" x14ac:dyDescent="0.25">
      <c r="A18" s="5"/>
      <c r="B18" s="5"/>
      <c r="C18" s="5"/>
      <c r="D18" s="5"/>
      <c r="G18" s="87"/>
      <c r="H18" s="143" t="s">
        <v>1021</v>
      </c>
      <c r="I18" s="143"/>
      <c r="J18" s="5">
        <f>SUM(J9:J17)</f>
        <v>1500</v>
      </c>
      <c r="K18" s="80"/>
      <c r="L18" s="3">
        <v>42069</v>
      </c>
      <c r="M18" t="s">
        <v>382</v>
      </c>
      <c r="N18">
        <v>500</v>
      </c>
    </row>
    <row r="19" spans="1:14" x14ac:dyDescent="0.25">
      <c r="A19" s="3">
        <v>42024</v>
      </c>
      <c r="B19" t="s">
        <v>243</v>
      </c>
      <c r="C19">
        <v>250</v>
      </c>
      <c r="G19" s="87"/>
      <c r="K19" s="80"/>
      <c r="L19" s="3">
        <v>42074</v>
      </c>
      <c r="M19" t="s">
        <v>404</v>
      </c>
      <c r="N19">
        <v>500</v>
      </c>
    </row>
    <row r="20" spans="1:14" x14ac:dyDescent="0.25">
      <c r="A20" s="3">
        <v>42024</v>
      </c>
      <c r="B20" s="4" t="s">
        <v>1073</v>
      </c>
      <c r="D20">
        <v>250</v>
      </c>
      <c r="E20">
        <v>250</v>
      </c>
      <c r="G20" s="87"/>
      <c r="H20" s="146"/>
      <c r="I20" s="146"/>
      <c r="J20" s="146"/>
      <c r="K20" s="80"/>
    </row>
    <row r="21" spans="1:14" x14ac:dyDescent="0.25">
      <c r="A21" s="7"/>
      <c r="G21" s="87"/>
      <c r="H21" s="149" t="s">
        <v>1068</v>
      </c>
      <c r="I21" s="149"/>
      <c r="J21" s="149"/>
      <c r="K21" s="80"/>
      <c r="L21" s="146"/>
      <c r="M21" s="146"/>
      <c r="N21" s="146"/>
    </row>
    <row r="22" spans="1:14" x14ac:dyDescent="0.25">
      <c r="A22" s="3">
        <v>42026</v>
      </c>
      <c r="B22" t="s">
        <v>257</v>
      </c>
      <c r="C22">
        <v>250</v>
      </c>
      <c r="G22" s="87"/>
      <c r="H22" s="2" t="s">
        <v>1</v>
      </c>
      <c r="I22" s="2" t="s">
        <v>2</v>
      </c>
      <c r="J22" s="2" t="s">
        <v>3</v>
      </c>
      <c r="K22" s="80"/>
      <c r="L22" s="149" t="s">
        <v>1069</v>
      </c>
      <c r="M22" s="149"/>
      <c r="N22" s="149"/>
    </row>
    <row r="23" spans="1:14" x14ac:dyDescent="0.25">
      <c r="A23" s="3">
        <v>42024</v>
      </c>
      <c r="B23" s="4" t="s">
        <v>1073</v>
      </c>
      <c r="D23">
        <v>250</v>
      </c>
      <c r="E23">
        <v>250</v>
      </c>
      <c r="G23" s="87"/>
      <c r="H23" s="3">
        <v>42177</v>
      </c>
      <c r="I23" t="s">
        <v>913</v>
      </c>
      <c r="J23">
        <v>250</v>
      </c>
      <c r="K23" s="80"/>
      <c r="L23" s="3"/>
    </row>
    <row r="24" spans="1:14" x14ac:dyDescent="0.25">
      <c r="A24" s="7"/>
      <c r="G24" s="87"/>
      <c r="K24" s="80"/>
      <c r="L24" s="3">
        <v>42177</v>
      </c>
      <c r="M24" t="s">
        <v>913</v>
      </c>
      <c r="N24">
        <v>250</v>
      </c>
    </row>
    <row r="25" spans="1:14" x14ac:dyDescent="0.25">
      <c r="A25" s="3">
        <v>42054</v>
      </c>
      <c r="B25" t="s">
        <v>324</v>
      </c>
      <c r="C25">
        <v>250</v>
      </c>
      <c r="G25" s="87"/>
      <c r="H25" s="3">
        <v>42188</v>
      </c>
      <c r="I25" t="s">
        <v>936</v>
      </c>
      <c r="J25">
        <v>250</v>
      </c>
      <c r="K25" s="80"/>
      <c r="L25" s="3"/>
    </row>
    <row r="26" spans="1:14" x14ac:dyDescent="0.25">
      <c r="A26" s="3">
        <v>42054</v>
      </c>
      <c r="B26" s="4" t="s">
        <v>1073</v>
      </c>
      <c r="D26">
        <v>250</v>
      </c>
      <c r="E26">
        <v>250</v>
      </c>
      <c r="G26" s="87"/>
      <c r="H26" s="3">
        <v>42188</v>
      </c>
      <c r="I26" t="s">
        <v>937</v>
      </c>
      <c r="J26">
        <v>250</v>
      </c>
      <c r="K26" s="80"/>
      <c r="L26" s="3">
        <v>42188</v>
      </c>
      <c r="M26" t="s">
        <v>936</v>
      </c>
      <c r="N26">
        <v>250</v>
      </c>
    </row>
    <row r="27" spans="1:14" x14ac:dyDescent="0.25">
      <c r="A27" s="7"/>
      <c r="G27" s="87"/>
      <c r="K27" s="80"/>
      <c r="L27" s="3">
        <v>42188</v>
      </c>
      <c r="M27" t="s">
        <v>937</v>
      </c>
      <c r="N27">
        <v>250</v>
      </c>
    </row>
    <row r="28" spans="1:14" x14ac:dyDescent="0.25">
      <c r="A28" s="7"/>
      <c r="B28" t="s">
        <v>1079</v>
      </c>
      <c r="C28">
        <v>250</v>
      </c>
      <c r="G28" s="87"/>
      <c r="H28" s="3">
        <v>42193</v>
      </c>
      <c r="I28" t="s">
        <v>947</v>
      </c>
      <c r="J28">
        <v>250</v>
      </c>
      <c r="K28" s="80"/>
      <c r="L28" s="3"/>
    </row>
    <row r="29" spans="1:14" x14ac:dyDescent="0.25">
      <c r="A29" s="7"/>
      <c r="B29" t="s">
        <v>1080</v>
      </c>
      <c r="C29">
        <v>250</v>
      </c>
      <c r="G29" s="87"/>
      <c r="H29" s="3">
        <v>42193</v>
      </c>
      <c r="I29" t="s">
        <v>948</v>
      </c>
      <c r="J29">
        <v>250</v>
      </c>
      <c r="K29" s="80"/>
      <c r="L29" s="3">
        <v>42193</v>
      </c>
      <c r="M29" t="s">
        <v>947</v>
      </c>
      <c r="N29">
        <v>250</v>
      </c>
    </row>
    <row r="30" spans="1:14" x14ac:dyDescent="0.25">
      <c r="A30" s="3">
        <v>42054</v>
      </c>
      <c r="B30" t="s">
        <v>1078</v>
      </c>
      <c r="C30">
        <v>250</v>
      </c>
      <c r="G30" s="87"/>
      <c r="K30" s="80"/>
      <c r="L30" s="3">
        <v>42193</v>
      </c>
      <c r="M30" t="s">
        <v>948</v>
      </c>
      <c r="N30">
        <v>250</v>
      </c>
    </row>
    <row r="31" spans="1:14" x14ac:dyDescent="0.25">
      <c r="A31" s="3"/>
      <c r="B31" s="5"/>
      <c r="C31" s="5"/>
      <c r="D31" s="5"/>
      <c r="G31" s="87"/>
      <c r="H31" s="3">
        <v>42194</v>
      </c>
      <c r="I31" t="s">
        <v>949</v>
      </c>
      <c r="J31">
        <v>250</v>
      </c>
      <c r="K31" s="80"/>
      <c r="L31" s="3"/>
    </row>
    <row r="32" spans="1:14" x14ac:dyDescent="0.25">
      <c r="A32" s="3">
        <v>42054</v>
      </c>
      <c r="B32" s="4" t="s">
        <v>1074</v>
      </c>
      <c r="D32" s="5">
        <v>750</v>
      </c>
      <c r="F32" s="5">
        <v>750</v>
      </c>
      <c r="G32" s="87"/>
      <c r="K32" s="80"/>
      <c r="L32" s="3">
        <v>42194</v>
      </c>
      <c r="M32" t="s">
        <v>949</v>
      </c>
      <c r="N32">
        <v>250</v>
      </c>
    </row>
    <row r="33" spans="1:14" x14ac:dyDescent="0.25">
      <c r="A33" s="5"/>
      <c r="B33" s="5"/>
      <c r="C33" s="5"/>
      <c r="D33" s="5"/>
      <c r="G33" s="87"/>
      <c r="H33" s="3">
        <v>42199</v>
      </c>
      <c r="I33" t="s">
        <v>958</v>
      </c>
      <c r="J33">
        <v>250</v>
      </c>
      <c r="K33" s="80"/>
    </row>
    <row r="34" spans="1:14" x14ac:dyDescent="0.25">
      <c r="A34" s="143" t="s">
        <v>73</v>
      </c>
      <c r="B34" s="143"/>
      <c r="C34" s="5">
        <f>SUM(C19:C30)</f>
        <v>1500</v>
      </c>
      <c r="D34" s="5"/>
      <c r="E34" s="5">
        <f>SUM(E19:E30)</f>
        <v>750</v>
      </c>
      <c r="F34" s="5"/>
      <c r="G34" s="87"/>
      <c r="K34" s="80"/>
      <c r="L34" s="3">
        <v>42199</v>
      </c>
      <c r="M34" t="s">
        <v>958</v>
      </c>
      <c r="N34">
        <v>250</v>
      </c>
    </row>
    <row r="35" spans="1:14" x14ac:dyDescent="0.25">
      <c r="A35" s="143" t="s">
        <v>74</v>
      </c>
      <c r="B35" s="143"/>
      <c r="C35" s="5"/>
      <c r="D35" s="5">
        <f>SUM(D19:D32)</f>
        <v>1500</v>
      </c>
      <c r="E35" s="5"/>
      <c r="F35" s="5">
        <f>SUM(F19:F32)</f>
        <v>750</v>
      </c>
      <c r="G35" s="87"/>
      <c r="H35" s="3">
        <v>42206</v>
      </c>
      <c r="I35" t="s">
        <v>972</v>
      </c>
      <c r="J35">
        <v>250</v>
      </c>
      <c r="K35" s="80"/>
    </row>
    <row r="36" spans="1:14" x14ac:dyDescent="0.25">
      <c r="A36" s="143" t="s">
        <v>75</v>
      </c>
      <c r="B36" s="143"/>
      <c r="C36" s="143">
        <f>C34-D35</f>
        <v>0</v>
      </c>
      <c r="D36" s="143"/>
      <c r="E36" s="143">
        <f>E34-F35</f>
        <v>0</v>
      </c>
      <c r="F36" s="143"/>
      <c r="G36" s="87"/>
      <c r="K36" s="80"/>
      <c r="L36" s="3">
        <v>42206</v>
      </c>
      <c r="M36" t="s">
        <v>972</v>
      </c>
      <c r="N36">
        <v>250</v>
      </c>
    </row>
    <row r="37" spans="1:14" x14ac:dyDescent="0.25">
      <c r="A37" s="5"/>
      <c r="B37" s="5"/>
      <c r="C37" s="5"/>
      <c r="D37" s="5"/>
      <c r="G37" s="87"/>
      <c r="H37" s="20">
        <v>42208</v>
      </c>
      <c r="I37" t="s">
        <v>976</v>
      </c>
      <c r="J37">
        <v>250</v>
      </c>
      <c r="K37" s="80"/>
    </row>
    <row r="38" spans="1:14" x14ac:dyDescent="0.25">
      <c r="A38" s="146"/>
      <c r="B38" s="146"/>
      <c r="C38" s="146"/>
      <c r="D38" s="146"/>
      <c r="E38" s="146"/>
      <c r="F38" s="146"/>
      <c r="G38" s="87"/>
      <c r="H38" s="20">
        <v>42208</v>
      </c>
      <c r="I38" t="s">
        <v>977</v>
      </c>
      <c r="J38">
        <v>250</v>
      </c>
      <c r="K38" s="80"/>
      <c r="L38" s="20">
        <v>42208</v>
      </c>
      <c r="M38" t="s">
        <v>976</v>
      </c>
      <c r="N38">
        <v>250</v>
      </c>
    </row>
    <row r="39" spans="1:14" x14ac:dyDescent="0.25">
      <c r="G39" s="87"/>
      <c r="K39" s="80"/>
      <c r="L39" s="20">
        <v>42208</v>
      </c>
      <c r="M39" t="s">
        <v>977</v>
      </c>
      <c r="N39">
        <v>250</v>
      </c>
    </row>
    <row r="40" spans="1:14" x14ac:dyDescent="0.25">
      <c r="A40" s="149" t="s">
        <v>1067</v>
      </c>
      <c r="B40" s="149"/>
      <c r="C40" s="149"/>
      <c r="D40" s="149"/>
      <c r="E40" s="149"/>
      <c r="F40" s="149"/>
      <c r="G40" s="87"/>
      <c r="H40" s="20">
        <v>42209</v>
      </c>
      <c r="I40" t="s">
        <v>979</v>
      </c>
      <c r="J40">
        <v>250</v>
      </c>
      <c r="K40" s="80"/>
    </row>
    <row r="41" spans="1:14" x14ac:dyDescent="0.25">
      <c r="A41" s="144" t="s">
        <v>1</v>
      </c>
      <c r="B41" s="144" t="s">
        <v>2</v>
      </c>
      <c r="C41" s="144" t="s">
        <v>3</v>
      </c>
      <c r="D41" s="144"/>
      <c r="E41" s="143" t="s">
        <v>1019</v>
      </c>
      <c r="F41" s="143"/>
      <c r="G41" s="87"/>
      <c r="H41" s="20">
        <v>42209</v>
      </c>
      <c r="I41" t="s">
        <v>980</v>
      </c>
      <c r="J41">
        <v>250</v>
      </c>
      <c r="K41" s="80"/>
      <c r="L41" s="20">
        <v>42209</v>
      </c>
      <c r="M41" t="s">
        <v>979</v>
      </c>
      <c r="N41">
        <v>250</v>
      </c>
    </row>
    <row r="42" spans="1:14" x14ac:dyDescent="0.25">
      <c r="A42" s="144"/>
      <c r="B42" s="144"/>
      <c r="C42" s="2" t="s">
        <v>4</v>
      </c>
      <c r="D42" s="2" t="s">
        <v>5</v>
      </c>
      <c r="E42" s="5" t="s">
        <v>4</v>
      </c>
      <c r="F42" s="5" t="s">
        <v>5</v>
      </c>
      <c r="G42" s="87"/>
      <c r="K42" s="80"/>
      <c r="L42" s="20">
        <v>42209</v>
      </c>
      <c r="M42" t="s">
        <v>980</v>
      </c>
      <c r="N42">
        <v>250</v>
      </c>
    </row>
    <row r="43" spans="1:14" x14ac:dyDescent="0.25">
      <c r="A43" s="3">
        <v>42177</v>
      </c>
      <c r="B43" t="s">
        <v>913</v>
      </c>
      <c r="C43">
        <v>500</v>
      </c>
      <c r="D43" s="5"/>
      <c r="E43" s="5"/>
      <c r="F43" s="5"/>
      <c r="G43" s="87"/>
      <c r="H43" s="20">
        <v>42236</v>
      </c>
      <c r="I43" t="s">
        <v>1781</v>
      </c>
      <c r="J43">
        <v>250</v>
      </c>
      <c r="K43" s="80"/>
    </row>
    <row r="44" spans="1:14" x14ac:dyDescent="0.25">
      <c r="A44" s="3">
        <v>42177</v>
      </c>
      <c r="B44" s="4" t="s">
        <v>1081</v>
      </c>
      <c r="C44" s="5"/>
      <c r="D44" s="5">
        <v>500</v>
      </c>
      <c r="E44" s="5">
        <v>500</v>
      </c>
      <c r="F44" s="5"/>
      <c r="G44" s="87"/>
      <c r="K44" s="80"/>
      <c r="L44" s="20">
        <v>42236</v>
      </c>
      <c r="M44" t="s">
        <v>1781</v>
      </c>
      <c r="N44">
        <v>250</v>
      </c>
    </row>
    <row r="45" spans="1:14" x14ac:dyDescent="0.25">
      <c r="A45" s="3"/>
      <c r="B45" s="4"/>
      <c r="C45" s="5"/>
      <c r="D45" s="5"/>
      <c r="E45" s="5"/>
      <c r="F45" s="5"/>
      <c r="G45" s="87"/>
      <c r="H45" s="20">
        <v>42237</v>
      </c>
      <c r="I45" t="s">
        <v>1782</v>
      </c>
      <c r="J45">
        <v>250</v>
      </c>
      <c r="K45" s="80"/>
    </row>
    <row r="46" spans="1:14" x14ac:dyDescent="0.25">
      <c r="A46" s="3">
        <v>42188</v>
      </c>
      <c r="B46" t="s">
        <v>936</v>
      </c>
      <c r="C46">
        <v>500</v>
      </c>
      <c r="D46" s="5"/>
      <c r="E46" s="5"/>
      <c r="F46" s="5"/>
      <c r="G46" s="87"/>
      <c r="K46" s="80"/>
      <c r="L46" s="20">
        <v>42237</v>
      </c>
      <c r="M46" t="s">
        <v>1782</v>
      </c>
      <c r="N46">
        <v>250</v>
      </c>
    </row>
    <row r="47" spans="1:14" x14ac:dyDescent="0.25">
      <c r="A47" s="3">
        <v>42188</v>
      </c>
      <c r="B47" t="s">
        <v>937</v>
      </c>
      <c r="C47">
        <v>500</v>
      </c>
      <c r="D47" s="5"/>
      <c r="E47" s="5"/>
      <c r="F47" s="5"/>
      <c r="G47" s="87"/>
      <c r="H47" s="143" t="s">
        <v>1021</v>
      </c>
      <c r="I47" s="143"/>
      <c r="J47" s="5">
        <f>SUM(J23:J46)</f>
        <v>3500</v>
      </c>
      <c r="K47" s="80"/>
    </row>
    <row r="48" spans="1:14" x14ac:dyDescent="0.25">
      <c r="A48" s="3">
        <v>42188</v>
      </c>
      <c r="B48" s="4" t="s">
        <v>1081</v>
      </c>
      <c r="C48" s="5"/>
      <c r="D48" s="5">
        <v>1000</v>
      </c>
      <c r="E48" s="5">
        <v>1000</v>
      </c>
      <c r="F48" s="5"/>
      <c r="G48" s="87"/>
      <c r="K48" s="80"/>
      <c r="L48" s="69">
        <v>42277</v>
      </c>
      <c r="M48" s="62" t="s">
        <v>1916</v>
      </c>
      <c r="N48">
        <v>250</v>
      </c>
    </row>
    <row r="49" spans="1:14" x14ac:dyDescent="0.25">
      <c r="A49" s="3"/>
      <c r="B49" s="4"/>
      <c r="C49" s="5"/>
      <c r="D49" s="5"/>
      <c r="G49" s="87"/>
      <c r="H49" s="78">
        <v>42247</v>
      </c>
      <c r="I49" s="79" t="s">
        <v>1811</v>
      </c>
      <c r="J49" s="79">
        <v>3500</v>
      </c>
      <c r="K49" s="80"/>
    </row>
    <row r="50" spans="1:14" x14ac:dyDescent="0.25">
      <c r="A50" s="3">
        <v>42193</v>
      </c>
      <c r="B50" t="s">
        <v>947</v>
      </c>
      <c r="C50">
        <v>500</v>
      </c>
      <c r="D50" s="5"/>
      <c r="E50" s="5"/>
      <c r="F50" s="5"/>
      <c r="G50" s="87"/>
      <c r="K50" s="80"/>
    </row>
    <row r="51" spans="1:14" x14ac:dyDescent="0.25">
      <c r="A51" s="3">
        <v>42193</v>
      </c>
      <c r="B51" t="s">
        <v>948</v>
      </c>
      <c r="C51">
        <v>500</v>
      </c>
      <c r="D51" s="5"/>
      <c r="E51" s="5"/>
      <c r="F51" s="5"/>
      <c r="G51" s="87"/>
      <c r="I51" t="s">
        <v>75</v>
      </c>
      <c r="J51">
        <f>J47-J49</f>
        <v>0</v>
      </c>
      <c r="K51" s="80"/>
    </row>
    <row r="52" spans="1:14" x14ac:dyDescent="0.25">
      <c r="A52" s="3">
        <v>42193</v>
      </c>
      <c r="B52" s="4" t="s">
        <v>1081</v>
      </c>
      <c r="D52" s="5">
        <v>1000</v>
      </c>
      <c r="E52" s="5">
        <v>1000</v>
      </c>
      <c r="G52" s="87"/>
      <c r="K52" s="80"/>
    </row>
    <row r="53" spans="1:14" x14ac:dyDescent="0.25">
      <c r="G53" s="87"/>
      <c r="H53" s="69">
        <v>42277</v>
      </c>
      <c r="I53" s="62" t="s">
        <v>1916</v>
      </c>
      <c r="J53">
        <v>250</v>
      </c>
      <c r="K53" s="80"/>
    </row>
    <row r="54" spans="1:14" x14ac:dyDescent="0.25">
      <c r="A54" s="3">
        <v>42194</v>
      </c>
      <c r="B54" t="s">
        <v>949</v>
      </c>
      <c r="C54">
        <v>500</v>
      </c>
      <c r="G54" s="87"/>
      <c r="K54" s="80"/>
    </row>
    <row r="55" spans="1:14" x14ac:dyDescent="0.25">
      <c r="A55" s="3">
        <v>42194</v>
      </c>
      <c r="B55" s="4" t="s">
        <v>1081</v>
      </c>
      <c r="C55" s="5"/>
      <c r="D55" s="5">
        <v>500</v>
      </c>
      <c r="E55" s="5">
        <v>500</v>
      </c>
      <c r="G55" s="87"/>
      <c r="K55" s="80"/>
    </row>
    <row r="56" spans="1:14" x14ac:dyDescent="0.25">
      <c r="G56" s="87"/>
      <c r="K56" s="80"/>
    </row>
    <row r="57" spans="1:14" x14ac:dyDescent="0.25">
      <c r="A57" s="3">
        <v>42199</v>
      </c>
      <c r="B57" t="s">
        <v>958</v>
      </c>
      <c r="C57">
        <v>500</v>
      </c>
      <c r="G57" s="87"/>
      <c r="K57" s="80"/>
      <c r="L57" s="143" t="s">
        <v>1021</v>
      </c>
      <c r="M57" s="143"/>
      <c r="N57" s="5">
        <f>SUM(N24:N56)</f>
        <v>3750</v>
      </c>
    </row>
    <row r="58" spans="1:14" x14ac:dyDescent="0.25">
      <c r="A58" s="3">
        <v>42199</v>
      </c>
      <c r="B58" s="4" t="s">
        <v>1081</v>
      </c>
      <c r="C58" s="5"/>
      <c r="D58" s="5">
        <v>500</v>
      </c>
      <c r="E58" s="5">
        <v>500</v>
      </c>
      <c r="G58" s="87"/>
      <c r="K58" s="80"/>
    </row>
    <row r="59" spans="1:14" x14ac:dyDescent="0.25">
      <c r="G59" s="87"/>
      <c r="K59" s="80"/>
    </row>
    <row r="60" spans="1:14" x14ac:dyDescent="0.25">
      <c r="A60" s="3">
        <v>42206</v>
      </c>
      <c r="B60" t="s">
        <v>972</v>
      </c>
      <c r="C60">
        <v>500</v>
      </c>
      <c r="G60" s="87"/>
      <c r="K60" s="80"/>
      <c r="L60" s="146"/>
      <c r="M60" s="146"/>
      <c r="N60" s="146"/>
    </row>
    <row r="61" spans="1:14" x14ac:dyDescent="0.25">
      <c r="A61" s="3">
        <v>42206</v>
      </c>
      <c r="B61" t="s">
        <v>973</v>
      </c>
      <c r="C61">
        <v>500</v>
      </c>
      <c r="G61" s="87"/>
      <c r="K61" s="80"/>
      <c r="L61" s="149" t="s">
        <v>1082</v>
      </c>
      <c r="M61" s="149"/>
      <c r="N61" s="149"/>
    </row>
    <row r="62" spans="1:14" x14ac:dyDescent="0.25">
      <c r="A62" s="3">
        <v>42206</v>
      </c>
      <c r="B62" s="4" t="s">
        <v>1081</v>
      </c>
      <c r="D62" s="5">
        <v>1000</v>
      </c>
      <c r="E62" s="5">
        <v>1000</v>
      </c>
      <c r="G62" s="87"/>
      <c r="K62" s="80"/>
      <c r="L62" s="3"/>
    </row>
    <row r="63" spans="1:14" x14ac:dyDescent="0.25">
      <c r="G63" s="87"/>
      <c r="K63" s="80"/>
      <c r="L63" s="3">
        <v>42206</v>
      </c>
      <c r="M63" t="s">
        <v>973</v>
      </c>
      <c r="N63">
        <v>500</v>
      </c>
    </row>
    <row r="64" spans="1:14" x14ac:dyDescent="0.25">
      <c r="A64" s="20">
        <v>42208</v>
      </c>
      <c r="B64" t="s">
        <v>976</v>
      </c>
      <c r="C64" s="19">
        <v>500</v>
      </c>
      <c r="G64" s="87"/>
      <c r="K64" s="80"/>
    </row>
    <row r="65" spans="1:14" x14ac:dyDescent="0.25">
      <c r="A65" s="20">
        <v>42208</v>
      </c>
      <c r="B65" t="s">
        <v>977</v>
      </c>
      <c r="C65">
        <v>500</v>
      </c>
      <c r="G65" s="87"/>
      <c r="K65" s="80"/>
      <c r="L65" s="20">
        <v>42215</v>
      </c>
      <c r="M65" t="s">
        <v>1083</v>
      </c>
      <c r="N65">
        <v>0</v>
      </c>
    </row>
    <row r="66" spans="1:14" x14ac:dyDescent="0.25">
      <c r="A66" s="20">
        <v>42208</v>
      </c>
      <c r="B66" s="4" t="s">
        <v>1081</v>
      </c>
      <c r="D66" s="5">
        <v>1000</v>
      </c>
      <c r="E66" s="5">
        <v>1000</v>
      </c>
      <c r="G66" s="87"/>
      <c r="K66" s="80"/>
      <c r="L66" s="20"/>
    </row>
    <row r="67" spans="1:14" x14ac:dyDescent="0.25">
      <c r="G67" s="87"/>
      <c r="K67" s="80"/>
      <c r="L67" s="69">
        <v>42251</v>
      </c>
      <c r="M67" s="62" t="s">
        <v>1825</v>
      </c>
      <c r="N67">
        <v>500</v>
      </c>
    </row>
    <row r="68" spans="1:14" x14ac:dyDescent="0.25">
      <c r="A68" s="20">
        <v>42209</v>
      </c>
      <c r="B68" t="s">
        <v>979</v>
      </c>
      <c r="C68">
        <v>500</v>
      </c>
      <c r="G68" s="87"/>
      <c r="K68" s="80"/>
      <c r="L68" s="20"/>
    </row>
    <row r="69" spans="1:14" x14ac:dyDescent="0.25">
      <c r="A69" s="20">
        <v>42209</v>
      </c>
      <c r="B69" t="s">
        <v>980</v>
      </c>
      <c r="C69">
        <v>500</v>
      </c>
      <c r="G69" s="87"/>
      <c r="H69" s="143" t="s">
        <v>1021</v>
      </c>
      <c r="I69" s="143"/>
      <c r="J69" s="116">
        <f>SUM(J51:J68)</f>
        <v>250</v>
      </c>
      <c r="K69" s="80"/>
      <c r="L69" s="69">
        <v>42255</v>
      </c>
      <c r="M69" s="62" t="s">
        <v>1836</v>
      </c>
      <c r="N69">
        <v>300</v>
      </c>
    </row>
    <row r="70" spans="1:14" x14ac:dyDescent="0.25">
      <c r="A70" s="20">
        <v>42209</v>
      </c>
      <c r="B70" s="4" t="s">
        <v>1081</v>
      </c>
      <c r="D70" s="5">
        <v>1000</v>
      </c>
      <c r="E70" s="5">
        <v>1000</v>
      </c>
      <c r="G70" s="87"/>
      <c r="K70" s="80"/>
    </row>
    <row r="71" spans="1:14" x14ac:dyDescent="0.25">
      <c r="G71" s="87"/>
      <c r="K71" s="80"/>
      <c r="L71" s="69">
        <v>42264</v>
      </c>
      <c r="M71" s="62" t="s">
        <v>1875</v>
      </c>
      <c r="N71">
        <v>500</v>
      </c>
    </row>
    <row r="72" spans="1:14" x14ac:dyDescent="0.25">
      <c r="A72" s="20">
        <v>42215</v>
      </c>
      <c r="B72" t="s">
        <v>1083</v>
      </c>
      <c r="C72">
        <v>0</v>
      </c>
      <c r="G72" s="87"/>
      <c r="K72" s="80"/>
    </row>
    <row r="73" spans="1:14" x14ac:dyDescent="0.25">
      <c r="G73" s="87"/>
      <c r="K73" s="80"/>
      <c r="L73" s="69">
        <v>42265</v>
      </c>
      <c r="M73" s="62" t="s">
        <v>1878</v>
      </c>
      <c r="N73">
        <v>500</v>
      </c>
    </row>
    <row r="74" spans="1:14" x14ac:dyDescent="0.25">
      <c r="A74" s="20">
        <v>42236</v>
      </c>
      <c r="B74" t="s">
        <v>1781</v>
      </c>
      <c r="C74">
        <v>500</v>
      </c>
      <c r="G74" s="87"/>
      <c r="K74" s="80"/>
    </row>
    <row r="75" spans="1:14" x14ac:dyDescent="0.25">
      <c r="A75" s="20">
        <v>42236</v>
      </c>
      <c r="B75" s="4" t="s">
        <v>1081</v>
      </c>
      <c r="D75">
        <v>500</v>
      </c>
      <c r="E75">
        <v>500</v>
      </c>
      <c r="G75" s="87"/>
      <c r="K75" s="80"/>
      <c r="L75" s="69">
        <v>42277</v>
      </c>
      <c r="M75" s="62" t="s">
        <v>1917</v>
      </c>
      <c r="N75">
        <v>250</v>
      </c>
    </row>
    <row r="76" spans="1:14" x14ac:dyDescent="0.25">
      <c r="G76" s="87"/>
      <c r="K76" s="80"/>
    </row>
    <row r="77" spans="1:14" x14ac:dyDescent="0.25">
      <c r="A77" s="20">
        <v>42237</v>
      </c>
      <c r="B77" t="s">
        <v>1782</v>
      </c>
      <c r="C77">
        <v>500</v>
      </c>
      <c r="G77" s="87"/>
      <c r="K77" s="80"/>
    </row>
    <row r="78" spans="1:14" x14ac:dyDescent="0.25">
      <c r="A78" s="20">
        <v>42237</v>
      </c>
      <c r="B78" s="4" t="s">
        <v>1081</v>
      </c>
      <c r="D78">
        <v>500</v>
      </c>
      <c r="E78">
        <v>500</v>
      </c>
      <c r="G78" s="87"/>
      <c r="K78" s="80"/>
    </row>
    <row r="79" spans="1:14" x14ac:dyDescent="0.25">
      <c r="G79" s="87"/>
      <c r="K79" s="80"/>
      <c r="L79" s="143" t="s">
        <v>1021</v>
      </c>
      <c r="M79" s="143"/>
      <c r="N79" s="5">
        <f>SUM(N62:N77)</f>
        <v>2550</v>
      </c>
    </row>
    <row r="80" spans="1:14" x14ac:dyDescent="0.25">
      <c r="A80" s="69">
        <v>42251</v>
      </c>
      <c r="B80" s="62" t="s">
        <v>1825</v>
      </c>
      <c r="C80">
        <v>500</v>
      </c>
      <c r="G80" s="87"/>
      <c r="K80" s="80"/>
    </row>
    <row r="81" spans="1:11" x14ac:dyDescent="0.25">
      <c r="A81" s="69">
        <v>42251</v>
      </c>
      <c r="B81" s="4" t="s">
        <v>1081</v>
      </c>
      <c r="D81">
        <v>500</v>
      </c>
      <c r="E81">
        <v>500</v>
      </c>
      <c r="G81" s="87"/>
      <c r="K81" s="80"/>
    </row>
    <row r="82" spans="1:11" x14ac:dyDescent="0.25">
      <c r="G82" s="87"/>
      <c r="K82" s="80"/>
    </row>
    <row r="83" spans="1:11" x14ac:dyDescent="0.25">
      <c r="A83" s="69">
        <v>42255</v>
      </c>
      <c r="B83" s="62" t="s">
        <v>1836</v>
      </c>
      <c r="C83">
        <v>300</v>
      </c>
      <c r="G83" s="87"/>
      <c r="K83" s="80"/>
    </row>
    <row r="84" spans="1:11" x14ac:dyDescent="0.25">
      <c r="A84" s="69">
        <v>42255</v>
      </c>
      <c r="B84" s="4" t="s">
        <v>1081</v>
      </c>
      <c r="D84">
        <v>300</v>
      </c>
      <c r="E84">
        <v>300</v>
      </c>
    </row>
    <row r="86" spans="1:11" x14ac:dyDescent="0.25">
      <c r="A86" s="69">
        <v>42264</v>
      </c>
      <c r="B86" s="62" t="s">
        <v>1875</v>
      </c>
      <c r="C86">
        <v>500</v>
      </c>
    </row>
    <row r="87" spans="1:11" x14ac:dyDescent="0.25">
      <c r="A87" s="69">
        <v>42264</v>
      </c>
      <c r="B87" s="4" t="s">
        <v>1081</v>
      </c>
      <c r="D87">
        <v>500</v>
      </c>
      <c r="E87">
        <v>500</v>
      </c>
    </row>
    <row r="89" spans="1:11" x14ac:dyDescent="0.25">
      <c r="A89" s="69">
        <v>42265</v>
      </c>
      <c r="B89" s="62" t="s">
        <v>1878</v>
      </c>
      <c r="C89">
        <v>500</v>
      </c>
    </row>
    <row r="90" spans="1:11" x14ac:dyDescent="0.25">
      <c r="A90" s="69">
        <v>42265</v>
      </c>
      <c r="B90" s="4" t="s">
        <v>1081</v>
      </c>
      <c r="D90">
        <v>500</v>
      </c>
      <c r="E90">
        <v>500</v>
      </c>
    </row>
    <row r="92" spans="1:11" x14ac:dyDescent="0.25">
      <c r="A92" s="69">
        <v>42277</v>
      </c>
      <c r="B92" s="62" t="s">
        <v>1916</v>
      </c>
      <c r="C92">
        <v>500</v>
      </c>
    </row>
    <row r="93" spans="1:11" x14ac:dyDescent="0.25">
      <c r="A93" s="69">
        <v>42277</v>
      </c>
      <c r="B93" s="62" t="s">
        <v>1917</v>
      </c>
      <c r="C93">
        <v>500</v>
      </c>
    </row>
    <row r="94" spans="1:11" x14ac:dyDescent="0.25">
      <c r="A94" s="69">
        <v>42277</v>
      </c>
      <c r="B94" s="4" t="s">
        <v>1081</v>
      </c>
      <c r="D94">
        <v>1000</v>
      </c>
      <c r="E94">
        <v>1000</v>
      </c>
    </row>
    <row r="105" spans="1:6" x14ac:dyDescent="0.25">
      <c r="A105" s="5"/>
      <c r="B105" s="4"/>
      <c r="C105" s="5"/>
      <c r="D105" s="5"/>
      <c r="E105" s="5"/>
      <c r="F105" s="5"/>
    </row>
    <row r="106" spans="1:6" x14ac:dyDescent="0.25">
      <c r="A106" s="143" t="s">
        <v>73</v>
      </c>
      <c r="B106" s="143"/>
      <c r="C106" s="5">
        <f>SUM(C43:C105)</f>
        <v>10300</v>
      </c>
      <c r="D106" s="5"/>
      <c r="E106" s="5">
        <f>SUM(E43:E105)</f>
        <v>10300</v>
      </c>
      <c r="F106" s="5"/>
    </row>
    <row r="107" spans="1:6" x14ac:dyDescent="0.25">
      <c r="A107" s="143" t="s">
        <v>74</v>
      </c>
      <c r="B107" s="143"/>
      <c r="C107" s="5"/>
      <c r="D107" s="5">
        <f>SUM(D43:D105)</f>
        <v>10300</v>
      </c>
      <c r="E107" s="5"/>
      <c r="F107" s="5">
        <f>SUM(F43:F105)</f>
        <v>0</v>
      </c>
    </row>
    <row r="108" spans="1:6" x14ac:dyDescent="0.25">
      <c r="A108" s="143" t="s">
        <v>75</v>
      </c>
      <c r="B108" s="143"/>
      <c r="C108" s="143">
        <f>C106-D107</f>
        <v>0</v>
      </c>
      <c r="D108" s="143"/>
      <c r="E108" s="143">
        <f>E106-F107</f>
        <v>10300</v>
      </c>
      <c r="F108" s="143"/>
    </row>
  </sheetData>
  <mergeCells count="44">
    <mergeCell ref="A1:D1"/>
    <mergeCell ref="H1:J1"/>
    <mergeCell ref="L1:N1"/>
    <mergeCell ref="A2:A3"/>
    <mergeCell ref="B2:B3"/>
    <mergeCell ref="C2:D2"/>
    <mergeCell ref="E2:F2"/>
    <mergeCell ref="H7:I7"/>
    <mergeCell ref="L7:M7"/>
    <mergeCell ref="H8:J8"/>
    <mergeCell ref="L8:N8"/>
    <mergeCell ref="A14:B14"/>
    <mergeCell ref="A15:B15"/>
    <mergeCell ref="A16:B16"/>
    <mergeCell ref="C16:D16"/>
    <mergeCell ref="E16:F16"/>
    <mergeCell ref="A17:F17"/>
    <mergeCell ref="H18:I18"/>
    <mergeCell ref="H20:J20"/>
    <mergeCell ref="H21:J21"/>
    <mergeCell ref="L21:N21"/>
    <mergeCell ref="L22:N22"/>
    <mergeCell ref="A34:B34"/>
    <mergeCell ref="A35:B35"/>
    <mergeCell ref="A36:B36"/>
    <mergeCell ref="C36:D36"/>
    <mergeCell ref="E36:F36"/>
    <mergeCell ref="A38:F38"/>
    <mergeCell ref="A40:F40"/>
    <mergeCell ref="A41:A42"/>
    <mergeCell ref="B41:B42"/>
    <mergeCell ref="C41:D41"/>
    <mergeCell ref="E41:F41"/>
    <mergeCell ref="L57:M57"/>
    <mergeCell ref="L60:N60"/>
    <mergeCell ref="L61:N61"/>
    <mergeCell ref="H47:I47"/>
    <mergeCell ref="L79:M79"/>
    <mergeCell ref="H69:I69"/>
    <mergeCell ref="A106:B106"/>
    <mergeCell ref="A107:B107"/>
    <mergeCell ref="A108:B108"/>
    <mergeCell ref="C108:D108"/>
    <mergeCell ref="E108:F108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G22" activeCellId="1" sqref="C278 G22"/>
    </sheetView>
  </sheetViews>
  <sheetFormatPr defaultRowHeight="15" x14ac:dyDescent="0.25"/>
  <cols>
    <col min="1" max="1" width="26.140625"/>
    <col min="2" max="2" width="63.28515625"/>
    <col min="3" max="5" width="8.7109375"/>
    <col min="6" max="6" width="21.42578125"/>
    <col min="7" max="7" width="17.7109375"/>
    <col min="8" max="1025" width="8.7109375"/>
  </cols>
  <sheetData>
    <row r="1" spans="1:9" x14ac:dyDescent="0.25">
      <c r="A1" s="144" t="s">
        <v>1084</v>
      </c>
      <c r="B1" s="144"/>
      <c r="C1" s="144"/>
      <c r="D1" s="144"/>
      <c r="F1" s="144" t="s">
        <v>1085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2" t="s">
        <v>4</v>
      </c>
      <c r="I3" s="2" t="s">
        <v>5</v>
      </c>
    </row>
    <row r="4" spans="1:9" x14ac:dyDescent="0.25">
      <c r="A4" s="3"/>
      <c r="B4" t="s">
        <v>1086</v>
      </c>
      <c r="C4" s="2">
        <v>4000</v>
      </c>
      <c r="D4" s="5"/>
      <c r="F4" s="3">
        <v>42122</v>
      </c>
      <c r="G4" t="s">
        <v>730</v>
      </c>
      <c r="I4" s="5">
        <v>17</v>
      </c>
    </row>
    <row r="5" spans="1:9" x14ac:dyDescent="0.25">
      <c r="A5" s="3"/>
      <c r="C5" s="2"/>
      <c r="D5" s="5"/>
      <c r="F5" s="3"/>
      <c r="H5" s="2"/>
      <c r="I5" s="5"/>
    </row>
    <row r="6" spans="1:9" x14ac:dyDescent="0.25">
      <c r="A6" s="3"/>
      <c r="B6" t="s">
        <v>1087</v>
      </c>
      <c r="D6">
        <v>150</v>
      </c>
      <c r="G6" t="s">
        <v>1088</v>
      </c>
      <c r="I6">
        <v>1000</v>
      </c>
    </row>
    <row r="7" spans="1:9" x14ac:dyDescent="0.25">
      <c r="A7" s="7"/>
    </row>
    <row r="8" spans="1:9" x14ac:dyDescent="0.25">
      <c r="A8" s="143" t="s">
        <v>73</v>
      </c>
      <c r="B8" s="143"/>
      <c r="C8" s="5">
        <f>SUM(C4:C7)</f>
        <v>4000</v>
      </c>
      <c r="D8" s="5"/>
      <c r="F8" s="3">
        <v>42136</v>
      </c>
      <c r="G8" t="s">
        <v>790</v>
      </c>
      <c r="H8">
        <v>1000</v>
      </c>
    </row>
    <row r="9" spans="1:9" x14ac:dyDescent="0.25">
      <c r="A9" s="143" t="s">
        <v>74</v>
      </c>
      <c r="B9" s="143"/>
      <c r="C9" s="5"/>
      <c r="D9" s="5">
        <f>SUM(D4:D7)</f>
        <v>150</v>
      </c>
    </row>
    <row r="10" spans="1:9" x14ac:dyDescent="0.25">
      <c r="A10" s="143" t="s">
        <v>75</v>
      </c>
      <c r="B10" s="143"/>
      <c r="C10" s="5">
        <f>C8-D9</f>
        <v>3850</v>
      </c>
      <c r="D10" s="5"/>
    </row>
    <row r="11" spans="1:9" x14ac:dyDescent="0.25">
      <c r="A11" s="3"/>
    </row>
    <row r="12" spans="1:9" x14ac:dyDescent="0.25">
      <c r="A12" s="21"/>
      <c r="B12" s="21"/>
      <c r="C12" s="21"/>
      <c r="D12" s="21"/>
    </row>
    <row r="13" spans="1:9" x14ac:dyDescent="0.25">
      <c r="F13" s="7"/>
    </row>
    <row r="14" spans="1:9" x14ac:dyDescent="0.25">
      <c r="A14" s="144" t="s">
        <v>1089</v>
      </c>
      <c r="B14" s="144"/>
      <c r="C14" s="144"/>
      <c r="D14" s="144"/>
      <c r="F14" s="143" t="s">
        <v>73</v>
      </c>
      <c r="G14" s="143"/>
      <c r="H14" s="5">
        <f>SUM(H4:H13)</f>
        <v>1000</v>
      </c>
      <c r="I14" s="5"/>
    </row>
    <row r="15" spans="1:9" x14ac:dyDescent="0.25">
      <c r="A15" s="144" t="s">
        <v>1</v>
      </c>
      <c r="B15" s="144" t="s">
        <v>2</v>
      </c>
      <c r="C15" s="144" t="s">
        <v>3</v>
      </c>
      <c r="D15" s="144"/>
      <c r="F15" s="143" t="s">
        <v>74</v>
      </c>
      <c r="G15" s="143"/>
      <c r="H15" s="5"/>
      <c r="I15" s="5">
        <f>SUM(I4:I13)</f>
        <v>1017</v>
      </c>
    </row>
    <row r="16" spans="1:9" x14ac:dyDescent="0.25">
      <c r="A16" s="144"/>
      <c r="B16" s="144"/>
      <c r="C16" s="2" t="s">
        <v>4</v>
      </c>
      <c r="D16" s="2" t="s">
        <v>5</v>
      </c>
      <c r="F16" s="143" t="s">
        <v>75</v>
      </c>
      <c r="G16" s="143"/>
      <c r="H16" s="5">
        <f>H14-I15</f>
        <v>-17</v>
      </c>
      <c r="I16" s="5"/>
    </row>
    <row r="17" spans="1:6" x14ac:dyDescent="0.25">
      <c r="A17" s="3"/>
      <c r="B17" t="s">
        <v>1090</v>
      </c>
      <c r="C17" s="2">
        <v>3850</v>
      </c>
      <c r="D17" s="5"/>
      <c r="F17" s="3"/>
    </row>
    <row r="18" spans="1:6" x14ac:dyDescent="0.25">
      <c r="A18" s="3"/>
      <c r="C18" s="2"/>
      <c r="D18" s="5"/>
    </row>
    <row r="19" spans="1:6" x14ac:dyDescent="0.25">
      <c r="A19" s="7"/>
      <c r="B19" t="s">
        <v>1088</v>
      </c>
      <c r="D19">
        <v>1000</v>
      </c>
    </row>
    <row r="21" spans="1:6" x14ac:dyDescent="0.25">
      <c r="B21" t="s">
        <v>1091</v>
      </c>
      <c r="D21">
        <v>2850</v>
      </c>
    </row>
    <row r="24" spans="1:6" x14ac:dyDescent="0.25">
      <c r="A24" s="7"/>
    </row>
    <row r="25" spans="1:6" x14ac:dyDescent="0.25">
      <c r="A25" s="143" t="s">
        <v>73</v>
      </c>
      <c r="B25" s="143"/>
      <c r="C25" s="5">
        <f>SUM(C17:C24)</f>
        <v>3850</v>
      </c>
      <c r="D25" s="5"/>
    </row>
    <row r="26" spans="1:6" x14ac:dyDescent="0.25">
      <c r="A26" s="143" t="s">
        <v>74</v>
      </c>
      <c r="B26" s="143"/>
      <c r="C26" s="5"/>
      <c r="D26" s="5">
        <f>SUM(D17:D24)</f>
        <v>3850</v>
      </c>
    </row>
    <row r="27" spans="1:6" x14ac:dyDescent="0.25">
      <c r="A27" s="143" t="s">
        <v>75</v>
      </c>
      <c r="B27" s="143"/>
      <c r="C27" s="5">
        <f>C25-D26</f>
        <v>0</v>
      </c>
      <c r="D27" s="5"/>
    </row>
    <row r="29" spans="1:6" x14ac:dyDescent="0.25">
      <c r="A29" s="21"/>
      <c r="B29" s="21"/>
      <c r="C29" s="21"/>
      <c r="D29" s="21"/>
    </row>
    <row r="31" spans="1:6" x14ac:dyDescent="0.25">
      <c r="A31" s="144" t="s">
        <v>1092</v>
      </c>
      <c r="B31" s="144"/>
      <c r="C31" s="144"/>
      <c r="D31" s="144"/>
    </row>
    <row r="32" spans="1:6" x14ac:dyDescent="0.25">
      <c r="A32" s="144" t="s">
        <v>1</v>
      </c>
      <c r="B32" s="144" t="s">
        <v>2</v>
      </c>
      <c r="C32" s="144" t="s">
        <v>3</v>
      </c>
      <c r="D32" s="144"/>
    </row>
    <row r="33" spans="1:4" x14ac:dyDescent="0.25">
      <c r="A33" s="144"/>
      <c r="B33" s="144"/>
      <c r="C33" s="2" t="s">
        <v>4</v>
      </c>
      <c r="D33" s="2" t="s">
        <v>5</v>
      </c>
    </row>
    <row r="34" spans="1:4" x14ac:dyDescent="0.25">
      <c r="A34" s="3">
        <v>42117</v>
      </c>
      <c r="B34" t="s">
        <v>702</v>
      </c>
      <c r="C34" s="5"/>
      <c r="D34" s="5">
        <v>3000</v>
      </c>
    </row>
    <row r="35" spans="1:4" x14ac:dyDescent="0.25">
      <c r="A35" s="3"/>
    </row>
    <row r="36" spans="1:4" x14ac:dyDescent="0.25">
      <c r="A36" s="3">
        <v>42118</v>
      </c>
      <c r="B36" t="s">
        <v>706</v>
      </c>
      <c r="C36" s="5">
        <v>500</v>
      </c>
    </row>
    <row r="38" spans="1:4" x14ac:dyDescent="0.25">
      <c r="A38" s="3">
        <v>42121</v>
      </c>
      <c r="B38" t="s">
        <v>728</v>
      </c>
      <c r="C38">
        <v>2500</v>
      </c>
    </row>
    <row r="40" spans="1:4" x14ac:dyDescent="0.25">
      <c r="A40" s="3">
        <v>42135</v>
      </c>
      <c r="B40" t="s">
        <v>786</v>
      </c>
      <c r="D40">
        <v>2400</v>
      </c>
    </row>
    <row r="41" spans="1:4" x14ac:dyDescent="0.25">
      <c r="A41" s="3">
        <v>42135</v>
      </c>
      <c r="B41" t="s">
        <v>787</v>
      </c>
      <c r="C41">
        <v>10</v>
      </c>
    </row>
    <row r="42" spans="1:4" x14ac:dyDescent="0.25">
      <c r="A42" s="3">
        <v>42135</v>
      </c>
      <c r="B42" t="s">
        <v>788</v>
      </c>
      <c r="C42">
        <v>2390</v>
      </c>
    </row>
    <row r="48" spans="1:4" x14ac:dyDescent="0.25">
      <c r="A48" s="143" t="s">
        <v>73</v>
      </c>
      <c r="B48" s="143"/>
      <c r="C48" s="5">
        <f>SUM(C34:C47)</f>
        <v>5400</v>
      </c>
      <c r="D48" s="5"/>
    </row>
    <row r="49" spans="1:4" x14ac:dyDescent="0.25">
      <c r="A49" s="143" t="s">
        <v>74</v>
      </c>
      <c r="B49" s="143"/>
      <c r="C49" s="5"/>
      <c r="D49" s="5">
        <f>SUM(D34:D47)</f>
        <v>5400</v>
      </c>
    </row>
    <row r="50" spans="1:4" x14ac:dyDescent="0.25">
      <c r="A50" s="143" t="s">
        <v>75</v>
      </c>
      <c r="B50" s="143"/>
      <c r="C50" s="5">
        <f>C48-D49</f>
        <v>0</v>
      </c>
      <c r="D50" s="5"/>
    </row>
  </sheetData>
  <mergeCells count="28">
    <mergeCell ref="A1:D1"/>
    <mergeCell ref="F1:I1"/>
    <mergeCell ref="A2:A3"/>
    <mergeCell ref="B2:B3"/>
    <mergeCell ref="C2:D2"/>
    <mergeCell ref="F2:F3"/>
    <mergeCell ref="G2:G3"/>
    <mergeCell ref="H2:I2"/>
    <mergeCell ref="A8:B8"/>
    <mergeCell ref="A9:B9"/>
    <mergeCell ref="A10:B10"/>
    <mergeCell ref="A14:D14"/>
    <mergeCell ref="F14:G14"/>
    <mergeCell ref="A15:A16"/>
    <mergeCell ref="B15:B16"/>
    <mergeCell ref="C15:D15"/>
    <mergeCell ref="F15:G15"/>
    <mergeCell ref="F16:G16"/>
    <mergeCell ref="A48:B48"/>
    <mergeCell ref="A49:B49"/>
    <mergeCell ref="A50:B50"/>
    <mergeCell ref="A25:B25"/>
    <mergeCell ref="A26:B26"/>
    <mergeCell ref="A27:B27"/>
    <mergeCell ref="A31:D31"/>
    <mergeCell ref="A32:A33"/>
    <mergeCell ref="B32:B33"/>
    <mergeCell ref="C32:D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3.28515625"/>
    <col min="2" max="2" width="76.85546875"/>
    <col min="3" max="1025" width="8.7109375"/>
  </cols>
  <sheetData>
    <row r="1" spans="1:3" x14ac:dyDescent="0.25">
      <c r="A1" s="144" t="s">
        <v>1093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42111</v>
      </c>
      <c r="B3" s="4" t="s">
        <v>676</v>
      </c>
      <c r="C3" s="5">
        <v>6</v>
      </c>
    </row>
    <row r="4" spans="1:3" x14ac:dyDescent="0.25">
      <c r="A4" s="3">
        <v>42111</v>
      </c>
      <c r="B4" s="4" t="s">
        <v>677</v>
      </c>
      <c r="C4" s="5">
        <v>7</v>
      </c>
    </row>
    <row r="6" spans="1:3" x14ac:dyDescent="0.25">
      <c r="A6" s="3">
        <v>42112</v>
      </c>
      <c r="B6" s="4" t="s">
        <v>677</v>
      </c>
      <c r="C6" s="5">
        <v>7</v>
      </c>
    </row>
    <row r="8" spans="1:3" x14ac:dyDescent="0.25">
      <c r="A8" s="3">
        <v>42114</v>
      </c>
      <c r="B8" t="s">
        <v>686</v>
      </c>
      <c r="C8" s="5">
        <v>15</v>
      </c>
    </row>
    <row r="9" spans="1:3" x14ac:dyDescent="0.25">
      <c r="A9" s="3">
        <v>42114</v>
      </c>
      <c r="B9" t="s">
        <v>692</v>
      </c>
      <c r="C9" s="5">
        <v>7</v>
      </c>
    </row>
    <row r="11" spans="1:3" x14ac:dyDescent="0.25">
      <c r="A11" s="3">
        <v>42117</v>
      </c>
      <c r="B11" t="s">
        <v>701</v>
      </c>
      <c r="C11" s="5">
        <v>30</v>
      </c>
    </row>
    <row r="12" spans="1:3" x14ac:dyDescent="0.25">
      <c r="A12" s="3"/>
      <c r="C12" s="5"/>
    </row>
    <row r="13" spans="1:3" x14ac:dyDescent="0.25">
      <c r="A13" s="3">
        <v>42118</v>
      </c>
      <c r="B13" s="11" t="s">
        <v>707</v>
      </c>
      <c r="C13" s="5">
        <v>95</v>
      </c>
    </row>
    <row r="15" spans="1:3" x14ac:dyDescent="0.25">
      <c r="A15" s="3">
        <v>42118</v>
      </c>
      <c r="B15" s="11" t="s">
        <v>1094</v>
      </c>
      <c r="C15" s="5">
        <v>20</v>
      </c>
    </row>
    <row r="17" spans="1:3" x14ac:dyDescent="0.25">
      <c r="A17" s="3">
        <v>42118</v>
      </c>
      <c r="B17" s="11" t="s">
        <v>709</v>
      </c>
      <c r="C17" s="5">
        <v>50</v>
      </c>
    </row>
    <row r="19" spans="1:3" x14ac:dyDescent="0.25">
      <c r="A19" s="3">
        <v>42131</v>
      </c>
      <c r="B19" t="s">
        <v>574</v>
      </c>
      <c r="C19" s="2">
        <v>50</v>
      </c>
    </row>
    <row r="30" spans="1:3" x14ac:dyDescent="0.25">
      <c r="A30" s="143" t="s">
        <v>1095</v>
      </c>
      <c r="B30" s="143"/>
      <c r="C30" s="5">
        <f>SUM(C3:C29)</f>
        <v>287</v>
      </c>
    </row>
  </sheetData>
  <mergeCells count="2">
    <mergeCell ref="A1:C1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8" zoomScaleNormal="100" workbookViewId="0">
      <selection activeCell="A51" activeCellId="1" sqref="C278 A51:B51"/>
    </sheetView>
  </sheetViews>
  <sheetFormatPr defaultRowHeight="15" x14ac:dyDescent="0.25"/>
  <cols>
    <col min="1" max="1" width="27.5703125"/>
    <col min="2" max="2" width="47"/>
    <col min="3" max="1025" width="8.7109375"/>
  </cols>
  <sheetData>
    <row r="1" spans="1:4" x14ac:dyDescent="0.25">
      <c r="A1" s="144" t="s">
        <v>1096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42068</v>
      </c>
      <c r="B4" t="s">
        <v>377</v>
      </c>
      <c r="D4">
        <v>950</v>
      </c>
    </row>
    <row r="5" spans="1:4" x14ac:dyDescent="0.25">
      <c r="A5" s="3"/>
      <c r="C5" s="2"/>
      <c r="D5" s="5"/>
    </row>
    <row r="6" spans="1:4" x14ac:dyDescent="0.25">
      <c r="A6" s="3">
        <v>42069</v>
      </c>
      <c r="B6" t="s">
        <v>1097</v>
      </c>
      <c r="C6">
        <v>950</v>
      </c>
    </row>
    <row r="7" spans="1:4" x14ac:dyDescent="0.25">
      <c r="A7" s="3"/>
    </row>
    <row r="8" spans="1:4" x14ac:dyDescent="0.25">
      <c r="A8" s="3">
        <v>42073</v>
      </c>
      <c r="B8" t="s">
        <v>402</v>
      </c>
      <c r="D8">
        <v>2050</v>
      </c>
    </row>
    <row r="9" spans="1:4" x14ac:dyDescent="0.25">
      <c r="A9" s="3"/>
    </row>
    <row r="10" spans="1:4" x14ac:dyDescent="0.25">
      <c r="A10" s="3">
        <v>42074</v>
      </c>
      <c r="B10" t="s">
        <v>53</v>
      </c>
      <c r="C10">
        <v>2050</v>
      </c>
    </row>
    <row r="11" spans="1:4" x14ac:dyDescent="0.25">
      <c r="A11" s="7"/>
    </row>
    <row r="12" spans="1:4" x14ac:dyDescent="0.25">
      <c r="A12" s="3">
        <v>42074</v>
      </c>
      <c r="B12" t="s">
        <v>46</v>
      </c>
      <c r="D12">
        <v>2600</v>
      </c>
    </row>
    <row r="13" spans="1:4" x14ac:dyDescent="0.25">
      <c r="A13" s="7"/>
    </row>
    <row r="14" spans="1:4" x14ac:dyDescent="0.25">
      <c r="A14" s="3">
        <v>42075</v>
      </c>
      <c r="B14" t="s">
        <v>46</v>
      </c>
      <c r="D14">
        <v>50</v>
      </c>
    </row>
    <row r="15" spans="1:4" x14ac:dyDescent="0.25">
      <c r="A15" s="7"/>
    </row>
    <row r="16" spans="1:4" x14ac:dyDescent="0.25">
      <c r="A16" s="3">
        <v>42076</v>
      </c>
      <c r="B16" t="s">
        <v>418</v>
      </c>
      <c r="D16">
        <v>50</v>
      </c>
    </row>
    <row r="17" spans="1:4" x14ac:dyDescent="0.25">
      <c r="A17" s="3">
        <v>42076</v>
      </c>
      <c r="B17" t="s">
        <v>419</v>
      </c>
      <c r="C17">
        <v>250</v>
      </c>
    </row>
    <row r="18" spans="1:4" x14ac:dyDescent="0.25">
      <c r="A18" s="7"/>
    </row>
    <row r="19" spans="1:4" x14ac:dyDescent="0.25">
      <c r="A19" s="3">
        <v>42077</v>
      </c>
      <c r="B19" t="s">
        <v>425</v>
      </c>
      <c r="C19">
        <v>2450</v>
      </c>
    </row>
    <row r="20" spans="1:4" x14ac:dyDescent="0.25">
      <c r="A20" s="7"/>
    </row>
    <row r="21" spans="1:4" x14ac:dyDescent="0.25">
      <c r="A21" s="3">
        <v>42079</v>
      </c>
      <c r="B21" t="s">
        <v>418</v>
      </c>
      <c r="D21">
        <v>700</v>
      </c>
    </row>
    <row r="22" spans="1:4" x14ac:dyDescent="0.25">
      <c r="A22" s="3">
        <v>42079</v>
      </c>
      <c r="B22" t="s">
        <v>440</v>
      </c>
      <c r="C22">
        <v>100</v>
      </c>
    </row>
    <row r="23" spans="1:4" x14ac:dyDescent="0.25">
      <c r="A23" s="3">
        <v>42079</v>
      </c>
      <c r="B23" t="s">
        <v>418</v>
      </c>
      <c r="D23">
        <v>2800</v>
      </c>
    </row>
    <row r="24" spans="1:4" x14ac:dyDescent="0.25">
      <c r="A24" s="7"/>
    </row>
    <row r="25" spans="1:4" x14ac:dyDescent="0.25">
      <c r="A25" s="3">
        <v>42080</v>
      </c>
      <c r="B25" t="s">
        <v>445</v>
      </c>
      <c r="C25">
        <v>3400</v>
      </c>
    </row>
    <row r="27" spans="1:4" x14ac:dyDescent="0.25">
      <c r="A27" s="3">
        <v>42135</v>
      </c>
      <c r="B27" t="s">
        <v>789</v>
      </c>
      <c r="D27">
        <v>2350</v>
      </c>
    </row>
    <row r="29" spans="1:4" x14ac:dyDescent="0.25">
      <c r="A29" s="3">
        <v>42136</v>
      </c>
      <c r="B29" t="s">
        <v>791</v>
      </c>
      <c r="C29">
        <v>50</v>
      </c>
    </row>
    <row r="31" spans="1:4" x14ac:dyDescent="0.25">
      <c r="A31" s="3">
        <v>42137</v>
      </c>
      <c r="B31" t="s">
        <v>793</v>
      </c>
      <c r="D31">
        <v>2000</v>
      </c>
    </row>
    <row r="33" spans="1:4" x14ac:dyDescent="0.25">
      <c r="A33" s="3">
        <v>42137</v>
      </c>
      <c r="B33" t="s">
        <v>795</v>
      </c>
      <c r="C33">
        <v>4000</v>
      </c>
    </row>
    <row r="35" spans="1:4" x14ac:dyDescent="0.25">
      <c r="A35" s="3">
        <v>42137</v>
      </c>
      <c r="B35" t="s">
        <v>791</v>
      </c>
      <c r="C35">
        <v>50</v>
      </c>
    </row>
    <row r="37" spans="1:4" x14ac:dyDescent="0.25">
      <c r="A37" s="3">
        <v>42139</v>
      </c>
      <c r="B37" t="s">
        <v>791</v>
      </c>
      <c r="C37">
        <v>50</v>
      </c>
    </row>
    <row r="39" spans="1:4" x14ac:dyDescent="0.25">
      <c r="A39" s="3">
        <v>42140</v>
      </c>
      <c r="B39" t="s">
        <v>791</v>
      </c>
      <c r="C39">
        <v>100</v>
      </c>
    </row>
    <row r="41" spans="1:4" x14ac:dyDescent="0.25">
      <c r="A41" s="3">
        <v>42141</v>
      </c>
      <c r="B41" t="s">
        <v>791</v>
      </c>
      <c r="C41">
        <v>100</v>
      </c>
    </row>
    <row r="43" spans="1:4" x14ac:dyDescent="0.25">
      <c r="A43" s="3">
        <v>42141</v>
      </c>
      <c r="B43" t="s">
        <v>815</v>
      </c>
      <c r="D43">
        <v>1500</v>
      </c>
    </row>
    <row r="45" spans="1:4" x14ac:dyDescent="0.25">
      <c r="A45" s="3">
        <v>42143</v>
      </c>
      <c r="B45" t="s">
        <v>791</v>
      </c>
      <c r="C45">
        <v>200</v>
      </c>
    </row>
    <row r="47" spans="1:4" x14ac:dyDescent="0.25">
      <c r="A47" s="3">
        <v>42144</v>
      </c>
      <c r="B47" t="s">
        <v>791</v>
      </c>
      <c r="C47">
        <v>100</v>
      </c>
    </row>
    <row r="48" spans="1:4" x14ac:dyDescent="0.25">
      <c r="A48" s="3">
        <v>42144</v>
      </c>
      <c r="B48" t="s">
        <v>820</v>
      </c>
      <c r="C48">
        <v>1200</v>
      </c>
    </row>
    <row r="50" spans="1:4" x14ac:dyDescent="0.25">
      <c r="A50" s="143" t="s">
        <v>73</v>
      </c>
      <c r="B50" s="143"/>
      <c r="C50" s="5">
        <f>SUM(C4:C49)</f>
        <v>15050</v>
      </c>
      <c r="D50" s="5"/>
    </row>
    <row r="51" spans="1:4" x14ac:dyDescent="0.25">
      <c r="A51" s="143" t="s">
        <v>74</v>
      </c>
      <c r="B51" s="143"/>
      <c r="C51" s="5"/>
      <c r="D51" s="5">
        <f>SUM(D4:D49)</f>
        <v>15050</v>
      </c>
    </row>
    <row r="52" spans="1:4" x14ac:dyDescent="0.25">
      <c r="A52" s="143" t="s">
        <v>75</v>
      </c>
      <c r="B52" s="143"/>
      <c r="C52" s="5">
        <f>C50-D51</f>
        <v>0</v>
      </c>
      <c r="D52" s="5"/>
    </row>
  </sheetData>
  <mergeCells count="7">
    <mergeCell ref="A51:B51"/>
    <mergeCell ref="A52:B52"/>
    <mergeCell ref="A1:D1"/>
    <mergeCell ref="A2:A3"/>
    <mergeCell ref="B2:B3"/>
    <mergeCell ref="C2:D2"/>
    <mergeCell ref="A50:B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8" customWidth="1"/>
    <col min="2" max="2" width="40.28515625" customWidth="1"/>
  </cols>
  <sheetData>
    <row r="1" spans="1:4" x14ac:dyDescent="0.25">
      <c r="A1" s="144" t="s">
        <v>1906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111" t="s">
        <v>4</v>
      </c>
      <c r="D3" s="111" t="s">
        <v>5</v>
      </c>
    </row>
    <row r="4" spans="1:4" x14ac:dyDescent="0.25">
      <c r="A4" s="69">
        <v>42273</v>
      </c>
      <c r="B4" t="s">
        <v>1905</v>
      </c>
      <c r="C4">
        <v>20</v>
      </c>
    </row>
    <row r="5" spans="1:4" x14ac:dyDescent="0.25">
      <c r="A5" s="3"/>
    </row>
    <row r="6" spans="1:4" x14ac:dyDescent="0.25">
      <c r="A6" s="69"/>
      <c r="B6" s="62"/>
    </row>
    <row r="7" spans="1:4" x14ac:dyDescent="0.25">
      <c r="A7" s="20"/>
    </row>
    <row r="8" spans="1:4" x14ac:dyDescent="0.25">
      <c r="A8" s="20"/>
    </row>
    <row r="9" spans="1:4" x14ac:dyDescent="0.25">
      <c r="A9" s="20"/>
    </row>
    <row r="11" spans="1:4" x14ac:dyDescent="0.25">
      <c r="A11" s="6"/>
    </row>
    <row r="12" spans="1:4" x14ac:dyDescent="0.25">
      <c r="A12" s="3"/>
      <c r="B12" s="4"/>
      <c r="C12" s="112"/>
    </row>
    <row r="13" spans="1:4" x14ac:dyDescent="0.25">
      <c r="A13" s="6"/>
    </row>
    <row r="14" spans="1:4" x14ac:dyDescent="0.25">
      <c r="A14" s="143" t="s">
        <v>73</v>
      </c>
      <c r="B14" s="143"/>
      <c r="C14" s="112">
        <f>SUM(C4:C13)</f>
        <v>20</v>
      </c>
      <c r="D14" s="112"/>
    </row>
    <row r="15" spans="1:4" x14ac:dyDescent="0.25">
      <c r="A15" s="143" t="s">
        <v>74</v>
      </c>
      <c r="B15" s="143"/>
      <c r="C15" s="112"/>
      <c r="D15" s="112">
        <f>SUM(D4:D13)</f>
        <v>0</v>
      </c>
    </row>
    <row r="16" spans="1:4" x14ac:dyDescent="0.25">
      <c r="A16" s="143" t="s">
        <v>75</v>
      </c>
      <c r="B16" s="143"/>
      <c r="C16" s="112">
        <f>C14-D15</f>
        <v>20</v>
      </c>
      <c r="D16" s="112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4.5703125"/>
    <col min="2" max="2" width="44.42578125"/>
    <col min="3" max="1025" width="8.7109375"/>
  </cols>
  <sheetData>
    <row r="1" spans="1:4" x14ac:dyDescent="0.25">
      <c r="A1" s="144" t="s">
        <v>1098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42068</v>
      </c>
      <c r="B4" t="s">
        <v>374</v>
      </c>
      <c r="C4">
        <v>200</v>
      </c>
      <c r="D4" s="5"/>
    </row>
    <row r="5" spans="1:4" x14ac:dyDescent="0.25">
      <c r="A5" s="3"/>
      <c r="C5" s="2"/>
      <c r="D5" s="5"/>
    </row>
    <row r="6" spans="1:4" x14ac:dyDescent="0.25">
      <c r="A6" s="3">
        <v>42068</v>
      </c>
      <c r="B6" t="s">
        <v>376</v>
      </c>
      <c r="D6">
        <v>200</v>
      </c>
    </row>
    <row r="7" spans="1:4" x14ac:dyDescent="0.25">
      <c r="A7" s="3"/>
    </row>
    <row r="8" spans="1:4" x14ac:dyDescent="0.25">
      <c r="A8" s="3">
        <v>42079</v>
      </c>
      <c r="B8" t="s">
        <v>442</v>
      </c>
      <c r="C8">
        <v>200</v>
      </c>
    </row>
    <row r="9" spans="1:4" x14ac:dyDescent="0.25">
      <c r="A9" s="3">
        <v>42079</v>
      </c>
      <c r="B9" t="s">
        <v>443</v>
      </c>
      <c r="D9">
        <v>200</v>
      </c>
    </row>
    <row r="21" spans="1:4" x14ac:dyDescent="0.25">
      <c r="A21" s="6"/>
    </row>
    <row r="22" spans="1:4" x14ac:dyDescent="0.25">
      <c r="A22" s="143" t="s">
        <v>73</v>
      </c>
      <c r="B22" s="143"/>
      <c r="C22" s="5">
        <f>SUM(C4:C11)</f>
        <v>400</v>
      </c>
      <c r="D22" s="5"/>
    </row>
    <row r="23" spans="1:4" x14ac:dyDescent="0.25">
      <c r="A23" s="143" t="s">
        <v>74</v>
      </c>
      <c r="B23" s="143"/>
      <c r="C23" s="5"/>
      <c r="D23" s="5">
        <f>SUM(D4:D11)</f>
        <v>400</v>
      </c>
    </row>
    <row r="24" spans="1:4" x14ac:dyDescent="0.25">
      <c r="A24" s="143" t="s">
        <v>75</v>
      </c>
      <c r="B24" s="143"/>
      <c r="C24" s="5">
        <f>C22-D23</f>
        <v>0</v>
      </c>
      <c r="D24" s="5"/>
    </row>
  </sheetData>
  <mergeCells count="7">
    <mergeCell ref="A23:B23"/>
    <mergeCell ref="A24:B24"/>
    <mergeCell ref="A1:D1"/>
    <mergeCell ref="A2:A3"/>
    <mergeCell ref="B2:B3"/>
    <mergeCell ref="C2:D2"/>
    <mergeCell ref="A22:B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124" zoomScaleNormal="100" workbookViewId="0">
      <selection activeCell="A132" sqref="A132"/>
    </sheetView>
  </sheetViews>
  <sheetFormatPr defaultRowHeight="15" x14ac:dyDescent="0.25"/>
  <cols>
    <col min="1" max="1" width="27.5703125" customWidth="1"/>
    <col min="2" max="2" width="84.28515625"/>
    <col min="3" max="4" width="8.7109375"/>
    <col min="5" max="5" width="9.140625" style="14"/>
    <col min="6" max="6" width="10.42578125"/>
    <col min="7" max="7" width="10.28515625"/>
    <col min="8" max="9" width="8.7109375"/>
    <col min="10" max="10" width="11.42578125"/>
    <col min="11" max="14" width="8.7109375"/>
    <col min="15" max="15" width="10.85546875"/>
    <col min="16" max="1025" width="8.7109375"/>
  </cols>
  <sheetData>
    <row r="1" spans="1:10" x14ac:dyDescent="0.25">
      <c r="A1" s="144" t="s">
        <v>1</v>
      </c>
      <c r="B1" s="144" t="s">
        <v>2</v>
      </c>
      <c r="C1" s="144" t="s">
        <v>3</v>
      </c>
      <c r="D1" s="144"/>
      <c r="E1" s="144" t="s">
        <v>1026</v>
      </c>
      <c r="F1" s="144"/>
      <c r="G1" s="144" t="s">
        <v>1027</v>
      </c>
      <c r="H1" s="144"/>
      <c r="I1" s="144" t="s">
        <v>1099</v>
      </c>
      <c r="J1" s="144"/>
    </row>
    <row r="2" spans="1:10" x14ac:dyDescent="0.25">
      <c r="A2" s="144"/>
      <c r="B2" s="144"/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</row>
    <row r="3" spans="1:10" x14ac:dyDescent="0.25">
      <c r="A3" s="3">
        <v>42152</v>
      </c>
      <c r="B3" s="11" t="s">
        <v>1100</v>
      </c>
      <c r="C3" s="5">
        <v>20000</v>
      </c>
      <c r="E3" s="5"/>
      <c r="G3" s="5"/>
      <c r="I3" s="5">
        <v>20000</v>
      </c>
    </row>
    <row r="4" spans="1:10" x14ac:dyDescent="0.25">
      <c r="A4" s="3">
        <v>42152</v>
      </c>
      <c r="B4" t="s">
        <v>1101</v>
      </c>
      <c r="C4">
        <v>270</v>
      </c>
      <c r="E4"/>
      <c r="G4">
        <v>270</v>
      </c>
    </row>
    <row r="5" spans="1:10" x14ac:dyDescent="0.25">
      <c r="A5" s="3">
        <v>42152</v>
      </c>
      <c r="B5" t="s">
        <v>1102</v>
      </c>
      <c r="C5">
        <v>6700</v>
      </c>
      <c r="E5">
        <v>6700</v>
      </c>
    </row>
    <row r="6" spans="1:10" x14ac:dyDescent="0.25">
      <c r="A6" s="3"/>
      <c r="E6"/>
    </row>
    <row r="7" spans="1:10" x14ac:dyDescent="0.25">
      <c r="A7" s="3">
        <v>42153</v>
      </c>
      <c r="B7" t="s">
        <v>794</v>
      </c>
      <c r="D7">
        <v>270</v>
      </c>
      <c r="E7"/>
      <c r="H7">
        <v>270</v>
      </c>
    </row>
    <row r="8" spans="1:10" x14ac:dyDescent="0.25">
      <c r="A8" s="3">
        <v>42153</v>
      </c>
      <c r="B8" t="s">
        <v>794</v>
      </c>
      <c r="D8">
        <v>20000</v>
      </c>
      <c r="E8"/>
      <c r="J8">
        <v>20000</v>
      </c>
    </row>
    <row r="9" spans="1:10" x14ac:dyDescent="0.25">
      <c r="A9" s="3"/>
      <c r="E9"/>
    </row>
    <row r="10" spans="1:10" x14ac:dyDescent="0.25">
      <c r="A10" s="3">
        <v>42155</v>
      </c>
      <c r="B10" t="s">
        <v>864</v>
      </c>
      <c r="D10">
        <v>3500</v>
      </c>
      <c r="E10" s="5"/>
      <c r="F10">
        <v>3500</v>
      </c>
      <c r="G10" s="5"/>
      <c r="I10" s="5"/>
    </row>
    <row r="11" spans="1:10" x14ac:dyDescent="0.25">
      <c r="A11" s="3"/>
      <c r="E11"/>
    </row>
    <row r="12" spans="1:10" x14ac:dyDescent="0.25">
      <c r="A12" s="3">
        <v>42158</v>
      </c>
      <c r="B12" t="s">
        <v>864</v>
      </c>
      <c r="D12">
        <v>1200</v>
      </c>
      <c r="E12" s="2"/>
      <c r="F12">
        <v>1200</v>
      </c>
      <c r="G12" s="2"/>
      <c r="I12" s="2"/>
    </row>
    <row r="13" spans="1:10" x14ac:dyDescent="0.25">
      <c r="A13" s="3"/>
      <c r="E13"/>
    </row>
    <row r="14" spans="1:10" x14ac:dyDescent="0.25">
      <c r="A14" s="3">
        <v>42162</v>
      </c>
      <c r="B14" t="s">
        <v>814</v>
      </c>
      <c r="C14">
        <v>2300</v>
      </c>
      <c r="E14"/>
      <c r="F14" s="2"/>
      <c r="G14">
        <v>300</v>
      </c>
      <c r="H14" s="2"/>
      <c r="I14">
        <v>2000</v>
      </c>
      <c r="J14" s="2"/>
    </row>
    <row r="15" spans="1:10" x14ac:dyDescent="0.25">
      <c r="A15" s="3"/>
      <c r="E15"/>
    </row>
    <row r="16" spans="1:10" x14ac:dyDescent="0.25">
      <c r="A16" s="3">
        <v>42163</v>
      </c>
      <c r="B16" t="s">
        <v>794</v>
      </c>
      <c r="D16">
        <v>50</v>
      </c>
      <c r="E16"/>
      <c r="H16">
        <v>50</v>
      </c>
      <c r="J16" s="2"/>
    </row>
    <row r="18" spans="1:10" x14ac:dyDescent="0.25">
      <c r="A18" s="3">
        <v>42165</v>
      </c>
      <c r="B18" t="s">
        <v>884</v>
      </c>
      <c r="D18">
        <v>2000</v>
      </c>
      <c r="E18"/>
      <c r="F18" s="2"/>
      <c r="H18" s="2"/>
      <c r="J18">
        <v>2000</v>
      </c>
    </row>
    <row r="20" spans="1:10" x14ac:dyDescent="0.25">
      <c r="A20" s="3">
        <v>42166</v>
      </c>
      <c r="B20" t="s">
        <v>794</v>
      </c>
      <c r="D20">
        <v>100</v>
      </c>
      <c r="E20"/>
      <c r="H20">
        <v>100</v>
      </c>
    </row>
    <row r="22" spans="1:10" x14ac:dyDescent="0.25">
      <c r="A22" s="3">
        <v>42166</v>
      </c>
      <c r="B22" t="s">
        <v>794</v>
      </c>
      <c r="D22">
        <v>150</v>
      </c>
      <c r="E22"/>
      <c r="H22">
        <v>150</v>
      </c>
    </row>
    <row r="23" spans="1:10" x14ac:dyDescent="0.25">
      <c r="A23" s="3">
        <v>42166</v>
      </c>
      <c r="B23" t="s">
        <v>814</v>
      </c>
      <c r="C23">
        <v>500</v>
      </c>
      <c r="E23"/>
      <c r="I23">
        <v>500</v>
      </c>
    </row>
    <row r="25" spans="1:10" x14ac:dyDescent="0.25">
      <c r="A25" s="3">
        <v>42168</v>
      </c>
      <c r="B25" t="s">
        <v>816</v>
      </c>
      <c r="D25">
        <v>500</v>
      </c>
      <c r="E25"/>
      <c r="F25">
        <v>500</v>
      </c>
    </row>
    <row r="26" spans="1:10" x14ac:dyDescent="0.25">
      <c r="A26" s="3">
        <v>42168</v>
      </c>
      <c r="B26" t="s">
        <v>814</v>
      </c>
      <c r="C26" s="14">
        <v>400</v>
      </c>
      <c r="E26"/>
      <c r="G26" s="14">
        <v>400</v>
      </c>
    </row>
    <row r="28" spans="1:10" x14ac:dyDescent="0.25">
      <c r="A28" s="3">
        <v>42170</v>
      </c>
      <c r="B28" t="s">
        <v>816</v>
      </c>
      <c r="D28">
        <v>1000</v>
      </c>
      <c r="E28"/>
      <c r="F28">
        <v>1000</v>
      </c>
    </row>
    <row r="29" spans="1:10" x14ac:dyDescent="0.25">
      <c r="A29" s="3">
        <v>42170</v>
      </c>
      <c r="B29" t="s">
        <v>794</v>
      </c>
      <c r="D29">
        <v>100</v>
      </c>
      <c r="E29"/>
      <c r="H29">
        <v>100</v>
      </c>
    </row>
    <row r="30" spans="1:10" x14ac:dyDescent="0.25">
      <c r="A30" s="3">
        <v>42170</v>
      </c>
      <c r="B30" t="s">
        <v>814</v>
      </c>
      <c r="C30">
        <v>2500</v>
      </c>
      <c r="E30"/>
      <c r="I30">
        <v>2500</v>
      </c>
    </row>
    <row r="32" spans="1:10" x14ac:dyDescent="0.25">
      <c r="A32" s="3">
        <v>42171</v>
      </c>
      <c r="B32" t="s">
        <v>794</v>
      </c>
      <c r="D32">
        <v>100</v>
      </c>
      <c r="E32"/>
      <c r="H32">
        <v>100</v>
      </c>
    </row>
    <row r="33" spans="1:10" x14ac:dyDescent="0.25">
      <c r="A33" s="3">
        <v>42171</v>
      </c>
      <c r="B33" t="s">
        <v>814</v>
      </c>
      <c r="C33">
        <v>100</v>
      </c>
      <c r="E33"/>
      <c r="G33">
        <v>100</v>
      </c>
    </row>
    <row r="34" spans="1:10" x14ac:dyDescent="0.25">
      <c r="A34" s="3">
        <v>42171</v>
      </c>
      <c r="B34" t="s">
        <v>814</v>
      </c>
      <c r="C34">
        <v>100</v>
      </c>
      <c r="E34"/>
      <c r="I34">
        <v>100</v>
      </c>
    </row>
    <row r="35" spans="1:10" x14ac:dyDescent="0.25">
      <c r="A35" s="3">
        <v>42171</v>
      </c>
      <c r="B35" t="s">
        <v>898</v>
      </c>
      <c r="D35">
        <v>300</v>
      </c>
      <c r="E35"/>
      <c r="J35">
        <v>300</v>
      </c>
    </row>
    <row r="37" spans="1:10" x14ac:dyDescent="0.25">
      <c r="A37" s="3">
        <v>42173</v>
      </c>
      <c r="B37" t="s">
        <v>900</v>
      </c>
      <c r="D37">
        <v>100</v>
      </c>
      <c r="E37"/>
      <c r="H37">
        <v>100</v>
      </c>
    </row>
    <row r="38" spans="1:10" x14ac:dyDescent="0.25">
      <c r="A38" s="3">
        <v>42173</v>
      </c>
      <c r="B38" t="s">
        <v>901</v>
      </c>
      <c r="D38">
        <v>1000</v>
      </c>
      <c r="E38"/>
      <c r="J38">
        <v>1000</v>
      </c>
    </row>
    <row r="40" spans="1:10" x14ac:dyDescent="0.25">
      <c r="A40" s="3">
        <v>42174</v>
      </c>
      <c r="B40" t="s">
        <v>794</v>
      </c>
      <c r="D40">
        <v>50</v>
      </c>
      <c r="E40"/>
      <c r="H40">
        <v>50</v>
      </c>
    </row>
    <row r="41" spans="1:10" x14ac:dyDescent="0.25">
      <c r="A41" s="3">
        <v>42174</v>
      </c>
      <c r="B41" t="s">
        <v>794</v>
      </c>
      <c r="D41">
        <v>300</v>
      </c>
      <c r="E41"/>
      <c r="J41">
        <v>300</v>
      </c>
    </row>
    <row r="42" spans="1:10" x14ac:dyDescent="0.25">
      <c r="A42" s="3">
        <v>42174</v>
      </c>
      <c r="B42" t="s">
        <v>794</v>
      </c>
      <c r="D42">
        <v>100</v>
      </c>
      <c r="E42"/>
      <c r="H42">
        <v>100</v>
      </c>
    </row>
    <row r="43" spans="1:10" x14ac:dyDescent="0.25">
      <c r="A43" s="3">
        <v>42174</v>
      </c>
      <c r="B43" t="s">
        <v>814</v>
      </c>
      <c r="C43">
        <v>5470</v>
      </c>
      <c r="E43"/>
      <c r="I43">
        <v>5470</v>
      </c>
    </row>
    <row r="45" spans="1:10" x14ac:dyDescent="0.25">
      <c r="A45" s="3">
        <v>42176</v>
      </c>
      <c r="B45" t="s">
        <v>794</v>
      </c>
      <c r="D45">
        <v>100</v>
      </c>
      <c r="E45"/>
      <c r="J45">
        <v>100</v>
      </c>
    </row>
    <row r="46" spans="1:10" x14ac:dyDescent="0.25">
      <c r="A46" s="3">
        <v>42176</v>
      </c>
      <c r="B46" t="s">
        <v>794</v>
      </c>
      <c r="D46">
        <v>50</v>
      </c>
      <c r="E46"/>
      <c r="H46">
        <v>50</v>
      </c>
    </row>
    <row r="48" spans="1:10" x14ac:dyDescent="0.25">
      <c r="A48" s="3">
        <v>42177</v>
      </c>
      <c r="B48" t="s">
        <v>911</v>
      </c>
      <c r="D48">
        <v>600</v>
      </c>
      <c r="E48"/>
      <c r="J48">
        <v>600</v>
      </c>
    </row>
    <row r="49" spans="1:10" x14ac:dyDescent="0.25">
      <c r="A49" s="3">
        <v>42177</v>
      </c>
      <c r="B49" t="s">
        <v>814</v>
      </c>
      <c r="C49">
        <v>800</v>
      </c>
      <c r="E49"/>
      <c r="I49">
        <v>800</v>
      </c>
    </row>
    <row r="50" spans="1:10" x14ac:dyDescent="0.25">
      <c r="A50" s="3">
        <v>42177</v>
      </c>
      <c r="B50" t="s">
        <v>814</v>
      </c>
      <c r="C50">
        <v>1000</v>
      </c>
      <c r="E50"/>
      <c r="I50">
        <v>1000</v>
      </c>
    </row>
    <row r="52" spans="1:10" x14ac:dyDescent="0.25">
      <c r="A52" s="3">
        <v>42178</v>
      </c>
      <c r="B52" t="s">
        <v>814</v>
      </c>
      <c r="C52">
        <v>3300</v>
      </c>
      <c r="E52"/>
      <c r="I52">
        <v>3300</v>
      </c>
    </row>
    <row r="54" spans="1:10" x14ac:dyDescent="0.25">
      <c r="A54" s="3">
        <v>42179</v>
      </c>
      <c r="B54" t="s">
        <v>916</v>
      </c>
      <c r="D54">
        <v>3000</v>
      </c>
      <c r="E54"/>
      <c r="J54">
        <v>3000</v>
      </c>
    </row>
    <row r="56" spans="1:10" x14ac:dyDescent="0.25">
      <c r="A56" s="3">
        <v>42181</v>
      </c>
      <c r="B56" t="s">
        <v>814</v>
      </c>
      <c r="C56">
        <v>200</v>
      </c>
      <c r="E56"/>
      <c r="G56">
        <v>200</v>
      </c>
    </row>
    <row r="57" spans="1:10" x14ac:dyDescent="0.25">
      <c r="A57" s="3">
        <v>42181</v>
      </c>
      <c r="B57" t="s">
        <v>900</v>
      </c>
      <c r="D57">
        <v>100</v>
      </c>
      <c r="E57"/>
      <c r="J57">
        <v>100</v>
      </c>
    </row>
    <row r="59" spans="1:10" x14ac:dyDescent="0.25">
      <c r="A59" s="3">
        <v>42182</v>
      </c>
      <c r="B59" t="s">
        <v>919</v>
      </c>
      <c r="D59">
        <v>100</v>
      </c>
      <c r="E59"/>
      <c r="J59">
        <v>100</v>
      </c>
    </row>
    <row r="61" spans="1:10" x14ac:dyDescent="0.25">
      <c r="A61" s="3">
        <v>42183</v>
      </c>
      <c r="B61" t="s">
        <v>794</v>
      </c>
      <c r="D61">
        <v>200</v>
      </c>
      <c r="E61"/>
      <c r="H61">
        <v>200</v>
      </c>
    </row>
    <row r="62" spans="1:10" x14ac:dyDescent="0.25">
      <c r="A62" s="3">
        <v>42183</v>
      </c>
      <c r="B62" t="s">
        <v>814</v>
      </c>
      <c r="C62">
        <v>200</v>
      </c>
      <c r="E62"/>
      <c r="I62">
        <v>200</v>
      </c>
    </row>
    <row r="63" spans="1:10" x14ac:dyDescent="0.25">
      <c r="A63" s="3">
        <v>42183</v>
      </c>
      <c r="B63" t="s">
        <v>814</v>
      </c>
      <c r="C63">
        <v>150</v>
      </c>
      <c r="E63"/>
      <c r="G63">
        <v>150</v>
      </c>
    </row>
    <row r="65" spans="1:10" x14ac:dyDescent="0.25">
      <c r="A65" s="3">
        <v>42184</v>
      </c>
      <c r="B65" t="s">
        <v>925</v>
      </c>
      <c r="D65">
        <v>200</v>
      </c>
      <c r="E65"/>
      <c r="J65">
        <v>200</v>
      </c>
    </row>
    <row r="66" spans="1:10" x14ac:dyDescent="0.25">
      <c r="A66" s="3">
        <v>42184</v>
      </c>
      <c r="B66" t="s">
        <v>926</v>
      </c>
      <c r="D66">
        <v>50</v>
      </c>
      <c r="E66"/>
      <c r="J66">
        <v>50</v>
      </c>
    </row>
    <row r="67" spans="1:10" x14ac:dyDescent="0.25">
      <c r="A67" s="3"/>
      <c r="E67"/>
    </row>
    <row r="68" spans="1:10" x14ac:dyDescent="0.25">
      <c r="A68" s="3">
        <v>42184</v>
      </c>
      <c r="B68" t="s">
        <v>794</v>
      </c>
      <c r="D68">
        <v>50</v>
      </c>
      <c r="E68"/>
      <c r="H68">
        <v>50</v>
      </c>
    </row>
    <row r="69" spans="1:10" x14ac:dyDescent="0.25">
      <c r="A69" s="3">
        <v>42184</v>
      </c>
      <c r="B69" t="s">
        <v>794</v>
      </c>
      <c r="D69">
        <v>10</v>
      </c>
      <c r="E69"/>
      <c r="H69">
        <v>10</v>
      </c>
    </row>
    <row r="70" spans="1:10" x14ac:dyDescent="0.25">
      <c r="A70" s="3">
        <v>42184</v>
      </c>
      <c r="B70" t="s">
        <v>814</v>
      </c>
      <c r="C70">
        <v>100</v>
      </c>
      <c r="E70"/>
      <c r="I70">
        <v>100</v>
      </c>
    </row>
    <row r="72" spans="1:10" x14ac:dyDescent="0.25">
      <c r="A72" s="3">
        <v>42185</v>
      </c>
      <c r="B72" t="s">
        <v>814</v>
      </c>
      <c r="C72">
        <v>260</v>
      </c>
      <c r="E72"/>
      <c r="I72">
        <v>260</v>
      </c>
    </row>
    <row r="74" spans="1:10" x14ac:dyDescent="0.25">
      <c r="A74" s="3">
        <v>42186</v>
      </c>
      <c r="B74" t="s">
        <v>794</v>
      </c>
      <c r="D74">
        <v>40</v>
      </c>
      <c r="E74"/>
      <c r="H74">
        <v>40</v>
      </c>
    </row>
    <row r="75" spans="1:10" x14ac:dyDescent="0.25">
      <c r="A75" s="3"/>
      <c r="E75"/>
    </row>
    <row r="76" spans="1:10" x14ac:dyDescent="0.25">
      <c r="A76" s="3">
        <v>42186</v>
      </c>
      <c r="B76" t="s">
        <v>814</v>
      </c>
      <c r="C76">
        <v>130</v>
      </c>
      <c r="E76"/>
      <c r="I76">
        <v>130</v>
      </c>
    </row>
    <row r="77" spans="1:10" x14ac:dyDescent="0.25">
      <c r="A77" s="3"/>
      <c r="E77"/>
    </row>
    <row r="78" spans="1:10" x14ac:dyDescent="0.25">
      <c r="A78" s="3">
        <v>42187</v>
      </c>
      <c r="B78" t="s">
        <v>794</v>
      </c>
      <c r="D78">
        <v>20</v>
      </c>
      <c r="E78"/>
      <c r="H78">
        <v>20</v>
      </c>
    </row>
    <row r="79" spans="1:10" x14ac:dyDescent="0.25">
      <c r="A79" s="3">
        <v>42187</v>
      </c>
      <c r="B79" t="s">
        <v>794</v>
      </c>
      <c r="D79">
        <v>30</v>
      </c>
      <c r="E79"/>
      <c r="H79">
        <v>30</v>
      </c>
    </row>
    <row r="80" spans="1:10" x14ac:dyDescent="0.25">
      <c r="A80" s="3">
        <v>42187</v>
      </c>
      <c r="B80" t="s">
        <v>916</v>
      </c>
      <c r="D80">
        <v>500</v>
      </c>
      <c r="E80"/>
      <c r="J80">
        <v>500</v>
      </c>
    </row>
    <row r="81" spans="1:10" x14ac:dyDescent="0.25">
      <c r="A81" s="3">
        <v>42187</v>
      </c>
      <c r="B81" t="s">
        <v>933</v>
      </c>
      <c r="D81">
        <v>8000</v>
      </c>
      <c r="E81"/>
      <c r="J81">
        <v>8000</v>
      </c>
    </row>
    <row r="82" spans="1:10" x14ac:dyDescent="0.25">
      <c r="A82" s="3">
        <v>42187</v>
      </c>
      <c r="B82" t="s">
        <v>814</v>
      </c>
      <c r="C82">
        <v>100</v>
      </c>
      <c r="E82"/>
      <c r="I82">
        <v>100</v>
      </c>
    </row>
    <row r="83" spans="1:10" x14ac:dyDescent="0.25">
      <c r="A83" s="3">
        <v>42187</v>
      </c>
      <c r="B83" t="s">
        <v>814</v>
      </c>
      <c r="C83">
        <v>100</v>
      </c>
      <c r="E83"/>
      <c r="G83">
        <v>100</v>
      </c>
    </row>
    <row r="85" spans="1:10" x14ac:dyDescent="0.25">
      <c r="A85" s="3">
        <v>42188</v>
      </c>
      <c r="B85" t="s">
        <v>794</v>
      </c>
      <c r="D85">
        <v>80</v>
      </c>
      <c r="E85"/>
      <c r="H85">
        <v>80</v>
      </c>
    </row>
    <row r="86" spans="1:10" x14ac:dyDescent="0.25">
      <c r="A86" s="3">
        <v>42188</v>
      </c>
      <c r="B86" t="s">
        <v>814</v>
      </c>
      <c r="C86">
        <v>1250</v>
      </c>
      <c r="E86"/>
      <c r="I86">
        <v>1250</v>
      </c>
    </row>
    <row r="88" spans="1:10" x14ac:dyDescent="0.25">
      <c r="A88" s="3">
        <v>42189</v>
      </c>
      <c r="B88" t="s">
        <v>794</v>
      </c>
      <c r="D88">
        <v>20</v>
      </c>
      <c r="E88"/>
      <c r="H88">
        <v>20</v>
      </c>
    </row>
    <row r="89" spans="1:10" x14ac:dyDescent="0.25">
      <c r="A89" s="3">
        <v>42189</v>
      </c>
      <c r="B89" t="s">
        <v>814</v>
      </c>
      <c r="C89">
        <v>300</v>
      </c>
      <c r="E89"/>
      <c r="G89">
        <v>300</v>
      </c>
    </row>
    <row r="91" spans="1:10" x14ac:dyDescent="0.25">
      <c r="A91" s="3">
        <v>42190</v>
      </c>
      <c r="B91" t="s">
        <v>940</v>
      </c>
      <c r="D91">
        <v>1150</v>
      </c>
      <c r="E91"/>
      <c r="J91">
        <v>1150</v>
      </c>
    </row>
    <row r="92" spans="1:10" x14ac:dyDescent="0.25">
      <c r="A92" s="3">
        <v>42190</v>
      </c>
      <c r="B92" t="s">
        <v>943</v>
      </c>
      <c r="D92">
        <v>100</v>
      </c>
      <c r="E92"/>
      <c r="H92">
        <v>100</v>
      </c>
    </row>
    <row r="93" spans="1:10" x14ac:dyDescent="0.25">
      <c r="A93" s="3">
        <v>42190</v>
      </c>
      <c r="B93" t="s">
        <v>814</v>
      </c>
      <c r="C93">
        <v>440</v>
      </c>
      <c r="E93"/>
      <c r="G93">
        <v>440</v>
      </c>
    </row>
    <row r="94" spans="1:10" x14ac:dyDescent="0.25">
      <c r="A94" s="3">
        <v>42190</v>
      </c>
      <c r="B94" t="s">
        <v>794</v>
      </c>
      <c r="D94">
        <v>310</v>
      </c>
      <c r="E94"/>
      <c r="J94">
        <v>310</v>
      </c>
    </row>
    <row r="95" spans="1:10" x14ac:dyDescent="0.25">
      <c r="A95" s="3">
        <v>42190</v>
      </c>
      <c r="B95" t="s">
        <v>814</v>
      </c>
      <c r="C95">
        <v>310</v>
      </c>
      <c r="E95"/>
      <c r="G95">
        <v>310</v>
      </c>
    </row>
    <row r="96" spans="1:10" x14ac:dyDescent="0.25">
      <c r="A96" s="3"/>
      <c r="E96"/>
    </row>
    <row r="97" spans="1:8" x14ac:dyDescent="0.25">
      <c r="A97" s="3">
        <v>42191</v>
      </c>
      <c r="B97" t="s">
        <v>814</v>
      </c>
      <c r="C97">
        <v>350</v>
      </c>
      <c r="E97"/>
      <c r="G97">
        <v>350</v>
      </c>
    </row>
    <row r="98" spans="1:8" x14ac:dyDescent="0.25">
      <c r="A98" s="3"/>
      <c r="E98"/>
    </row>
    <row r="99" spans="1:8" x14ac:dyDescent="0.25">
      <c r="A99" s="3">
        <v>42192</v>
      </c>
      <c r="B99" t="s">
        <v>814</v>
      </c>
      <c r="C99">
        <v>200</v>
      </c>
      <c r="E99"/>
      <c r="G99">
        <v>200</v>
      </c>
    </row>
    <row r="101" spans="1:8" x14ac:dyDescent="0.25">
      <c r="A101" s="3">
        <v>42193</v>
      </c>
      <c r="B101" t="s">
        <v>933</v>
      </c>
      <c r="D101">
        <v>1500</v>
      </c>
      <c r="E101"/>
      <c r="H101">
        <v>1500</v>
      </c>
    </row>
    <row r="102" spans="1:8" x14ac:dyDescent="0.25">
      <c r="A102" s="3">
        <v>42193</v>
      </c>
      <c r="B102" t="s">
        <v>814</v>
      </c>
      <c r="C102">
        <v>1300</v>
      </c>
      <c r="E102"/>
      <c r="G102">
        <v>1300</v>
      </c>
    </row>
    <row r="104" spans="1:8" x14ac:dyDescent="0.25">
      <c r="A104" s="3">
        <v>42194</v>
      </c>
      <c r="B104" t="s">
        <v>933</v>
      </c>
      <c r="D104">
        <v>1300</v>
      </c>
      <c r="E104"/>
      <c r="H104">
        <v>1300</v>
      </c>
    </row>
    <row r="106" spans="1:8" x14ac:dyDescent="0.25">
      <c r="A106" s="3">
        <v>42195</v>
      </c>
      <c r="B106" t="s">
        <v>814</v>
      </c>
      <c r="C106">
        <v>750</v>
      </c>
      <c r="E106"/>
      <c r="G106">
        <v>750</v>
      </c>
    </row>
    <row r="108" spans="1:8" x14ac:dyDescent="0.25">
      <c r="A108" s="3">
        <v>42196</v>
      </c>
      <c r="B108" t="s">
        <v>953</v>
      </c>
      <c r="D108">
        <v>500</v>
      </c>
      <c r="E108"/>
      <c r="F108">
        <v>500</v>
      </c>
    </row>
    <row r="109" spans="1:8" x14ac:dyDescent="0.25">
      <c r="A109" s="3">
        <v>42196</v>
      </c>
      <c r="B109" t="s">
        <v>933</v>
      </c>
      <c r="D109">
        <v>750</v>
      </c>
      <c r="E109"/>
      <c r="H109">
        <v>750</v>
      </c>
    </row>
    <row r="111" spans="1:8" x14ac:dyDescent="0.25">
      <c r="A111" s="3">
        <v>42199</v>
      </c>
      <c r="B111" t="s">
        <v>814</v>
      </c>
      <c r="C111">
        <v>1600</v>
      </c>
      <c r="E111"/>
      <c r="G111">
        <v>1600</v>
      </c>
    </row>
    <row r="112" spans="1:8" x14ac:dyDescent="0.25">
      <c r="A112" s="3">
        <v>42199</v>
      </c>
      <c r="B112" t="s">
        <v>960</v>
      </c>
      <c r="D112">
        <v>600</v>
      </c>
      <c r="E112"/>
      <c r="H112">
        <v>600</v>
      </c>
    </row>
    <row r="114" spans="1:8" x14ac:dyDescent="0.25">
      <c r="A114" s="3">
        <v>42200</v>
      </c>
      <c r="B114" t="s">
        <v>925</v>
      </c>
      <c r="D114">
        <v>300</v>
      </c>
      <c r="E114"/>
      <c r="H114">
        <v>300</v>
      </c>
    </row>
    <row r="115" spans="1:8" x14ac:dyDescent="0.25">
      <c r="A115" s="3">
        <v>42200</v>
      </c>
      <c r="B115" t="s">
        <v>965</v>
      </c>
      <c r="D115">
        <v>630</v>
      </c>
      <c r="E115"/>
      <c r="H115">
        <v>630</v>
      </c>
    </row>
    <row r="117" spans="1:8" x14ac:dyDescent="0.25">
      <c r="A117" s="3">
        <v>42201</v>
      </c>
      <c r="B117" t="s">
        <v>814</v>
      </c>
      <c r="C117">
        <v>550</v>
      </c>
      <c r="E117"/>
      <c r="G117">
        <v>550</v>
      </c>
    </row>
    <row r="119" spans="1:8" x14ac:dyDescent="0.25">
      <c r="A119" s="3">
        <v>42206</v>
      </c>
      <c r="B119" t="s">
        <v>814</v>
      </c>
      <c r="C119">
        <v>682</v>
      </c>
      <c r="E119"/>
      <c r="G119">
        <v>682</v>
      </c>
    </row>
    <row r="121" spans="1:8" x14ac:dyDescent="0.25">
      <c r="A121" s="69">
        <v>42258</v>
      </c>
      <c r="B121" t="s">
        <v>794</v>
      </c>
      <c r="D121">
        <v>1300</v>
      </c>
      <c r="H121">
        <v>1300</v>
      </c>
    </row>
    <row r="123" spans="1:8" x14ac:dyDescent="0.25">
      <c r="B123" t="s">
        <v>644</v>
      </c>
      <c r="D123">
        <v>2</v>
      </c>
      <c r="H123">
        <v>2</v>
      </c>
    </row>
    <row r="125" spans="1:8" x14ac:dyDescent="0.25">
      <c r="A125" s="69">
        <v>42259</v>
      </c>
      <c r="B125" s="62" t="s">
        <v>814</v>
      </c>
      <c r="C125">
        <v>700</v>
      </c>
      <c r="G125">
        <v>700</v>
      </c>
    </row>
    <row r="127" spans="1:8" x14ac:dyDescent="0.25">
      <c r="A127" s="69">
        <v>42261</v>
      </c>
      <c r="B127" t="s">
        <v>794</v>
      </c>
      <c r="D127">
        <v>700</v>
      </c>
      <c r="H127">
        <v>700</v>
      </c>
    </row>
    <row r="129" spans="1:10" x14ac:dyDescent="0.25">
      <c r="A129" s="69">
        <v>42281</v>
      </c>
      <c r="B129" t="s">
        <v>814</v>
      </c>
      <c r="C129">
        <v>1200</v>
      </c>
      <c r="I129">
        <v>1200</v>
      </c>
    </row>
    <row r="130" spans="1:10" x14ac:dyDescent="0.25">
      <c r="A130" s="69">
        <v>42281</v>
      </c>
      <c r="B130" t="s">
        <v>1934</v>
      </c>
      <c r="C130">
        <v>100</v>
      </c>
      <c r="G130">
        <v>100</v>
      </c>
    </row>
    <row r="132" spans="1:10" x14ac:dyDescent="0.25">
      <c r="A132" s="69">
        <v>42282</v>
      </c>
      <c r="B132" t="s">
        <v>794</v>
      </c>
      <c r="D132">
        <v>100</v>
      </c>
      <c r="H132">
        <v>100</v>
      </c>
    </row>
    <row r="141" spans="1:10" x14ac:dyDescent="0.25">
      <c r="A141" s="3"/>
      <c r="E141"/>
    </row>
    <row r="142" spans="1:10" x14ac:dyDescent="0.25">
      <c r="A142" s="143" t="s">
        <v>73</v>
      </c>
      <c r="B142" s="143"/>
      <c r="C142" s="5">
        <f>SUM(C3:C141)</f>
        <v>54412</v>
      </c>
      <c r="D142" s="5"/>
      <c r="E142" s="5">
        <f>SUM(E3:E141)</f>
        <v>6700</v>
      </c>
      <c r="F142" s="5"/>
      <c r="G142" s="5">
        <f>SUM(G3:G141)</f>
        <v>8802</v>
      </c>
      <c r="H142" s="5"/>
      <c r="I142" s="5">
        <f>SUM(I3:I141)</f>
        <v>38910</v>
      </c>
      <c r="J142" s="5"/>
    </row>
    <row r="143" spans="1:10" x14ac:dyDescent="0.25">
      <c r="A143" s="143" t="s">
        <v>74</v>
      </c>
      <c r="B143" s="143"/>
      <c r="C143" s="5"/>
      <c r="D143" s="5">
        <f>SUM(D3:D141)</f>
        <v>53212</v>
      </c>
      <c r="E143" s="5"/>
      <c r="F143" s="5">
        <f>SUM(F3:F141)</f>
        <v>6700</v>
      </c>
      <c r="G143" s="5"/>
      <c r="H143" s="5">
        <f>SUM(H3:H141)</f>
        <v>8802</v>
      </c>
      <c r="I143" s="5"/>
      <c r="J143" s="5">
        <f>SUM(J3:J141)</f>
        <v>37710</v>
      </c>
    </row>
    <row r="144" spans="1:10" x14ac:dyDescent="0.25">
      <c r="A144" s="143" t="s">
        <v>75</v>
      </c>
      <c r="B144" s="143"/>
      <c r="C144" s="5">
        <f>C142-D143</f>
        <v>1200</v>
      </c>
      <c r="D144" s="5"/>
      <c r="E144" s="5">
        <f>E142-F143</f>
        <v>0</v>
      </c>
      <c r="F144" s="5"/>
      <c r="G144" s="5">
        <f>G142-H143</f>
        <v>0</v>
      </c>
      <c r="H144" s="5"/>
      <c r="I144" s="5">
        <f>I142-J143</f>
        <v>1200</v>
      </c>
      <c r="J144" s="5"/>
    </row>
    <row r="146" spans="2:3" x14ac:dyDescent="0.25">
      <c r="B146" t="s">
        <v>1103</v>
      </c>
      <c r="C146">
        <f>ABS('Naseema PV'!C588)</f>
        <v>1302</v>
      </c>
    </row>
    <row r="147" spans="2:3" x14ac:dyDescent="0.25">
      <c r="B147" t="s">
        <v>1104</v>
      </c>
      <c r="C147">
        <f>C146-C144</f>
        <v>102</v>
      </c>
    </row>
  </sheetData>
  <mergeCells count="9">
    <mergeCell ref="I1:J1"/>
    <mergeCell ref="A142:B142"/>
    <mergeCell ref="A143:B143"/>
    <mergeCell ref="A144:B144"/>
    <mergeCell ref="A1:A2"/>
    <mergeCell ref="B1:B2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topLeftCell="B180" zoomScaleNormal="100" workbookViewId="0">
      <selection activeCell="E196" sqref="E196"/>
    </sheetView>
  </sheetViews>
  <sheetFormatPr defaultRowHeight="15" x14ac:dyDescent="0.25"/>
  <cols>
    <col min="1" max="1" width="30.7109375" customWidth="1"/>
    <col min="2" max="2" width="48.7109375"/>
    <col min="3" max="3" width="8.7109375"/>
    <col min="4" max="4" width="8.7109375" style="59"/>
    <col min="5" max="5" width="30.85546875" customWidth="1"/>
    <col min="6" max="6" width="49.5703125"/>
    <col min="7" max="7" width="8.7109375"/>
    <col min="8" max="8" width="9.140625" style="21"/>
    <col min="9" max="9" width="31.7109375" customWidth="1"/>
    <col min="10" max="10" width="39.42578125" customWidth="1"/>
    <col min="11" max="11" width="8.7109375"/>
    <col min="12" max="12" width="9.140625" style="21"/>
    <col min="13" max="13" width="26.5703125"/>
    <col min="14" max="14" width="30.5703125"/>
    <col min="15" max="15" width="8.7109375"/>
    <col min="16" max="16" width="9.140625" style="21"/>
    <col min="17" max="17" width="23.5703125"/>
    <col min="18" max="18" width="26.28515625"/>
    <col min="19" max="19" width="8.7109375"/>
    <col min="20" max="20" width="9.140625" style="21"/>
    <col min="21" max="21" width="25.42578125"/>
    <col min="22" max="22" width="31.140625"/>
    <col min="23" max="23" width="8.7109375"/>
    <col min="24" max="24" width="9.140625" style="21"/>
    <col min="25" max="25" width="22.85546875"/>
    <col min="26" max="26" width="31.42578125"/>
    <col min="27" max="27" width="8.7109375"/>
    <col min="28" max="28" width="9.140625" style="21"/>
    <col min="29" max="29" width="24.7109375"/>
    <col min="30" max="30" width="28.85546875"/>
    <col min="31" max="31" width="8.7109375"/>
    <col min="32" max="32" width="9.140625" style="62"/>
    <col min="33" max="33" width="28.28515625"/>
    <col min="34" max="34" width="31.7109375"/>
    <col min="35" max="35" width="8.7109375"/>
    <col min="36" max="36" width="9.140625" style="62"/>
    <col min="37" max="37" width="27.140625"/>
    <col min="38" max="38" width="49.7109375"/>
    <col min="39" max="39" width="8.7109375"/>
    <col min="40" max="40" width="9.140625" style="62"/>
    <col min="41" max="1025" width="8.7109375"/>
  </cols>
  <sheetData>
    <row r="1" spans="1:31" x14ac:dyDescent="0.25">
      <c r="A1" s="144" t="s">
        <v>1105</v>
      </c>
      <c r="B1" s="144"/>
      <c r="C1" s="144"/>
      <c r="E1" s="144" t="s">
        <v>1106</v>
      </c>
      <c r="F1" s="144"/>
      <c r="G1" s="144"/>
      <c r="I1" s="144" t="s">
        <v>1107</v>
      </c>
      <c r="J1" s="144"/>
      <c r="K1" s="144"/>
      <c r="M1" s="144" t="s">
        <v>1108</v>
      </c>
      <c r="N1" s="144"/>
      <c r="O1" s="144"/>
      <c r="Q1" s="144" t="s">
        <v>1109</v>
      </c>
      <c r="R1" s="144"/>
      <c r="S1" s="144"/>
      <c r="U1" s="144" t="s">
        <v>1110</v>
      </c>
      <c r="V1" s="144"/>
      <c r="W1" s="144"/>
      <c r="Y1" s="144" t="s">
        <v>1111</v>
      </c>
      <c r="Z1" s="144"/>
      <c r="AA1" s="144"/>
      <c r="AC1" s="144" t="s">
        <v>1112</v>
      </c>
      <c r="AD1" s="144"/>
      <c r="AE1" s="144"/>
    </row>
    <row r="2" spans="1:31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  <c r="M2" s="2" t="s">
        <v>1</v>
      </c>
      <c r="N2" s="2" t="s">
        <v>2</v>
      </c>
      <c r="O2" s="2" t="s">
        <v>3</v>
      </c>
      <c r="Q2" s="2" t="s">
        <v>1</v>
      </c>
      <c r="R2" s="2" t="s">
        <v>2</v>
      </c>
      <c r="S2" s="2" t="s">
        <v>3</v>
      </c>
      <c r="U2" s="2" t="s">
        <v>1</v>
      </c>
      <c r="V2" s="2" t="s">
        <v>2</v>
      </c>
      <c r="W2" s="2" t="s">
        <v>3</v>
      </c>
      <c r="Y2" s="2" t="s">
        <v>1</v>
      </c>
      <c r="Z2" s="2" t="s">
        <v>2</v>
      </c>
      <c r="AA2" s="2" t="s">
        <v>3</v>
      </c>
      <c r="AC2" s="2" t="s">
        <v>1</v>
      </c>
      <c r="AD2" s="2" t="s">
        <v>2</v>
      </c>
      <c r="AE2" s="2" t="s">
        <v>3</v>
      </c>
    </row>
    <row r="3" spans="1:31" x14ac:dyDescent="0.25">
      <c r="A3" s="3">
        <v>42065</v>
      </c>
      <c r="B3" t="s">
        <v>356</v>
      </c>
      <c r="C3">
        <v>20</v>
      </c>
      <c r="E3" s="3">
        <v>42089</v>
      </c>
      <c r="F3" t="s">
        <v>1115</v>
      </c>
      <c r="G3">
        <v>20</v>
      </c>
      <c r="I3" s="3">
        <v>42103</v>
      </c>
      <c r="J3" t="s">
        <v>1116</v>
      </c>
      <c r="K3">
        <v>10</v>
      </c>
      <c r="M3" s="3">
        <v>42209</v>
      </c>
      <c r="N3" t="s">
        <v>1117</v>
      </c>
      <c r="O3">
        <v>20</v>
      </c>
      <c r="Q3" s="3">
        <v>42104</v>
      </c>
      <c r="R3" t="s">
        <v>1118</v>
      </c>
      <c r="S3">
        <v>10</v>
      </c>
      <c r="U3" s="3">
        <v>42110</v>
      </c>
      <c r="V3" t="s">
        <v>1119</v>
      </c>
      <c r="W3">
        <v>20</v>
      </c>
      <c r="Y3" s="3">
        <v>42117</v>
      </c>
      <c r="Z3" t="s">
        <v>1120</v>
      </c>
      <c r="AA3">
        <v>10</v>
      </c>
      <c r="AC3" s="3">
        <v>42117</v>
      </c>
      <c r="AD3" t="s">
        <v>1121</v>
      </c>
      <c r="AE3">
        <v>20</v>
      </c>
    </row>
    <row r="4" spans="1:31" x14ac:dyDescent="0.25">
      <c r="E4" s="6"/>
      <c r="F4" s="4"/>
    </row>
    <row r="5" spans="1:31" x14ac:dyDescent="0.25">
      <c r="A5" s="3">
        <v>42069</v>
      </c>
      <c r="B5" t="s">
        <v>16</v>
      </c>
      <c r="C5">
        <v>20</v>
      </c>
      <c r="E5" s="3">
        <v>42103</v>
      </c>
      <c r="F5" t="s">
        <v>1116</v>
      </c>
      <c r="G5">
        <v>10</v>
      </c>
      <c r="I5" s="3">
        <v>42104</v>
      </c>
      <c r="J5" t="s">
        <v>1116</v>
      </c>
      <c r="K5">
        <v>30</v>
      </c>
      <c r="M5" s="3"/>
      <c r="Q5" s="3">
        <v>42115</v>
      </c>
      <c r="R5" t="s">
        <v>1118</v>
      </c>
      <c r="S5">
        <v>10</v>
      </c>
      <c r="U5" s="3">
        <v>42112</v>
      </c>
      <c r="V5" t="s">
        <v>1119</v>
      </c>
      <c r="W5">
        <v>20</v>
      </c>
      <c r="Y5" s="3">
        <v>42118</v>
      </c>
      <c r="Z5" t="s">
        <v>1123</v>
      </c>
      <c r="AA5">
        <v>10</v>
      </c>
      <c r="AC5" s="3">
        <v>42143</v>
      </c>
      <c r="AD5" t="s">
        <v>1121</v>
      </c>
      <c r="AE5">
        <v>50</v>
      </c>
    </row>
    <row r="7" spans="1:31" x14ac:dyDescent="0.25">
      <c r="A7" s="3">
        <v>42074</v>
      </c>
      <c r="B7" t="s">
        <v>16</v>
      </c>
      <c r="C7">
        <v>50</v>
      </c>
      <c r="E7" s="3">
        <v>42104</v>
      </c>
      <c r="F7" t="s">
        <v>1116</v>
      </c>
      <c r="G7">
        <v>30</v>
      </c>
      <c r="I7" s="3">
        <v>42110</v>
      </c>
      <c r="J7" t="s">
        <v>1116</v>
      </c>
      <c r="K7">
        <v>10</v>
      </c>
      <c r="M7" s="3"/>
      <c r="Q7" s="3">
        <v>42137</v>
      </c>
      <c r="R7" t="s">
        <v>1118</v>
      </c>
      <c r="S7">
        <v>10</v>
      </c>
      <c r="Y7" s="3">
        <v>42129</v>
      </c>
      <c r="Z7" t="s">
        <v>1123</v>
      </c>
      <c r="AA7">
        <v>10</v>
      </c>
      <c r="AC7" s="3">
        <v>42152</v>
      </c>
      <c r="AD7" t="s">
        <v>1124</v>
      </c>
      <c r="AE7">
        <v>20</v>
      </c>
    </row>
    <row r="8" spans="1:31" x14ac:dyDescent="0.25">
      <c r="E8" s="3">
        <v>42104</v>
      </c>
      <c r="F8" t="s">
        <v>1125</v>
      </c>
      <c r="G8">
        <v>10</v>
      </c>
    </row>
    <row r="9" spans="1:31" x14ac:dyDescent="0.25">
      <c r="A9" s="3">
        <v>42081</v>
      </c>
      <c r="B9" t="s">
        <v>356</v>
      </c>
      <c r="C9">
        <v>55</v>
      </c>
      <c r="E9" s="3">
        <v>42104</v>
      </c>
      <c r="F9" t="s">
        <v>1118</v>
      </c>
      <c r="G9">
        <v>10</v>
      </c>
      <c r="I9" s="3">
        <v>42112</v>
      </c>
      <c r="J9" t="s">
        <v>1116</v>
      </c>
      <c r="K9">
        <v>10</v>
      </c>
      <c r="M9" s="3"/>
      <c r="Q9" s="3">
        <v>42140</v>
      </c>
      <c r="R9" t="s">
        <v>1118</v>
      </c>
      <c r="S9">
        <v>10</v>
      </c>
      <c r="Y9" s="3">
        <v>42143</v>
      </c>
      <c r="Z9" t="s">
        <v>1126</v>
      </c>
      <c r="AA9">
        <v>15</v>
      </c>
      <c r="AC9" s="20">
        <v>42217</v>
      </c>
      <c r="AD9" t="s">
        <v>1121</v>
      </c>
      <c r="AE9">
        <v>20</v>
      </c>
    </row>
    <row r="10" spans="1:31" x14ac:dyDescent="0.25">
      <c r="Y10" s="3">
        <v>42143</v>
      </c>
      <c r="Z10" t="s">
        <v>1127</v>
      </c>
      <c r="AA10">
        <v>30</v>
      </c>
    </row>
    <row r="11" spans="1:31" x14ac:dyDescent="0.25">
      <c r="A11" s="3">
        <v>42085</v>
      </c>
      <c r="B11" t="s">
        <v>16</v>
      </c>
      <c r="C11">
        <v>20</v>
      </c>
      <c r="E11" s="3">
        <v>42110</v>
      </c>
      <c r="F11" t="s">
        <v>1116</v>
      </c>
      <c r="G11">
        <v>10</v>
      </c>
      <c r="I11" s="3">
        <v>42119</v>
      </c>
      <c r="J11" t="s">
        <v>1116</v>
      </c>
      <c r="K11">
        <v>10</v>
      </c>
      <c r="M11" s="3"/>
    </row>
    <row r="12" spans="1:31" x14ac:dyDescent="0.25">
      <c r="E12" s="3">
        <v>42110</v>
      </c>
      <c r="F12" t="s">
        <v>1119</v>
      </c>
      <c r="G12">
        <v>20</v>
      </c>
      <c r="Y12" s="3">
        <v>42152</v>
      </c>
      <c r="Z12" t="s">
        <v>1128</v>
      </c>
      <c r="AA12">
        <v>20</v>
      </c>
    </row>
    <row r="13" spans="1:31" x14ac:dyDescent="0.25">
      <c r="A13" s="3">
        <v>42086</v>
      </c>
      <c r="B13" t="s">
        <v>499</v>
      </c>
      <c r="C13">
        <v>30</v>
      </c>
      <c r="I13" s="3">
        <v>42121</v>
      </c>
      <c r="J13" t="s">
        <v>1116</v>
      </c>
      <c r="K13">
        <v>10</v>
      </c>
      <c r="M13" s="3"/>
      <c r="U13" s="143" t="s">
        <v>1095</v>
      </c>
      <c r="V13" s="143"/>
      <c r="W13" s="5">
        <f>SUM(W3:W12)</f>
        <v>40</v>
      </c>
    </row>
    <row r="14" spans="1:31" x14ac:dyDescent="0.25">
      <c r="E14" s="3">
        <v>42112</v>
      </c>
      <c r="F14" t="s">
        <v>1125</v>
      </c>
      <c r="G14">
        <v>10</v>
      </c>
      <c r="Y14" s="3">
        <v>42156</v>
      </c>
      <c r="Z14" t="s">
        <v>1129</v>
      </c>
      <c r="AA14">
        <v>30</v>
      </c>
    </row>
    <row r="15" spans="1:31" x14ac:dyDescent="0.25">
      <c r="A15" s="3">
        <v>42089</v>
      </c>
      <c r="B15" t="s">
        <v>1115</v>
      </c>
      <c r="C15">
        <v>20</v>
      </c>
      <c r="E15" s="3">
        <v>42112</v>
      </c>
      <c r="F15" t="s">
        <v>1116</v>
      </c>
      <c r="G15">
        <v>10</v>
      </c>
      <c r="I15" s="3">
        <v>42123</v>
      </c>
      <c r="J15" t="s">
        <v>1130</v>
      </c>
      <c r="K15">
        <v>10</v>
      </c>
      <c r="M15" s="3"/>
      <c r="AC15" s="143" t="s">
        <v>1095</v>
      </c>
      <c r="AD15" s="143"/>
      <c r="AE15" s="5">
        <f>SUM(AE3:AE14)</f>
        <v>110</v>
      </c>
    </row>
    <row r="16" spans="1:31" x14ac:dyDescent="0.25">
      <c r="E16" s="3">
        <v>42112</v>
      </c>
      <c r="F16" t="s">
        <v>1119</v>
      </c>
      <c r="G16">
        <v>20</v>
      </c>
    </row>
    <row r="17" spans="1:27" x14ac:dyDescent="0.25">
      <c r="A17" s="3">
        <v>42094</v>
      </c>
      <c r="B17" s="4" t="s">
        <v>1131</v>
      </c>
      <c r="C17">
        <v>75</v>
      </c>
      <c r="I17" s="3">
        <v>42137</v>
      </c>
      <c r="J17" t="s">
        <v>1132</v>
      </c>
      <c r="K17">
        <v>10</v>
      </c>
      <c r="M17" s="3"/>
      <c r="Q17" s="143" t="s">
        <v>1095</v>
      </c>
      <c r="R17" s="143"/>
      <c r="S17" s="5">
        <f>SUM(S3:S16)</f>
        <v>40</v>
      </c>
    </row>
    <row r="18" spans="1:27" x14ac:dyDescent="0.25">
      <c r="E18" s="3">
        <v>42115</v>
      </c>
      <c r="F18" t="s">
        <v>1125</v>
      </c>
      <c r="G18">
        <v>20</v>
      </c>
    </row>
    <row r="19" spans="1:27" x14ac:dyDescent="0.25">
      <c r="A19" s="3">
        <v>42095</v>
      </c>
      <c r="B19" t="s">
        <v>499</v>
      </c>
      <c r="C19">
        <v>20</v>
      </c>
      <c r="E19" s="3">
        <v>42115</v>
      </c>
      <c r="F19" t="s">
        <v>1118</v>
      </c>
      <c r="G19">
        <v>10</v>
      </c>
      <c r="I19" s="3">
        <v>42143</v>
      </c>
      <c r="J19" t="s">
        <v>1132</v>
      </c>
      <c r="K19">
        <v>20</v>
      </c>
    </row>
    <row r="21" spans="1:27" x14ac:dyDescent="0.25">
      <c r="A21" s="3">
        <v>42099</v>
      </c>
      <c r="B21" s="4" t="s">
        <v>628</v>
      </c>
      <c r="C21" s="5">
        <v>20</v>
      </c>
      <c r="E21" s="3">
        <v>42117</v>
      </c>
      <c r="F21" t="s">
        <v>1120</v>
      </c>
      <c r="G21">
        <v>10</v>
      </c>
      <c r="I21" s="3">
        <v>42159</v>
      </c>
      <c r="J21" t="s">
        <v>1132</v>
      </c>
      <c r="K21">
        <v>10</v>
      </c>
    </row>
    <row r="22" spans="1:27" x14ac:dyDescent="0.25">
      <c r="E22" s="3">
        <v>42117</v>
      </c>
      <c r="F22" t="s">
        <v>1121</v>
      </c>
      <c r="G22">
        <v>20</v>
      </c>
      <c r="Y22" s="143" t="s">
        <v>1095</v>
      </c>
      <c r="Z22" s="143"/>
      <c r="AA22" s="5">
        <f>SUM(AA3:AA21)</f>
        <v>125</v>
      </c>
    </row>
    <row r="23" spans="1:27" x14ac:dyDescent="0.25">
      <c r="A23" s="3">
        <v>42103</v>
      </c>
      <c r="B23" t="s">
        <v>1116</v>
      </c>
      <c r="C23">
        <v>10</v>
      </c>
      <c r="I23" s="3">
        <v>42165</v>
      </c>
      <c r="J23" t="s">
        <v>1132</v>
      </c>
      <c r="K23">
        <v>10</v>
      </c>
    </row>
    <row r="24" spans="1:27" x14ac:dyDescent="0.25">
      <c r="E24" s="3">
        <v>42118</v>
      </c>
      <c r="F24" t="s">
        <v>1123</v>
      </c>
      <c r="G24">
        <v>10</v>
      </c>
    </row>
    <row r="25" spans="1:27" x14ac:dyDescent="0.25">
      <c r="A25" s="3">
        <v>42104</v>
      </c>
      <c r="B25" t="s">
        <v>1116</v>
      </c>
      <c r="C25">
        <v>30</v>
      </c>
      <c r="I25" s="3">
        <v>42193</v>
      </c>
      <c r="J25" t="s">
        <v>1132</v>
      </c>
      <c r="K25">
        <v>10</v>
      </c>
      <c r="M25" s="143" t="s">
        <v>1095</v>
      </c>
      <c r="N25" s="143"/>
      <c r="O25" s="5">
        <f>SUM(O3:O24)</f>
        <v>20</v>
      </c>
    </row>
    <row r="26" spans="1:27" x14ac:dyDescent="0.25">
      <c r="A26" s="3">
        <v>42104</v>
      </c>
      <c r="B26" t="s">
        <v>1125</v>
      </c>
      <c r="C26">
        <v>10</v>
      </c>
      <c r="E26" s="3">
        <v>42119</v>
      </c>
      <c r="F26" t="s">
        <v>1116</v>
      </c>
      <c r="G26">
        <v>10</v>
      </c>
    </row>
    <row r="27" spans="1:27" x14ac:dyDescent="0.25">
      <c r="A27" s="3">
        <v>42104</v>
      </c>
      <c r="B27" t="s">
        <v>1118</v>
      </c>
      <c r="C27">
        <v>10</v>
      </c>
      <c r="I27" s="3">
        <v>42200</v>
      </c>
      <c r="J27" t="s">
        <v>1132</v>
      </c>
      <c r="K27">
        <v>10</v>
      </c>
    </row>
    <row r="28" spans="1:27" x14ac:dyDescent="0.25">
      <c r="E28" s="3">
        <v>42121</v>
      </c>
      <c r="F28" t="s">
        <v>1116</v>
      </c>
      <c r="G28">
        <v>10</v>
      </c>
    </row>
    <row r="29" spans="1:27" x14ac:dyDescent="0.25">
      <c r="A29" s="3">
        <v>42110</v>
      </c>
      <c r="B29" t="s">
        <v>1116</v>
      </c>
      <c r="C29">
        <v>10</v>
      </c>
      <c r="E29" s="3">
        <v>42121</v>
      </c>
      <c r="F29" t="s">
        <v>1133</v>
      </c>
      <c r="G29">
        <v>10</v>
      </c>
    </row>
    <row r="30" spans="1:27" x14ac:dyDescent="0.25">
      <c r="A30" s="3">
        <v>42110</v>
      </c>
      <c r="B30" t="s">
        <v>1119</v>
      </c>
      <c r="C30">
        <v>20</v>
      </c>
    </row>
    <row r="31" spans="1:27" x14ac:dyDescent="0.25">
      <c r="E31" s="3">
        <v>42123</v>
      </c>
      <c r="F31" t="s">
        <v>1130</v>
      </c>
      <c r="G31">
        <v>10</v>
      </c>
    </row>
    <row r="32" spans="1:27" x14ac:dyDescent="0.25">
      <c r="A32" s="3">
        <v>42112</v>
      </c>
      <c r="B32" t="s">
        <v>1125</v>
      </c>
      <c r="C32">
        <v>10</v>
      </c>
    </row>
    <row r="33" spans="1:11" x14ac:dyDescent="0.25">
      <c r="A33" s="3">
        <v>42112</v>
      </c>
      <c r="B33" t="s">
        <v>1116</v>
      </c>
      <c r="C33">
        <v>10</v>
      </c>
      <c r="E33" s="3">
        <v>42129</v>
      </c>
      <c r="F33" t="s">
        <v>1123</v>
      </c>
      <c r="G33">
        <v>10</v>
      </c>
    </row>
    <row r="34" spans="1:11" x14ac:dyDescent="0.25">
      <c r="A34" s="3">
        <v>42112</v>
      </c>
      <c r="B34" t="s">
        <v>1119</v>
      </c>
      <c r="C34">
        <v>20</v>
      </c>
      <c r="I34" s="143" t="s">
        <v>1095</v>
      </c>
      <c r="J34" s="143"/>
      <c r="K34" s="5">
        <f>SUM(K3:K33)</f>
        <v>160</v>
      </c>
    </row>
    <row r="35" spans="1:11" x14ac:dyDescent="0.25">
      <c r="E35" s="3">
        <v>42137</v>
      </c>
      <c r="F35" t="s">
        <v>1132</v>
      </c>
      <c r="G35">
        <v>10</v>
      </c>
    </row>
    <row r="36" spans="1:11" x14ac:dyDescent="0.25">
      <c r="A36" s="3">
        <v>42115</v>
      </c>
      <c r="B36" t="s">
        <v>1125</v>
      </c>
      <c r="C36">
        <v>20</v>
      </c>
      <c r="E36" s="3">
        <v>42137</v>
      </c>
      <c r="F36" t="s">
        <v>1118</v>
      </c>
      <c r="G36">
        <v>10</v>
      </c>
      <c r="I36" s="25"/>
      <c r="J36" s="25"/>
      <c r="K36" s="25"/>
    </row>
    <row r="37" spans="1:11" x14ac:dyDescent="0.25">
      <c r="A37" s="3">
        <v>42115</v>
      </c>
      <c r="B37" t="s">
        <v>1118</v>
      </c>
      <c r="C37">
        <v>10</v>
      </c>
      <c r="E37" s="3">
        <v>42137</v>
      </c>
      <c r="F37" t="s">
        <v>1122</v>
      </c>
      <c r="G37">
        <v>10</v>
      </c>
    </row>
    <row r="38" spans="1:11" x14ac:dyDescent="0.25">
      <c r="I38" s="144" t="s">
        <v>1134</v>
      </c>
      <c r="J38" s="144"/>
      <c r="K38" s="144"/>
    </row>
    <row r="39" spans="1:11" x14ac:dyDescent="0.25">
      <c r="A39" s="3">
        <v>42117</v>
      </c>
      <c r="B39" t="s">
        <v>1120</v>
      </c>
      <c r="C39">
        <v>10</v>
      </c>
      <c r="E39" s="3">
        <v>42140</v>
      </c>
      <c r="F39" t="s">
        <v>1118</v>
      </c>
      <c r="G39">
        <v>10</v>
      </c>
      <c r="I39" s="2" t="s">
        <v>1</v>
      </c>
      <c r="J39" s="2" t="s">
        <v>2</v>
      </c>
      <c r="K39" s="2" t="s">
        <v>3</v>
      </c>
    </row>
    <row r="40" spans="1:11" x14ac:dyDescent="0.25">
      <c r="A40" s="3">
        <v>42117</v>
      </c>
      <c r="B40" t="s">
        <v>1121</v>
      </c>
      <c r="C40">
        <v>20</v>
      </c>
      <c r="I40" s="3">
        <v>42104</v>
      </c>
      <c r="J40" t="s">
        <v>1125</v>
      </c>
      <c r="K40">
        <v>10</v>
      </c>
    </row>
    <row r="41" spans="1:11" x14ac:dyDescent="0.25">
      <c r="E41" s="3">
        <v>42143</v>
      </c>
      <c r="F41" t="s">
        <v>1132</v>
      </c>
      <c r="G41">
        <v>20</v>
      </c>
    </row>
    <row r="42" spans="1:11" x14ac:dyDescent="0.25">
      <c r="A42" s="3">
        <v>42118</v>
      </c>
      <c r="B42" t="s">
        <v>1123</v>
      </c>
      <c r="C42">
        <v>10</v>
      </c>
      <c r="E42" s="3">
        <v>42143</v>
      </c>
      <c r="F42" t="s">
        <v>1135</v>
      </c>
      <c r="G42">
        <v>10</v>
      </c>
      <c r="I42" s="3">
        <v>42112</v>
      </c>
      <c r="J42" t="s">
        <v>1125</v>
      </c>
      <c r="K42">
        <v>10</v>
      </c>
    </row>
    <row r="43" spans="1:11" x14ac:dyDescent="0.25">
      <c r="E43" s="3">
        <v>42143</v>
      </c>
      <c r="F43" t="s">
        <v>1126</v>
      </c>
      <c r="G43">
        <v>15</v>
      </c>
    </row>
    <row r="44" spans="1:11" x14ac:dyDescent="0.25">
      <c r="A44" s="3">
        <v>42119</v>
      </c>
      <c r="B44" t="s">
        <v>1116</v>
      </c>
      <c r="C44">
        <v>10</v>
      </c>
      <c r="E44" s="3">
        <v>42143</v>
      </c>
      <c r="F44" t="s">
        <v>1127</v>
      </c>
      <c r="G44">
        <v>30</v>
      </c>
      <c r="I44" s="3">
        <v>42115</v>
      </c>
      <c r="J44" t="s">
        <v>1125</v>
      </c>
      <c r="K44">
        <v>20</v>
      </c>
    </row>
    <row r="45" spans="1:11" x14ac:dyDescent="0.25">
      <c r="E45" s="3">
        <v>42143</v>
      </c>
      <c r="F45" t="s">
        <v>1121</v>
      </c>
      <c r="G45">
        <v>50</v>
      </c>
    </row>
    <row r="46" spans="1:11" x14ac:dyDescent="0.25">
      <c r="A46" s="3">
        <v>42121</v>
      </c>
      <c r="B46" t="s">
        <v>1116</v>
      </c>
      <c r="C46">
        <v>10</v>
      </c>
      <c r="I46" s="3">
        <v>42121</v>
      </c>
      <c r="J46" t="s">
        <v>1133</v>
      </c>
      <c r="K46">
        <v>10</v>
      </c>
    </row>
    <row r="47" spans="1:11" x14ac:dyDescent="0.25">
      <c r="A47" s="3">
        <v>42121</v>
      </c>
      <c r="B47" t="s">
        <v>1133</v>
      </c>
      <c r="C47">
        <v>10</v>
      </c>
      <c r="E47" s="3">
        <v>42149</v>
      </c>
      <c r="F47" t="s">
        <v>1125</v>
      </c>
      <c r="G47">
        <v>70</v>
      </c>
    </row>
    <row r="48" spans="1:11" x14ac:dyDescent="0.25">
      <c r="I48" s="3">
        <v>42143</v>
      </c>
      <c r="J48" t="s">
        <v>1135</v>
      </c>
      <c r="K48">
        <v>10</v>
      </c>
    </row>
    <row r="49" spans="1:11" x14ac:dyDescent="0.25">
      <c r="A49" s="3">
        <v>42123</v>
      </c>
      <c r="B49" t="s">
        <v>1130</v>
      </c>
      <c r="C49">
        <v>10</v>
      </c>
      <c r="E49" s="3">
        <v>42152</v>
      </c>
      <c r="F49" t="s">
        <v>1128</v>
      </c>
      <c r="G49">
        <v>20</v>
      </c>
    </row>
    <row r="50" spans="1:11" x14ac:dyDescent="0.25">
      <c r="E50" s="3">
        <v>42152</v>
      </c>
      <c r="F50" t="s">
        <v>1124</v>
      </c>
      <c r="G50">
        <v>20</v>
      </c>
      <c r="I50" s="3">
        <v>42149</v>
      </c>
      <c r="J50" t="s">
        <v>1125</v>
      </c>
      <c r="K50">
        <v>70</v>
      </c>
    </row>
    <row r="51" spans="1:11" x14ac:dyDescent="0.25">
      <c r="A51" s="3">
        <v>42129</v>
      </c>
      <c r="B51" t="s">
        <v>1123</v>
      </c>
      <c r="C51">
        <v>10</v>
      </c>
    </row>
    <row r="52" spans="1:11" x14ac:dyDescent="0.25">
      <c r="E52" s="3">
        <v>42156</v>
      </c>
      <c r="F52" t="s">
        <v>1129</v>
      </c>
      <c r="G52">
        <v>30</v>
      </c>
      <c r="I52" s="3">
        <v>42165</v>
      </c>
      <c r="J52" t="s">
        <v>1125</v>
      </c>
      <c r="K52">
        <v>10</v>
      </c>
    </row>
    <row r="53" spans="1:11" x14ac:dyDescent="0.25">
      <c r="A53" s="3">
        <v>42129</v>
      </c>
      <c r="B53" t="s">
        <v>749</v>
      </c>
      <c r="C53" s="2">
        <v>55</v>
      </c>
    </row>
    <row r="54" spans="1:11" x14ac:dyDescent="0.25">
      <c r="E54" s="3">
        <v>42159</v>
      </c>
      <c r="F54" t="s">
        <v>1132</v>
      </c>
      <c r="G54">
        <v>10</v>
      </c>
      <c r="I54" s="3">
        <v>42196</v>
      </c>
      <c r="J54" t="s">
        <v>1125</v>
      </c>
      <c r="K54">
        <v>10</v>
      </c>
    </row>
    <row r="55" spans="1:11" x14ac:dyDescent="0.25">
      <c r="A55" s="3">
        <v>42135</v>
      </c>
      <c r="B55" t="s">
        <v>16</v>
      </c>
      <c r="C55">
        <v>20</v>
      </c>
    </row>
    <row r="56" spans="1:11" x14ac:dyDescent="0.25">
      <c r="E56" s="3">
        <v>42163</v>
      </c>
      <c r="F56" t="s">
        <v>1122</v>
      </c>
      <c r="G56">
        <v>10</v>
      </c>
      <c r="I56" s="3">
        <v>42211</v>
      </c>
      <c r="J56" t="s">
        <v>1125</v>
      </c>
      <c r="K56">
        <v>10</v>
      </c>
    </row>
    <row r="57" spans="1:11" x14ac:dyDescent="0.25">
      <c r="A57" s="3">
        <v>42137</v>
      </c>
      <c r="B57" t="s">
        <v>1132</v>
      </c>
      <c r="C57">
        <v>10</v>
      </c>
    </row>
    <row r="58" spans="1:11" x14ac:dyDescent="0.25">
      <c r="A58" s="3">
        <v>42137</v>
      </c>
      <c r="B58" t="s">
        <v>1118</v>
      </c>
      <c r="C58">
        <v>10</v>
      </c>
      <c r="E58" s="3">
        <v>42165</v>
      </c>
      <c r="F58" t="s">
        <v>1125</v>
      </c>
      <c r="G58">
        <v>10</v>
      </c>
      <c r="I58" s="3">
        <v>42213</v>
      </c>
      <c r="J58" t="s">
        <v>1125</v>
      </c>
      <c r="K58">
        <v>20</v>
      </c>
    </row>
    <row r="59" spans="1:11" x14ac:dyDescent="0.25">
      <c r="A59" s="3">
        <v>42137</v>
      </c>
      <c r="B59" t="s">
        <v>1122</v>
      </c>
      <c r="C59">
        <v>10</v>
      </c>
      <c r="E59" s="3">
        <v>42165</v>
      </c>
      <c r="F59" t="s">
        <v>1132</v>
      </c>
      <c r="G59">
        <v>10</v>
      </c>
    </row>
    <row r="60" spans="1:11" x14ac:dyDescent="0.25">
      <c r="I60" s="69">
        <v>42248</v>
      </c>
      <c r="J60" t="s">
        <v>1125</v>
      </c>
      <c r="K60">
        <v>20</v>
      </c>
    </row>
    <row r="61" spans="1:11" x14ac:dyDescent="0.25">
      <c r="A61" s="3">
        <v>42140</v>
      </c>
      <c r="B61" t="s">
        <v>1118</v>
      </c>
      <c r="C61">
        <v>10</v>
      </c>
      <c r="E61" s="3">
        <v>42193</v>
      </c>
      <c r="F61" t="s">
        <v>1132</v>
      </c>
      <c r="G61">
        <v>10</v>
      </c>
    </row>
    <row r="62" spans="1:11" x14ac:dyDescent="0.25">
      <c r="I62" s="143" t="s">
        <v>1095</v>
      </c>
      <c r="J62" s="143"/>
      <c r="K62" s="5">
        <f>SUM(K40:K61)</f>
        <v>200</v>
      </c>
    </row>
    <row r="63" spans="1:11" x14ac:dyDescent="0.25">
      <c r="A63" s="3">
        <v>42143</v>
      </c>
      <c r="B63" t="s">
        <v>1132</v>
      </c>
      <c r="C63">
        <v>20</v>
      </c>
      <c r="E63" s="3">
        <v>42196</v>
      </c>
      <c r="F63" t="s">
        <v>1125</v>
      </c>
      <c r="G63">
        <v>10</v>
      </c>
    </row>
    <row r="64" spans="1:11" x14ac:dyDescent="0.25">
      <c r="A64" s="3">
        <v>42143</v>
      </c>
      <c r="B64" t="s">
        <v>1135</v>
      </c>
      <c r="C64">
        <v>10</v>
      </c>
      <c r="I64" s="59"/>
      <c r="J64" s="59"/>
      <c r="K64" s="59"/>
    </row>
    <row r="65" spans="1:11" x14ac:dyDescent="0.25">
      <c r="A65" s="3">
        <v>42143</v>
      </c>
      <c r="B65" t="s">
        <v>1126</v>
      </c>
      <c r="C65">
        <v>15</v>
      </c>
      <c r="E65" s="3">
        <v>42200</v>
      </c>
      <c r="F65" t="s">
        <v>1132</v>
      </c>
      <c r="G65">
        <v>10</v>
      </c>
    </row>
    <row r="66" spans="1:11" x14ac:dyDescent="0.25">
      <c r="A66" s="3">
        <v>42143</v>
      </c>
      <c r="B66" t="s">
        <v>1127</v>
      </c>
      <c r="C66">
        <v>30</v>
      </c>
      <c r="I66" s="144" t="s">
        <v>1113</v>
      </c>
      <c r="J66" s="144"/>
      <c r="K66" s="144"/>
    </row>
    <row r="67" spans="1:11" x14ac:dyDescent="0.25">
      <c r="A67" s="3">
        <v>42143</v>
      </c>
      <c r="B67" t="s">
        <v>1121</v>
      </c>
      <c r="C67">
        <v>50</v>
      </c>
      <c r="E67" s="3">
        <v>42171</v>
      </c>
      <c r="F67" t="s">
        <v>1122</v>
      </c>
      <c r="G67">
        <v>30</v>
      </c>
      <c r="I67" s="2" t="s">
        <v>1</v>
      </c>
      <c r="J67" s="2" t="s">
        <v>2</v>
      </c>
      <c r="K67" s="2" t="s">
        <v>3</v>
      </c>
    </row>
    <row r="68" spans="1:11" x14ac:dyDescent="0.25">
      <c r="I68" s="3">
        <v>42137</v>
      </c>
      <c r="J68" t="s">
        <v>1122</v>
      </c>
      <c r="K68">
        <v>10</v>
      </c>
    </row>
    <row r="69" spans="1:11" x14ac:dyDescent="0.25">
      <c r="A69" s="3">
        <v>42149</v>
      </c>
      <c r="B69" t="s">
        <v>1125</v>
      </c>
      <c r="C69">
        <v>70</v>
      </c>
      <c r="E69" s="3">
        <v>42209</v>
      </c>
      <c r="F69" t="s">
        <v>1117</v>
      </c>
      <c r="G69">
        <v>20</v>
      </c>
    </row>
    <row r="70" spans="1:11" x14ac:dyDescent="0.25">
      <c r="I70" s="3">
        <v>42163</v>
      </c>
      <c r="J70" t="s">
        <v>1122</v>
      </c>
      <c r="K70">
        <v>10</v>
      </c>
    </row>
    <row r="71" spans="1:11" x14ac:dyDescent="0.25">
      <c r="A71" s="3">
        <v>42152</v>
      </c>
      <c r="B71" t="s">
        <v>1128</v>
      </c>
      <c r="C71">
        <v>20</v>
      </c>
      <c r="E71" s="3">
        <v>42211</v>
      </c>
      <c r="F71" t="s">
        <v>1125</v>
      </c>
      <c r="G71">
        <v>10</v>
      </c>
    </row>
    <row r="72" spans="1:11" x14ac:dyDescent="0.25">
      <c r="A72" s="3">
        <v>42152</v>
      </c>
      <c r="B72" t="s">
        <v>1124</v>
      </c>
      <c r="C72">
        <v>20</v>
      </c>
      <c r="I72" s="3">
        <v>42171</v>
      </c>
      <c r="J72" t="s">
        <v>1122</v>
      </c>
      <c r="K72">
        <v>30</v>
      </c>
    </row>
    <row r="73" spans="1:11" x14ac:dyDescent="0.25">
      <c r="E73" s="3">
        <v>42213</v>
      </c>
      <c r="F73" t="s">
        <v>1125</v>
      </c>
      <c r="G73">
        <v>20</v>
      </c>
    </row>
    <row r="74" spans="1:11" x14ac:dyDescent="0.25">
      <c r="A74" s="3">
        <v>42156</v>
      </c>
      <c r="B74" t="s">
        <v>1129</v>
      </c>
      <c r="C74">
        <v>30</v>
      </c>
    </row>
    <row r="75" spans="1:11" x14ac:dyDescent="0.25">
      <c r="E75" s="3">
        <v>42217</v>
      </c>
      <c r="F75" t="s">
        <v>1121</v>
      </c>
      <c r="G75">
        <v>20</v>
      </c>
    </row>
    <row r="76" spans="1:11" x14ac:dyDescent="0.25">
      <c r="A76" s="3">
        <v>42159</v>
      </c>
      <c r="B76" t="s">
        <v>1132</v>
      </c>
      <c r="C76">
        <v>10</v>
      </c>
    </row>
    <row r="77" spans="1:11" x14ac:dyDescent="0.25">
      <c r="E77" s="20">
        <v>42219</v>
      </c>
      <c r="F77" t="s">
        <v>1136</v>
      </c>
      <c r="G77">
        <v>20</v>
      </c>
    </row>
    <row r="78" spans="1:11" x14ac:dyDescent="0.25">
      <c r="A78" s="3">
        <v>42163</v>
      </c>
      <c r="B78" t="s">
        <v>1122</v>
      </c>
      <c r="C78">
        <v>10</v>
      </c>
    </row>
    <row r="79" spans="1:11" x14ac:dyDescent="0.25">
      <c r="E79" s="20">
        <v>42234</v>
      </c>
      <c r="F79" t="s">
        <v>1815</v>
      </c>
      <c r="G79">
        <v>55</v>
      </c>
      <c r="I79" s="143" t="s">
        <v>1095</v>
      </c>
      <c r="J79" s="143"/>
      <c r="K79" s="5">
        <f>SUM(K68:K78)</f>
        <v>50</v>
      </c>
    </row>
    <row r="80" spans="1:11" x14ac:dyDescent="0.25">
      <c r="A80" s="3">
        <v>42165</v>
      </c>
      <c r="B80" t="s">
        <v>1125</v>
      </c>
      <c r="C80">
        <v>10</v>
      </c>
    </row>
    <row r="81" spans="1:11" x14ac:dyDescent="0.25">
      <c r="A81" s="3">
        <v>42165</v>
      </c>
      <c r="B81" t="s">
        <v>1132</v>
      </c>
      <c r="C81">
        <v>10</v>
      </c>
      <c r="E81" s="69">
        <v>42248</v>
      </c>
      <c r="F81" t="s">
        <v>1125</v>
      </c>
      <c r="G81">
        <v>20</v>
      </c>
      <c r="I81" s="59"/>
      <c r="J81" s="59"/>
      <c r="K81" s="59"/>
    </row>
    <row r="83" spans="1:11" x14ac:dyDescent="0.25">
      <c r="A83" s="3">
        <v>42176</v>
      </c>
      <c r="B83" t="s">
        <v>908</v>
      </c>
      <c r="C83">
        <v>55</v>
      </c>
      <c r="E83" s="69">
        <v>42252</v>
      </c>
      <c r="F83" s="62" t="s">
        <v>1815</v>
      </c>
      <c r="G83">
        <v>30</v>
      </c>
      <c r="I83" s="144" t="s">
        <v>1871</v>
      </c>
      <c r="J83" s="144"/>
      <c r="K83" s="144"/>
    </row>
    <row r="84" spans="1:11" x14ac:dyDescent="0.25">
      <c r="I84" s="103" t="s">
        <v>1</v>
      </c>
      <c r="J84" s="103" t="s">
        <v>2</v>
      </c>
      <c r="K84" s="103" t="s">
        <v>3</v>
      </c>
    </row>
    <row r="85" spans="1:11" x14ac:dyDescent="0.25">
      <c r="A85" s="3">
        <v>42187</v>
      </c>
      <c r="B85" t="s">
        <v>749</v>
      </c>
      <c r="C85">
        <v>20</v>
      </c>
      <c r="E85" s="69">
        <v>42270</v>
      </c>
      <c r="F85" t="s">
        <v>1858</v>
      </c>
      <c r="G85">
        <v>20</v>
      </c>
      <c r="I85" s="69">
        <v>42270</v>
      </c>
      <c r="J85" t="s">
        <v>1858</v>
      </c>
      <c r="K85">
        <v>20</v>
      </c>
    </row>
    <row r="87" spans="1:11" x14ac:dyDescent="0.25">
      <c r="A87" s="3">
        <v>42193</v>
      </c>
      <c r="B87" t="s">
        <v>1132</v>
      </c>
      <c r="C87">
        <v>10</v>
      </c>
      <c r="I87" s="3"/>
    </row>
    <row r="88" spans="1:11" x14ac:dyDescent="0.25">
      <c r="E88" s="143" t="s">
        <v>1095</v>
      </c>
      <c r="F88" s="143"/>
      <c r="G88" s="5">
        <f>SUM(G3:G86)</f>
        <v>890</v>
      </c>
    </row>
    <row r="89" spans="1:11" x14ac:dyDescent="0.25">
      <c r="A89" s="3">
        <v>42196</v>
      </c>
      <c r="B89" t="s">
        <v>16</v>
      </c>
      <c r="C89">
        <v>20</v>
      </c>
      <c r="I89" s="3"/>
    </row>
    <row r="90" spans="1:11" x14ac:dyDescent="0.25">
      <c r="A90" s="3">
        <v>42196</v>
      </c>
      <c r="B90" t="s">
        <v>1125</v>
      </c>
      <c r="C90">
        <v>10</v>
      </c>
      <c r="E90" s="59"/>
      <c r="F90" s="59"/>
      <c r="G90" s="59"/>
    </row>
    <row r="92" spans="1:11" x14ac:dyDescent="0.25">
      <c r="A92" s="3">
        <v>42200</v>
      </c>
      <c r="B92" t="s">
        <v>1132</v>
      </c>
      <c r="C92">
        <v>10</v>
      </c>
      <c r="E92" s="144" t="s">
        <v>1114</v>
      </c>
      <c r="F92" s="144"/>
      <c r="G92" s="144"/>
    </row>
    <row r="93" spans="1:11" x14ac:dyDescent="0.25">
      <c r="E93" s="2" t="s">
        <v>1</v>
      </c>
      <c r="F93" s="2" t="s">
        <v>2</v>
      </c>
      <c r="G93" s="2" t="s">
        <v>3</v>
      </c>
    </row>
    <row r="94" spans="1:11" x14ac:dyDescent="0.25">
      <c r="A94" s="3">
        <v>42171</v>
      </c>
      <c r="B94" t="s">
        <v>1122</v>
      </c>
      <c r="C94">
        <v>30</v>
      </c>
      <c r="E94" s="3">
        <v>42065</v>
      </c>
      <c r="F94" t="s">
        <v>356</v>
      </c>
      <c r="G94">
        <v>20</v>
      </c>
    </row>
    <row r="96" spans="1:11" x14ac:dyDescent="0.25">
      <c r="A96" s="3">
        <v>42209</v>
      </c>
      <c r="B96" t="s">
        <v>1117</v>
      </c>
      <c r="C96">
        <v>20</v>
      </c>
      <c r="E96" s="3">
        <v>42069</v>
      </c>
      <c r="F96" t="s">
        <v>16</v>
      </c>
      <c r="G96">
        <v>20</v>
      </c>
      <c r="I96" s="143" t="s">
        <v>1095</v>
      </c>
      <c r="J96" s="143"/>
      <c r="K96" s="104">
        <f>SUM(K85:K95)</f>
        <v>20</v>
      </c>
    </row>
    <row r="98" spans="1:7" x14ac:dyDescent="0.25">
      <c r="A98" s="3">
        <v>42211</v>
      </c>
      <c r="B98" t="s">
        <v>1125</v>
      </c>
      <c r="C98">
        <v>10</v>
      </c>
      <c r="E98" s="3">
        <v>42074</v>
      </c>
      <c r="F98" t="s">
        <v>16</v>
      </c>
      <c r="G98">
        <v>50</v>
      </c>
    </row>
    <row r="100" spans="1:7" x14ac:dyDescent="0.25">
      <c r="A100" s="3">
        <v>42213</v>
      </c>
      <c r="B100" t="s">
        <v>1125</v>
      </c>
      <c r="C100">
        <v>20</v>
      </c>
      <c r="E100" s="3">
        <v>42081</v>
      </c>
      <c r="F100" t="s">
        <v>356</v>
      </c>
      <c r="G100">
        <v>55</v>
      </c>
    </row>
    <row r="102" spans="1:7" x14ac:dyDescent="0.25">
      <c r="A102" s="3">
        <v>42217</v>
      </c>
      <c r="B102" t="s">
        <v>1121</v>
      </c>
      <c r="C102">
        <v>20</v>
      </c>
      <c r="E102" s="3">
        <v>42085</v>
      </c>
      <c r="F102" t="s">
        <v>16</v>
      </c>
      <c r="G102">
        <v>20</v>
      </c>
    </row>
    <row r="104" spans="1:7" x14ac:dyDescent="0.25">
      <c r="A104" s="20">
        <v>42219</v>
      </c>
      <c r="B104" t="s">
        <v>1136</v>
      </c>
      <c r="C104">
        <v>20</v>
      </c>
      <c r="E104" s="3">
        <v>42086</v>
      </c>
      <c r="F104" t="s">
        <v>499</v>
      </c>
      <c r="G104">
        <v>30</v>
      </c>
    </row>
    <row r="106" spans="1:7" x14ac:dyDescent="0.25">
      <c r="A106" s="20">
        <v>42223</v>
      </c>
      <c r="B106" t="s">
        <v>1003</v>
      </c>
      <c r="C106">
        <v>20</v>
      </c>
      <c r="E106" s="3">
        <v>42094</v>
      </c>
      <c r="F106" s="4" t="s">
        <v>1131</v>
      </c>
      <c r="G106">
        <v>75</v>
      </c>
    </row>
    <row r="108" spans="1:7" x14ac:dyDescent="0.25">
      <c r="A108" s="20">
        <v>42229</v>
      </c>
      <c r="B108" t="s">
        <v>749</v>
      </c>
      <c r="C108">
        <v>20</v>
      </c>
      <c r="E108" s="3">
        <v>42095</v>
      </c>
      <c r="F108" t="s">
        <v>499</v>
      </c>
      <c r="G108">
        <v>20</v>
      </c>
    </row>
    <row r="110" spans="1:7" x14ac:dyDescent="0.25">
      <c r="A110" s="20">
        <v>42232</v>
      </c>
      <c r="B110" t="s">
        <v>749</v>
      </c>
      <c r="C110">
        <v>20</v>
      </c>
      <c r="E110" s="3">
        <v>42099</v>
      </c>
      <c r="F110" s="4" t="s">
        <v>628</v>
      </c>
      <c r="G110" s="5">
        <v>20</v>
      </c>
    </row>
    <row r="112" spans="1:7" x14ac:dyDescent="0.25">
      <c r="A112" s="20">
        <v>42234</v>
      </c>
      <c r="B112" t="s">
        <v>1815</v>
      </c>
      <c r="C112">
        <v>55</v>
      </c>
      <c r="E112" s="3">
        <v>42129</v>
      </c>
      <c r="F112" t="s">
        <v>749</v>
      </c>
      <c r="G112" s="2">
        <v>55</v>
      </c>
    </row>
    <row r="114" spans="1:7" x14ac:dyDescent="0.25">
      <c r="A114" s="20">
        <v>42239</v>
      </c>
      <c r="B114" t="s">
        <v>1003</v>
      </c>
      <c r="C114">
        <v>20</v>
      </c>
      <c r="E114" s="3">
        <v>42135</v>
      </c>
      <c r="F114" t="s">
        <v>16</v>
      </c>
      <c r="G114">
        <v>20</v>
      </c>
    </row>
    <row r="116" spans="1:7" x14ac:dyDescent="0.25">
      <c r="A116" s="20">
        <v>42245</v>
      </c>
      <c r="B116" t="s">
        <v>1003</v>
      </c>
      <c r="C116">
        <v>20</v>
      </c>
      <c r="E116" s="3">
        <v>42176</v>
      </c>
      <c r="F116" t="s">
        <v>908</v>
      </c>
      <c r="G116">
        <v>55</v>
      </c>
    </row>
    <row r="118" spans="1:7" x14ac:dyDescent="0.25">
      <c r="A118" s="69">
        <v>42248</v>
      </c>
      <c r="B118" t="s">
        <v>1125</v>
      </c>
      <c r="C118">
        <v>20</v>
      </c>
      <c r="E118" s="3">
        <v>42187</v>
      </c>
      <c r="F118" t="s">
        <v>749</v>
      </c>
      <c r="G118">
        <v>20</v>
      </c>
    </row>
    <row r="120" spans="1:7" x14ac:dyDescent="0.25">
      <c r="A120" s="69">
        <v>42250</v>
      </c>
      <c r="B120" t="s">
        <v>1858</v>
      </c>
      <c r="C120">
        <v>20</v>
      </c>
      <c r="E120" s="3">
        <v>42196</v>
      </c>
      <c r="F120" t="s">
        <v>16</v>
      </c>
      <c r="G120">
        <v>20</v>
      </c>
    </row>
    <row r="121" spans="1:7" x14ac:dyDescent="0.25">
      <c r="A121" s="69">
        <v>42250</v>
      </c>
      <c r="B121" t="s">
        <v>1003</v>
      </c>
      <c r="C121">
        <v>20</v>
      </c>
    </row>
    <row r="122" spans="1:7" x14ac:dyDescent="0.25">
      <c r="E122" s="20">
        <v>42223</v>
      </c>
      <c r="F122" t="s">
        <v>1003</v>
      </c>
      <c r="G122">
        <v>20</v>
      </c>
    </row>
    <row r="123" spans="1:7" x14ac:dyDescent="0.25">
      <c r="A123" s="69">
        <v>42252</v>
      </c>
      <c r="B123" s="62" t="s">
        <v>749</v>
      </c>
      <c r="C123">
        <v>20</v>
      </c>
    </row>
    <row r="124" spans="1:7" x14ac:dyDescent="0.25">
      <c r="A124" s="69">
        <v>42252</v>
      </c>
      <c r="B124" s="62" t="s">
        <v>1815</v>
      </c>
      <c r="C124">
        <v>30</v>
      </c>
      <c r="E124" s="20">
        <v>42229</v>
      </c>
      <c r="F124" t="s">
        <v>749</v>
      </c>
      <c r="G124">
        <v>20</v>
      </c>
    </row>
    <row r="126" spans="1:7" x14ac:dyDescent="0.25">
      <c r="A126" s="69">
        <v>42256</v>
      </c>
      <c r="B126" s="62" t="s">
        <v>749</v>
      </c>
      <c r="C126">
        <v>20</v>
      </c>
      <c r="E126" s="20">
        <v>42232</v>
      </c>
      <c r="F126" t="s">
        <v>749</v>
      </c>
      <c r="G126">
        <v>20</v>
      </c>
    </row>
    <row r="128" spans="1:7" x14ac:dyDescent="0.25">
      <c r="B128" t="s">
        <v>1003</v>
      </c>
      <c r="C128">
        <v>20</v>
      </c>
      <c r="E128" s="20">
        <v>42239</v>
      </c>
      <c r="F128" t="s">
        <v>1003</v>
      </c>
      <c r="G128">
        <v>20</v>
      </c>
    </row>
    <row r="130" spans="1:7" x14ac:dyDescent="0.25">
      <c r="A130" s="69">
        <v>42257</v>
      </c>
      <c r="B130" t="s">
        <v>1003</v>
      </c>
      <c r="C130">
        <v>20</v>
      </c>
      <c r="E130" s="20">
        <v>42245</v>
      </c>
      <c r="F130" t="s">
        <v>1003</v>
      </c>
      <c r="G130">
        <v>20</v>
      </c>
    </row>
    <row r="132" spans="1:7" x14ac:dyDescent="0.25">
      <c r="A132" s="69">
        <v>42258</v>
      </c>
      <c r="B132" t="s">
        <v>1858</v>
      </c>
      <c r="C132">
        <v>20</v>
      </c>
      <c r="E132" s="69">
        <v>42250</v>
      </c>
      <c r="F132" t="s">
        <v>1858</v>
      </c>
      <c r="G132">
        <v>20</v>
      </c>
    </row>
    <row r="133" spans="1:7" x14ac:dyDescent="0.25">
      <c r="E133" s="69">
        <v>42250</v>
      </c>
      <c r="F133" t="s">
        <v>1003</v>
      </c>
      <c r="G133">
        <v>20</v>
      </c>
    </row>
    <row r="134" spans="1:7" x14ac:dyDescent="0.25">
      <c r="A134" s="69">
        <v>42261</v>
      </c>
      <c r="B134" t="s">
        <v>749</v>
      </c>
      <c r="C134">
        <v>20</v>
      </c>
    </row>
    <row r="135" spans="1:7" x14ac:dyDescent="0.25">
      <c r="E135" s="69">
        <v>42252</v>
      </c>
      <c r="F135" s="62" t="s">
        <v>749</v>
      </c>
      <c r="G135">
        <v>20</v>
      </c>
    </row>
    <row r="136" spans="1:7" x14ac:dyDescent="0.25">
      <c r="A136" s="69">
        <v>42263</v>
      </c>
      <c r="B136" t="s">
        <v>1858</v>
      </c>
      <c r="C136">
        <v>20</v>
      </c>
    </row>
    <row r="137" spans="1:7" x14ac:dyDescent="0.25">
      <c r="A137" s="69"/>
      <c r="E137" s="69">
        <v>42256</v>
      </c>
      <c r="F137" s="62" t="s">
        <v>749</v>
      </c>
      <c r="G137">
        <v>20</v>
      </c>
    </row>
    <row r="138" spans="1:7" x14ac:dyDescent="0.25">
      <c r="A138" s="69">
        <v>42264</v>
      </c>
      <c r="B138" s="62" t="s">
        <v>908</v>
      </c>
      <c r="C138">
        <v>20</v>
      </c>
    </row>
    <row r="139" spans="1:7" x14ac:dyDescent="0.25">
      <c r="A139" s="20">
        <v>42264</v>
      </c>
      <c r="B139" t="s">
        <v>1003</v>
      </c>
      <c r="C139">
        <v>20</v>
      </c>
      <c r="F139" t="s">
        <v>1003</v>
      </c>
      <c r="G139">
        <v>20</v>
      </c>
    </row>
    <row r="140" spans="1:7" x14ac:dyDescent="0.25">
      <c r="A140" s="69"/>
    </row>
    <row r="141" spans="1:7" x14ac:dyDescent="0.25">
      <c r="A141" s="69">
        <v>42266</v>
      </c>
      <c r="B141" t="s">
        <v>1858</v>
      </c>
      <c r="C141">
        <v>20</v>
      </c>
      <c r="E141" s="69">
        <v>42257</v>
      </c>
      <c r="F141" t="s">
        <v>1003</v>
      </c>
      <c r="G141">
        <v>20</v>
      </c>
    </row>
    <row r="142" spans="1:7" x14ac:dyDescent="0.25">
      <c r="A142" s="69"/>
    </row>
    <row r="143" spans="1:7" x14ac:dyDescent="0.25">
      <c r="A143" s="69">
        <v>42269</v>
      </c>
      <c r="B143" t="s">
        <v>1858</v>
      </c>
      <c r="C143">
        <v>20</v>
      </c>
      <c r="E143" s="69">
        <v>42258</v>
      </c>
      <c r="F143" t="s">
        <v>1858</v>
      </c>
      <c r="G143">
        <v>20</v>
      </c>
    </row>
    <row r="145" spans="1:7" x14ac:dyDescent="0.25">
      <c r="A145" s="69">
        <v>42277</v>
      </c>
      <c r="B145" s="62" t="s">
        <v>1920</v>
      </c>
      <c r="C145">
        <v>75</v>
      </c>
      <c r="E145" s="69">
        <v>42261</v>
      </c>
      <c r="F145" t="s">
        <v>749</v>
      </c>
      <c r="G145">
        <v>20</v>
      </c>
    </row>
    <row r="146" spans="1:7" x14ac:dyDescent="0.25">
      <c r="A146" s="69"/>
    </row>
    <row r="147" spans="1:7" x14ac:dyDescent="0.25">
      <c r="A147" s="69">
        <v>42283</v>
      </c>
      <c r="B147" t="s">
        <v>1003</v>
      </c>
      <c r="C147">
        <v>20</v>
      </c>
      <c r="E147" s="69">
        <v>42263</v>
      </c>
      <c r="F147" t="s">
        <v>1858</v>
      </c>
      <c r="G147">
        <v>20</v>
      </c>
    </row>
    <row r="148" spans="1:7" x14ac:dyDescent="0.25">
      <c r="A148" s="69"/>
      <c r="E148" s="69"/>
    </row>
    <row r="149" spans="1:7" x14ac:dyDescent="0.25">
      <c r="A149" s="69">
        <v>42287</v>
      </c>
      <c r="B149" t="s">
        <v>1950</v>
      </c>
      <c r="C149">
        <v>20</v>
      </c>
      <c r="E149" s="69">
        <v>42264</v>
      </c>
      <c r="F149" s="62" t="s">
        <v>908</v>
      </c>
      <c r="G149">
        <v>20</v>
      </c>
    </row>
    <row r="150" spans="1:7" x14ac:dyDescent="0.25">
      <c r="A150" s="69"/>
      <c r="E150" s="20">
        <v>42264</v>
      </c>
      <c r="F150" t="s">
        <v>1003</v>
      </c>
      <c r="G150">
        <v>20</v>
      </c>
    </row>
    <row r="151" spans="1:7" x14ac:dyDescent="0.25">
      <c r="A151" s="69">
        <v>42289</v>
      </c>
      <c r="B151" t="s">
        <v>908</v>
      </c>
      <c r="C151">
        <v>20</v>
      </c>
    </row>
    <row r="152" spans="1:7" x14ac:dyDescent="0.25">
      <c r="E152" s="69">
        <v>42266</v>
      </c>
      <c r="F152" t="s">
        <v>1858</v>
      </c>
      <c r="G152">
        <v>20</v>
      </c>
    </row>
    <row r="153" spans="1:7" x14ac:dyDescent="0.25">
      <c r="A153" s="69">
        <v>42296</v>
      </c>
      <c r="B153" t="s">
        <v>16</v>
      </c>
      <c r="C153">
        <v>30</v>
      </c>
      <c r="E153" s="69"/>
    </row>
    <row r="154" spans="1:7" x14ac:dyDescent="0.25">
      <c r="E154" s="69">
        <v>42269</v>
      </c>
      <c r="F154" t="s">
        <v>1858</v>
      </c>
      <c r="G154">
        <v>20</v>
      </c>
    </row>
    <row r="155" spans="1:7" x14ac:dyDescent="0.25">
      <c r="A155" s="69">
        <v>42305</v>
      </c>
      <c r="B155" t="s">
        <v>2025</v>
      </c>
      <c r="C155">
        <v>20</v>
      </c>
    </row>
    <row r="156" spans="1:7" x14ac:dyDescent="0.25">
      <c r="E156" s="69">
        <v>42277</v>
      </c>
      <c r="F156" s="62" t="s">
        <v>1920</v>
      </c>
      <c r="G156">
        <v>75</v>
      </c>
    </row>
    <row r="157" spans="1:7" x14ac:dyDescent="0.25">
      <c r="A157" s="69">
        <v>42306</v>
      </c>
      <c r="B157" t="s">
        <v>2030</v>
      </c>
      <c r="C157">
        <v>20</v>
      </c>
    </row>
    <row r="158" spans="1:7" x14ac:dyDescent="0.25">
      <c r="A158" s="69">
        <v>42306</v>
      </c>
      <c r="B158" t="s">
        <v>2031</v>
      </c>
      <c r="C158">
        <v>30</v>
      </c>
      <c r="E158" s="69">
        <v>42283</v>
      </c>
      <c r="F158" t="s">
        <v>1003</v>
      </c>
      <c r="G158">
        <v>20</v>
      </c>
    </row>
    <row r="160" spans="1:7" x14ac:dyDescent="0.25">
      <c r="A160" s="69">
        <v>42279</v>
      </c>
      <c r="B160" t="s">
        <v>2039</v>
      </c>
      <c r="C160">
        <v>20</v>
      </c>
      <c r="E160" s="69">
        <v>42287</v>
      </c>
      <c r="F160" t="s">
        <v>1950</v>
      </c>
      <c r="G160">
        <v>20</v>
      </c>
    </row>
    <row r="162" spans="1:7" x14ac:dyDescent="0.25">
      <c r="A162" s="69">
        <v>42285</v>
      </c>
      <c r="B162" t="s">
        <v>2025</v>
      </c>
      <c r="C162">
        <v>20</v>
      </c>
      <c r="E162" s="69">
        <v>42289</v>
      </c>
      <c r="F162" t="s">
        <v>908</v>
      </c>
      <c r="G162">
        <v>20</v>
      </c>
    </row>
    <row r="164" spans="1:7" x14ac:dyDescent="0.25">
      <c r="A164" s="69">
        <v>42293</v>
      </c>
      <c r="B164" t="s">
        <v>1003</v>
      </c>
      <c r="C164">
        <v>20</v>
      </c>
      <c r="E164" s="69">
        <v>42296</v>
      </c>
      <c r="F164" t="s">
        <v>16</v>
      </c>
      <c r="G164">
        <v>30</v>
      </c>
    </row>
    <row r="165" spans="1:7" x14ac:dyDescent="0.25">
      <c r="A165" s="69">
        <v>42293</v>
      </c>
      <c r="B165" t="s">
        <v>1003</v>
      </c>
      <c r="C165">
        <v>20</v>
      </c>
    </row>
    <row r="166" spans="1:7" x14ac:dyDescent="0.25">
      <c r="E166" s="69">
        <v>42305</v>
      </c>
      <c r="F166" t="s">
        <v>2025</v>
      </c>
      <c r="G166">
        <v>20</v>
      </c>
    </row>
    <row r="167" spans="1:7" x14ac:dyDescent="0.25">
      <c r="A167" s="69">
        <v>42296</v>
      </c>
      <c r="B167" t="s">
        <v>1003</v>
      </c>
      <c r="C167">
        <v>20</v>
      </c>
    </row>
    <row r="168" spans="1:7" x14ac:dyDescent="0.25">
      <c r="A168" s="69">
        <v>42296</v>
      </c>
      <c r="B168" t="s">
        <v>1003</v>
      </c>
      <c r="C168">
        <v>10</v>
      </c>
      <c r="E168" s="69">
        <v>42306</v>
      </c>
      <c r="F168" t="s">
        <v>2030</v>
      </c>
      <c r="G168">
        <v>20</v>
      </c>
    </row>
    <row r="169" spans="1:7" x14ac:dyDescent="0.25">
      <c r="E169" s="69">
        <v>42306</v>
      </c>
      <c r="F169" t="s">
        <v>2031</v>
      </c>
      <c r="G169">
        <v>30</v>
      </c>
    </row>
    <row r="170" spans="1:7" x14ac:dyDescent="0.25">
      <c r="A170" s="69">
        <v>42297</v>
      </c>
      <c r="B170" t="s">
        <v>1003</v>
      </c>
      <c r="C170">
        <v>20</v>
      </c>
    </row>
    <row r="171" spans="1:7" x14ac:dyDescent="0.25">
      <c r="A171" s="69">
        <v>42297</v>
      </c>
      <c r="B171" t="s">
        <v>1003</v>
      </c>
      <c r="C171">
        <v>20</v>
      </c>
      <c r="E171" s="69">
        <v>42279</v>
      </c>
      <c r="F171" t="s">
        <v>2039</v>
      </c>
      <c r="G171">
        <v>20</v>
      </c>
    </row>
    <row r="173" spans="1:7" x14ac:dyDescent="0.25">
      <c r="A173" s="69">
        <v>42300</v>
      </c>
      <c r="B173" t="s">
        <v>1003</v>
      </c>
      <c r="C173">
        <v>20</v>
      </c>
      <c r="E173" s="69">
        <v>42285</v>
      </c>
      <c r="F173" t="s">
        <v>2025</v>
      </c>
      <c r="G173">
        <v>20</v>
      </c>
    </row>
    <row r="175" spans="1:7" x14ac:dyDescent="0.25">
      <c r="A175" s="69">
        <v>42303</v>
      </c>
      <c r="B175" t="s">
        <v>1003</v>
      </c>
      <c r="C175">
        <v>10</v>
      </c>
      <c r="E175" s="69">
        <v>42293</v>
      </c>
      <c r="F175" t="s">
        <v>1003</v>
      </c>
      <c r="G175">
        <v>20</v>
      </c>
    </row>
    <row r="176" spans="1:7" x14ac:dyDescent="0.25">
      <c r="E176" s="69">
        <v>42293</v>
      </c>
      <c r="F176" t="s">
        <v>1003</v>
      </c>
      <c r="G176">
        <v>20</v>
      </c>
    </row>
    <row r="177" spans="1:7" x14ac:dyDescent="0.25">
      <c r="A177" s="69">
        <v>42327</v>
      </c>
      <c r="B177" t="s">
        <v>2102</v>
      </c>
      <c r="C177">
        <v>20</v>
      </c>
    </row>
    <row r="178" spans="1:7" x14ac:dyDescent="0.25">
      <c r="E178" s="69">
        <v>42296</v>
      </c>
      <c r="F178" t="s">
        <v>1003</v>
      </c>
      <c r="G178">
        <v>20</v>
      </c>
    </row>
    <row r="179" spans="1:7" x14ac:dyDescent="0.25">
      <c r="E179" s="69">
        <v>42296</v>
      </c>
      <c r="F179" t="s">
        <v>1003</v>
      </c>
      <c r="G179">
        <v>10</v>
      </c>
    </row>
    <row r="181" spans="1:7" x14ac:dyDescent="0.25">
      <c r="E181" s="69">
        <v>42297</v>
      </c>
      <c r="F181" t="s">
        <v>1003</v>
      </c>
      <c r="G181">
        <v>20</v>
      </c>
    </row>
    <row r="182" spans="1:7" x14ac:dyDescent="0.25">
      <c r="A182" s="143" t="s">
        <v>1095</v>
      </c>
      <c r="B182" s="143"/>
      <c r="C182" s="120">
        <f>SUM(C3:C181)</f>
        <v>2145</v>
      </c>
      <c r="E182" s="69">
        <v>42297</v>
      </c>
      <c r="F182" t="s">
        <v>1003</v>
      </c>
      <c r="G182">
        <v>20</v>
      </c>
    </row>
    <row r="184" spans="1:7" x14ac:dyDescent="0.25">
      <c r="E184" s="69">
        <v>42300</v>
      </c>
      <c r="F184" t="s">
        <v>1003</v>
      </c>
      <c r="G184">
        <v>20</v>
      </c>
    </row>
    <row r="186" spans="1:7" x14ac:dyDescent="0.25">
      <c r="E186" s="69">
        <v>42303</v>
      </c>
      <c r="F186" t="s">
        <v>1003</v>
      </c>
      <c r="G186">
        <v>10</v>
      </c>
    </row>
    <row r="188" spans="1:7" x14ac:dyDescent="0.25">
      <c r="E188" s="69">
        <v>42327</v>
      </c>
      <c r="F188" t="s">
        <v>2102</v>
      </c>
      <c r="G188">
        <v>20</v>
      </c>
    </row>
    <row r="202" spans="5:7" x14ac:dyDescent="0.25">
      <c r="E202" s="143" t="s">
        <v>1095</v>
      </c>
      <c r="F202" s="143"/>
      <c r="G202" s="128">
        <f>SUM(G94:G188)</f>
        <v>1275</v>
      </c>
    </row>
  </sheetData>
  <mergeCells count="24">
    <mergeCell ref="A1:C1"/>
    <mergeCell ref="E1:G1"/>
    <mergeCell ref="I1:K1"/>
    <mergeCell ref="M1:O1"/>
    <mergeCell ref="Q1:S1"/>
    <mergeCell ref="U1:W1"/>
    <mergeCell ref="Y1:AA1"/>
    <mergeCell ref="AC1:AE1"/>
    <mergeCell ref="I66:K66"/>
    <mergeCell ref="E92:G92"/>
    <mergeCell ref="U13:V13"/>
    <mergeCell ref="I79:J79"/>
    <mergeCell ref="AC15:AD15"/>
    <mergeCell ref="Q17:R17"/>
    <mergeCell ref="Y22:Z22"/>
    <mergeCell ref="E88:F88"/>
    <mergeCell ref="A182:B182"/>
    <mergeCell ref="M25:N25"/>
    <mergeCell ref="I34:J34"/>
    <mergeCell ref="E202:F202"/>
    <mergeCell ref="I38:K38"/>
    <mergeCell ref="I62:J62"/>
    <mergeCell ref="I83:K83"/>
    <mergeCell ref="I96:J96"/>
  </mergeCells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opLeftCell="A348" zoomScaleNormal="100" workbookViewId="0">
      <selection activeCell="C357" sqref="C357"/>
    </sheetView>
  </sheetViews>
  <sheetFormatPr defaultRowHeight="15" x14ac:dyDescent="0.25"/>
  <cols>
    <col min="1" max="1" width="29.85546875" customWidth="1"/>
    <col min="2" max="2" width="54" customWidth="1"/>
    <col min="3" max="3" width="8.7109375"/>
    <col min="4" max="4" width="9.140625" style="5"/>
    <col min="5" max="5" width="26.28515625"/>
    <col min="6" max="6" width="45"/>
    <col min="7" max="1025" width="8.7109375"/>
  </cols>
  <sheetData>
    <row r="1" spans="1:8" x14ac:dyDescent="0.25">
      <c r="A1" s="144" t="s">
        <v>1147</v>
      </c>
      <c r="B1" s="144"/>
      <c r="C1" s="144"/>
      <c r="E1" s="144" t="s">
        <v>1148</v>
      </c>
      <c r="F1" s="144"/>
      <c r="G1" s="144"/>
      <c r="H1" s="144"/>
    </row>
    <row r="2" spans="1:8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144" t="s">
        <v>3</v>
      </c>
      <c r="H2" s="144"/>
    </row>
    <row r="3" spans="1:8" x14ac:dyDescent="0.25">
      <c r="A3" s="3">
        <v>42016</v>
      </c>
      <c r="B3" t="s">
        <v>1149</v>
      </c>
      <c r="C3" s="27">
        <v>14.5</v>
      </c>
      <c r="G3" s="2" t="s">
        <v>4</v>
      </c>
      <c r="H3" s="2" t="s">
        <v>5</v>
      </c>
    </row>
    <row r="4" spans="1:8" x14ac:dyDescent="0.25">
      <c r="A4" s="7"/>
      <c r="C4" s="11"/>
      <c r="E4" s="3">
        <v>42029</v>
      </c>
      <c r="F4" t="s">
        <v>1150</v>
      </c>
      <c r="G4">
        <v>4</v>
      </c>
      <c r="H4" s="5"/>
    </row>
    <row r="5" spans="1:8" x14ac:dyDescent="0.25">
      <c r="A5" s="3">
        <v>42017</v>
      </c>
      <c r="B5" t="s">
        <v>213</v>
      </c>
      <c r="C5" s="27">
        <v>1</v>
      </c>
      <c r="E5" s="3"/>
      <c r="F5" s="5"/>
      <c r="G5" s="5"/>
      <c r="H5" s="6"/>
    </row>
    <row r="6" spans="1:8" x14ac:dyDescent="0.25">
      <c r="A6" s="7"/>
      <c r="C6" s="11"/>
      <c r="E6" s="3">
        <v>42030</v>
      </c>
      <c r="F6" t="s">
        <v>278</v>
      </c>
      <c r="H6" s="5">
        <v>2</v>
      </c>
    </row>
    <row r="7" spans="1:8" x14ac:dyDescent="0.25">
      <c r="A7" s="3">
        <v>42018</v>
      </c>
      <c r="B7" t="s">
        <v>213</v>
      </c>
      <c r="C7" s="11">
        <v>4</v>
      </c>
      <c r="E7" s="3">
        <v>42030</v>
      </c>
      <c r="F7" t="s">
        <v>1151</v>
      </c>
      <c r="H7">
        <v>2</v>
      </c>
    </row>
    <row r="8" spans="1:8" x14ac:dyDescent="0.25">
      <c r="A8" s="7"/>
      <c r="C8" s="11"/>
    </row>
    <row r="9" spans="1:8" x14ac:dyDescent="0.25">
      <c r="A9" s="3">
        <v>42019</v>
      </c>
      <c r="B9" t="s">
        <v>213</v>
      </c>
      <c r="C9" s="27">
        <v>5</v>
      </c>
      <c r="E9" s="143" t="s">
        <v>73</v>
      </c>
      <c r="F9" s="143"/>
      <c r="G9" s="5">
        <f>SUM(G4:G8)</f>
        <v>4</v>
      </c>
      <c r="H9" s="5"/>
    </row>
    <row r="10" spans="1:8" x14ac:dyDescent="0.25">
      <c r="A10" s="7"/>
      <c r="C10" s="11"/>
      <c r="E10" s="143" t="s">
        <v>74</v>
      </c>
      <c r="F10" s="143"/>
      <c r="G10" s="5"/>
      <c r="H10" s="5">
        <f>SUM(H4:H8)</f>
        <v>4</v>
      </c>
    </row>
    <row r="11" spans="1:8" x14ac:dyDescent="0.25">
      <c r="A11" s="3">
        <v>42023</v>
      </c>
      <c r="B11" t="s">
        <v>213</v>
      </c>
      <c r="C11" s="11">
        <v>10</v>
      </c>
      <c r="E11" s="143" t="s">
        <v>75</v>
      </c>
      <c r="F11" s="143"/>
      <c r="G11" s="5">
        <f>G9-H10</f>
        <v>0</v>
      </c>
      <c r="H11" s="5"/>
    </row>
    <row r="12" spans="1:8" x14ac:dyDescent="0.25">
      <c r="A12" s="7"/>
      <c r="C12" s="11"/>
    </row>
    <row r="13" spans="1:8" x14ac:dyDescent="0.25">
      <c r="A13" s="3">
        <v>42024</v>
      </c>
      <c r="B13" t="s">
        <v>213</v>
      </c>
      <c r="C13" s="11">
        <v>6</v>
      </c>
      <c r="E13" s="146"/>
      <c r="F13" s="146"/>
      <c r="G13" s="146"/>
      <c r="H13" s="146"/>
    </row>
    <row r="14" spans="1:8" x14ac:dyDescent="0.25">
      <c r="A14" s="7"/>
      <c r="C14" s="11"/>
    </row>
    <row r="15" spans="1:8" x14ac:dyDescent="0.25">
      <c r="A15" s="3">
        <v>42025</v>
      </c>
      <c r="B15" t="s">
        <v>213</v>
      </c>
      <c r="C15" s="27">
        <v>4</v>
      </c>
      <c r="E15" s="2" t="s">
        <v>1</v>
      </c>
      <c r="F15" s="2" t="s">
        <v>2</v>
      </c>
      <c r="G15" s="144" t="s">
        <v>3</v>
      </c>
      <c r="H15" s="144"/>
    </row>
    <row r="16" spans="1:8" x14ac:dyDescent="0.25">
      <c r="A16" s="7"/>
      <c r="C16" s="11"/>
      <c r="G16" s="2" t="s">
        <v>4</v>
      </c>
      <c r="H16" s="2" t="s">
        <v>5</v>
      </c>
    </row>
    <row r="17" spans="1:8" x14ac:dyDescent="0.25">
      <c r="A17" s="3">
        <v>42026</v>
      </c>
      <c r="B17" t="s">
        <v>213</v>
      </c>
      <c r="C17" s="11">
        <v>14</v>
      </c>
      <c r="E17" s="3">
        <v>42044</v>
      </c>
      <c r="F17" t="s">
        <v>1150</v>
      </c>
      <c r="G17">
        <v>5</v>
      </c>
      <c r="H17" s="5"/>
    </row>
    <row r="18" spans="1:8" x14ac:dyDescent="0.25">
      <c r="A18" s="7"/>
      <c r="C18" s="11"/>
      <c r="E18" s="5"/>
      <c r="F18" s="5"/>
      <c r="G18" s="5"/>
      <c r="H18" s="6"/>
    </row>
    <row r="19" spans="1:8" x14ac:dyDescent="0.25">
      <c r="A19" s="143" t="s">
        <v>1095</v>
      </c>
      <c r="B19" s="143"/>
      <c r="C19" s="11">
        <f>SUM(C3:C18)</f>
        <v>58.5</v>
      </c>
      <c r="E19" s="6"/>
      <c r="F19" t="s">
        <v>275</v>
      </c>
      <c r="H19" s="5">
        <v>5</v>
      </c>
    </row>
    <row r="20" spans="1:8" x14ac:dyDescent="0.25">
      <c r="C20" s="11"/>
      <c r="E20" s="5"/>
      <c r="F20" s="5"/>
      <c r="G20" s="5"/>
      <c r="H20" s="6"/>
    </row>
    <row r="21" spans="1:8" x14ac:dyDescent="0.25">
      <c r="A21" s="28">
        <v>42027</v>
      </c>
      <c r="B21" s="10" t="s">
        <v>263</v>
      </c>
      <c r="C21" s="29">
        <v>60</v>
      </c>
      <c r="E21" s="143" t="s">
        <v>73</v>
      </c>
      <c r="F21" s="143"/>
      <c r="G21" s="5">
        <f>SUM(G17:G19)</f>
        <v>5</v>
      </c>
      <c r="H21" s="5"/>
    </row>
    <row r="22" spans="1:8" x14ac:dyDescent="0.25">
      <c r="A22" s="7"/>
      <c r="C22" s="11"/>
      <c r="E22" s="143" t="s">
        <v>74</v>
      </c>
      <c r="F22" s="143"/>
      <c r="G22" s="5"/>
      <c r="H22" s="5">
        <f>SUM(H17:H19)</f>
        <v>5</v>
      </c>
    </row>
    <row r="23" spans="1:8" x14ac:dyDescent="0.25">
      <c r="A23" s="7"/>
      <c r="B23" t="s">
        <v>75</v>
      </c>
      <c r="C23" s="11">
        <f>C19-C21</f>
        <v>-1.5</v>
      </c>
      <c r="E23" s="143" t="s">
        <v>75</v>
      </c>
      <c r="F23" s="143"/>
      <c r="G23" s="5">
        <f>G21-H22</f>
        <v>0</v>
      </c>
      <c r="H23" s="5"/>
    </row>
    <row r="24" spans="1:8" x14ac:dyDescent="0.25">
      <c r="A24" s="7"/>
      <c r="B24" t="s">
        <v>1152</v>
      </c>
      <c r="C24" s="11">
        <v>-1.5</v>
      </c>
    </row>
    <row r="25" spans="1:8" x14ac:dyDescent="0.25">
      <c r="A25" s="7"/>
      <c r="C25" s="11"/>
      <c r="E25" s="146"/>
      <c r="F25" s="146"/>
      <c r="G25" s="146"/>
      <c r="H25" s="146"/>
    </row>
    <row r="26" spans="1:8" x14ac:dyDescent="0.25">
      <c r="A26" s="7"/>
      <c r="B26" t="s">
        <v>75</v>
      </c>
      <c r="C26" s="11">
        <f>C23-C24</f>
        <v>0</v>
      </c>
    </row>
    <row r="27" spans="1:8" x14ac:dyDescent="0.25">
      <c r="A27" s="7"/>
      <c r="C27" s="11"/>
      <c r="E27" s="2" t="s">
        <v>1</v>
      </c>
      <c r="F27" s="2" t="s">
        <v>2</v>
      </c>
      <c r="G27" s="144" t="s">
        <v>3</v>
      </c>
      <c r="H27" s="144"/>
    </row>
    <row r="28" spans="1:8" x14ac:dyDescent="0.25">
      <c r="A28" s="3">
        <v>42028</v>
      </c>
      <c r="B28" t="s">
        <v>213</v>
      </c>
      <c r="C28" s="11">
        <v>2</v>
      </c>
      <c r="G28" s="2" t="s">
        <v>4</v>
      </c>
      <c r="H28" s="2" t="s">
        <v>5</v>
      </c>
    </row>
    <row r="29" spans="1:8" x14ac:dyDescent="0.25">
      <c r="A29" s="7"/>
      <c r="C29" s="11"/>
      <c r="E29" s="3">
        <v>42072</v>
      </c>
      <c r="F29" t="s">
        <v>1150</v>
      </c>
      <c r="G29">
        <v>2</v>
      </c>
      <c r="H29" s="5"/>
    </row>
    <row r="30" spans="1:8" x14ac:dyDescent="0.25">
      <c r="A30" s="3">
        <v>42029</v>
      </c>
      <c r="B30" t="s">
        <v>1153</v>
      </c>
      <c r="C30" s="11">
        <v>-4</v>
      </c>
      <c r="E30" s="3"/>
      <c r="F30" s="5"/>
      <c r="G30" s="5"/>
      <c r="H30" s="6"/>
    </row>
    <row r="31" spans="1:8" x14ac:dyDescent="0.25">
      <c r="A31" s="7"/>
      <c r="C31" s="11"/>
      <c r="E31" s="3">
        <v>42075</v>
      </c>
      <c r="F31" t="s">
        <v>1154</v>
      </c>
      <c r="G31" s="11">
        <v>3</v>
      </c>
      <c r="H31" s="5"/>
    </row>
    <row r="32" spans="1:8" x14ac:dyDescent="0.25">
      <c r="A32" s="3">
        <v>42030</v>
      </c>
      <c r="B32" t="s">
        <v>278</v>
      </c>
      <c r="C32" s="11">
        <v>2</v>
      </c>
      <c r="E32" s="7"/>
    </row>
    <row r="33" spans="1:8" x14ac:dyDescent="0.25">
      <c r="A33" s="3">
        <v>42030</v>
      </c>
      <c r="B33" t="s">
        <v>213</v>
      </c>
      <c r="C33" s="11">
        <v>5</v>
      </c>
      <c r="E33" s="3">
        <v>42076</v>
      </c>
      <c r="F33" t="s">
        <v>417</v>
      </c>
      <c r="H33">
        <v>5</v>
      </c>
    </row>
    <row r="34" spans="1:8" x14ac:dyDescent="0.25">
      <c r="A34" s="7"/>
      <c r="C34" s="11"/>
      <c r="E34" s="3"/>
      <c r="F34" s="5"/>
      <c r="G34" s="5"/>
      <c r="H34" s="6"/>
    </row>
    <row r="35" spans="1:8" x14ac:dyDescent="0.25">
      <c r="A35" s="3">
        <v>42031</v>
      </c>
      <c r="B35" t="s">
        <v>273</v>
      </c>
      <c r="C35" s="11">
        <v>5.5</v>
      </c>
      <c r="E35" s="143" t="s">
        <v>73</v>
      </c>
      <c r="F35" s="143"/>
      <c r="G35" s="5">
        <f>SUM(G29:G34)</f>
        <v>5</v>
      </c>
      <c r="H35" s="5"/>
    </row>
    <row r="36" spans="1:8" x14ac:dyDescent="0.25">
      <c r="A36" s="7"/>
      <c r="C36" s="11"/>
      <c r="E36" s="143" t="s">
        <v>74</v>
      </c>
      <c r="F36" s="143"/>
      <c r="G36" s="5"/>
      <c r="H36" s="5">
        <f>SUM(H29:H34)</f>
        <v>5</v>
      </c>
    </row>
    <row r="37" spans="1:8" x14ac:dyDescent="0.25">
      <c r="A37" s="3">
        <v>42032</v>
      </c>
      <c r="B37" t="s">
        <v>213</v>
      </c>
      <c r="C37" s="11">
        <v>17</v>
      </c>
      <c r="E37" s="143" t="s">
        <v>75</v>
      </c>
      <c r="F37" s="143"/>
      <c r="G37" s="5">
        <f>G35-H36</f>
        <v>0</v>
      </c>
      <c r="H37" s="5"/>
    </row>
    <row r="38" spans="1:8" x14ac:dyDescent="0.25">
      <c r="A38" s="7"/>
      <c r="C38" s="11"/>
    </row>
    <row r="39" spans="1:8" x14ac:dyDescent="0.25">
      <c r="A39" s="3">
        <v>42033</v>
      </c>
      <c r="B39" t="s">
        <v>213</v>
      </c>
      <c r="C39" s="11">
        <v>2</v>
      </c>
      <c r="E39" s="146"/>
      <c r="F39" s="146"/>
      <c r="G39" s="146"/>
      <c r="H39" s="146"/>
    </row>
    <row r="40" spans="1:8" x14ac:dyDescent="0.25">
      <c r="A40" s="7"/>
      <c r="C40" s="11"/>
    </row>
    <row r="41" spans="1:8" x14ac:dyDescent="0.25">
      <c r="A41" s="3">
        <v>42036</v>
      </c>
      <c r="B41" t="s">
        <v>213</v>
      </c>
      <c r="C41" s="11">
        <v>2</v>
      </c>
    </row>
    <row r="42" spans="1:8" x14ac:dyDescent="0.25">
      <c r="A42" s="7"/>
      <c r="C42" s="11"/>
    </row>
    <row r="43" spans="1:8" x14ac:dyDescent="0.25">
      <c r="A43" s="3">
        <v>42041</v>
      </c>
      <c r="B43" t="s">
        <v>213</v>
      </c>
      <c r="C43" s="11">
        <v>4</v>
      </c>
    </row>
    <row r="44" spans="1:8" x14ac:dyDescent="0.25">
      <c r="A44" s="7"/>
      <c r="C44" s="11"/>
    </row>
    <row r="45" spans="1:8" x14ac:dyDescent="0.25">
      <c r="A45" s="3">
        <v>42044</v>
      </c>
      <c r="B45" t="s">
        <v>213</v>
      </c>
      <c r="C45" s="11">
        <v>2</v>
      </c>
    </row>
    <row r="46" spans="1:8" x14ac:dyDescent="0.25">
      <c r="A46" s="3">
        <v>42044</v>
      </c>
      <c r="B46" t="s">
        <v>1155</v>
      </c>
      <c r="C46" s="11">
        <v>-5</v>
      </c>
    </row>
    <row r="47" spans="1:8" x14ac:dyDescent="0.25">
      <c r="A47" s="7"/>
      <c r="C47" s="11"/>
    </row>
    <row r="48" spans="1:8" x14ac:dyDescent="0.25">
      <c r="A48" s="7"/>
      <c r="B48" t="s">
        <v>1156</v>
      </c>
      <c r="C48" s="11">
        <v>5</v>
      </c>
    </row>
    <row r="49" spans="1:3" x14ac:dyDescent="0.25">
      <c r="A49" s="7"/>
      <c r="C49" s="11"/>
    </row>
    <row r="50" spans="1:3" x14ac:dyDescent="0.25">
      <c r="A50" s="3">
        <v>42050</v>
      </c>
      <c r="B50" t="s">
        <v>213</v>
      </c>
      <c r="C50" s="11">
        <v>11</v>
      </c>
    </row>
    <row r="51" spans="1:3" x14ac:dyDescent="0.25">
      <c r="A51" s="7"/>
      <c r="C51" s="11"/>
    </row>
    <row r="52" spans="1:3" x14ac:dyDescent="0.25">
      <c r="A52" s="3">
        <v>42051</v>
      </c>
      <c r="B52" t="s">
        <v>213</v>
      </c>
      <c r="C52" s="11">
        <v>1</v>
      </c>
    </row>
    <row r="53" spans="1:3" x14ac:dyDescent="0.25">
      <c r="A53" s="7"/>
      <c r="C53" s="11"/>
    </row>
    <row r="54" spans="1:3" x14ac:dyDescent="0.25">
      <c r="A54" s="7"/>
      <c r="B54" t="s">
        <v>65</v>
      </c>
      <c r="C54" s="11">
        <v>-0.5</v>
      </c>
    </row>
    <row r="55" spans="1:3" x14ac:dyDescent="0.25">
      <c r="A55" s="7"/>
      <c r="C55" s="11"/>
    </row>
    <row r="56" spans="1:3" x14ac:dyDescent="0.25">
      <c r="A56" s="3">
        <v>42053</v>
      </c>
      <c r="B56" t="s">
        <v>213</v>
      </c>
      <c r="C56" s="11">
        <v>5</v>
      </c>
    </row>
    <row r="57" spans="1:3" x14ac:dyDescent="0.25">
      <c r="A57" s="7"/>
      <c r="C57" s="11"/>
    </row>
    <row r="58" spans="1:3" x14ac:dyDescent="0.25">
      <c r="A58" s="3">
        <v>42054</v>
      </c>
      <c r="B58" t="s">
        <v>213</v>
      </c>
      <c r="C58" s="11">
        <v>12</v>
      </c>
    </row>
    <row r="59" spans="1:3" x14ac:dyDescent="0.25">
      <c r="A59" s="7"/>
      <c r="C59" s="11"/>
    </row>
    <row r="60" spans="1:3" x14ac:dyDescent="0.25">
      <c r="A60" s="3">
        <v>42059</v>
      </c>
      <c r="B60" t="s">
        <v>273</v>
      </c>
      <c r="C60" s="11">
        <v>8</v>
      </c>
    </row>
    <row r="61" spans="1:3" x14ac:dyDescent="0.25">
      <c r="A61" s="7"/>
      <c r="B61" s="14"/>
      <c r="C61" s="23"/>
    </row>
    <row r="62" spans="1:3" x14ac:dyDescent="0.25">
      <c r="A62" s="3">
        <v>42063</v>
      </c>
      <c r="B62" s="14" t="s">
        <v>345</v>
      </c>
      <c r="C62" s="23">
        <v>2</v>
      </c>
    </row>
    <row r="63" spans="1:3" x14ac:dyDescent="0.25">
      <c r="A63" s="7"/>
      <c r="B63" s="14"/>
      <c r="C63" s="23"/>
    </row>
    <row r="64" spans="1:3" x14ac:dyDescent="0.25">
      <c r="A64" s="3">
        <v>42065</v>
      </c>
      <c r="B64" s="14" t="s">
        <v>213</v>
      </c>
      <c r="C64" s="23">
        <v>3</v>
      </c>
    </row>
    <row r="65" spans="1:3" x14ac:dyDescent="0.25">
      <c r="A65" s="7"/>
      <c r="B65" s="14"/>
      <c r="C65" s="23"/>
    </row>
    <row r="66" spans="1:3" x14ac:dyDescent="0.25">
      <c r="A66" s="3">
        <v>42066</v>
      </c>
      <c r="B66" s="14" t="s">
        <v>213</v>
      </c>
      <c r="C66" s="23">
        <v>5</v>
      </c>
    </row>
    <row r="67" spans="1:3" x14ac:dyDescent="0.25">
      <c r="A67" s="3">
        <v>42066</v>
      </c>
      <c r="B67" s="14" t="s">
        <v>213</v>
      </c>
      <c r="C67" s="23">
        <v>5</v>
      </c>
    </row>
    <row r="68" spans="1:3" x14ac:dyDescent="0.25">
      <c r="A68" s="7"/>
      <c r="B68" s="14"/>
      <c r="C68" s="23"/>
    </row>
    <row r="69" spans="1:3" x14ac:dyDescent="0.25">
      <c r="A69" s="143" t="s">
        <v>1095</v>
      </c>
      <c r="B69" s="143"/>
      <c r="C69" s="11">
        <f>SUM(C26:C68)</f>
        <v>89</v>
      </c>
    </row>
    <row r="70" spans="1:3" x14ac:dyDescent="0.25">
      <c r="C70" s="11"/>
    </row>
    <row r="71" spans="1:3" x14ac:dyDescent="0.25">
      <c r="A71" s="28">
        <v>42067</v>
      </c>
      <c r="B71" s="10" t="s">
        <v>371</v>
      </c>
      <c r="C71" s="29">
        <v>50</v>
      </c>
    </row>
    <row r="72" spans="1:3" x14ac:dyDescent="0.25">
      <c r="A72" s="7"/>
      <c r="C72" s="11"/>
    </row>
    <row r="73" spans="1:3" x14ac:dyDescent="0.25">
      <c r="A73" s="7"/>
      <c r="B73" t="s">
        <v>75</v>
      </c>
      <c r="C73" s="11">
        <f>C69-C71</f>
        <v>39</v>
      </c>
    </row>
    <row r="74" spans="1:3" x14ac:dyDescent="0.25">
      <c r="A74" s="7"/>
      <c r="C74" s="11"/>
    </row>
    <row r="75" spans="1:3" x14ac:dyDescent="0.25">
      <c r="A75" s="28">
        <v>42068</v>
      </c>
      <c r="B75" s="10" t="s">
        <v>371</v>
      </c>
      <c r="C75" s="29">
        <v>50</v>
      </c>
    </row>
    <row r="76" spans="1:3" x14ac:dyDescent="0.25">
      <c r="A76" s="7"/>
      <c r="C76" s="11"/>
    </row>
    <row r="77" spans="1:3" x14ac:dyDescent="0.25">
      <c r="A77" s="7"/>
      <c r="B77" t="s">
        <v>75</v>
      </c>
      <c r="C77" s="11">
        <f>C73-C75</f>
        <v>-11</v>
      </c>
    </row>
    <row r="78" spans="1:3" x14ac:dyDescent="0.25">
      <c r="A78" s="7"/>
      <c r="C78" s="11"/>
    </row>
    <row r="79" spans="1:3" x14ac:dyDescent="0.25">
      <c r="A79" s="7"/>
      <c r="B79" t="s">
        <v>1152</v>
      </c>
      <c r="C79" s="11">
        <v>-11</v>
      </c>
    </row>
    <row r="80" spans="1:3" x14ac:dyDescent="0.25">
      <c r="A80" s="7"/>
      <c r="C80" s="11"/>
    </row>
    <row r="81" spans="1:3" x14ac:dyDescent="0.25">
      <c r="A81" s="7"/>
      <c r="B81" t="s">
        <v>75</v>
      </c>
      <c r="C81" s="11">
        <f>C77-C79</f>
        <v>0</v>
      </c>
    </row>
    <row r="82" spans="1:3" x14ac:dyDescent="0.25">
      <c r="A82" s="7"/>
      <c r="C82" s="11"/>
    </row>
    <row r="83" spans="1:3" x14ac:dyDescent="0.25">
      <c r="A83" s="3">
        <v>42067</v>
      </c>
      <c r="B83" t="s">
        <v>273</v>
      </c>
      <c r="C83">
        <v>4</v>
      </c>
    </row>
    <row r="84" spans="1:3" x14ac:dyDescent="0.25">
      <c r="A84" s="7"/>
      <c r="C84" s="11"/>
    </row>
    <row r="85" spans="1:3" x14ac:dyDescent="0.25">
      <c r="A85" s="3">
        <v>42068</v>
      </c>
      <c r="B85" t="s">
        <v>273</v>
      </c>
      <c r="C85">
        <v>4</v>
      </c>
    </row>
    <row r="86" spans="1:3" x14ac:dyDescent="0.25">
      <c r="A86" s="7"/>
      <c r="C86" s="11"/>
    </row>
    <row r="87" spans="1:3" x14ac:dyDescent="0.25">
      <c r="A87" s="3">
        <v>42069</v>
      </c>
      <c r="B87" t="s">
        <v>273</v>
      </c>
      <c r="C87">
        <v>7.25</v>
      </c>
    </row>
    <row r="88" spans="1:3" x14ac:dyDescent="0.25">
      <c r="A88" s="7"/>
      <c r="C88" s="11"/>
    </row>
    <row r="89" spans="1:3" x14ac:dyDescent="0.25">
      <c r="A89" s="3">
        <v>42070</v>
      </c>
      <c r="B89" t="s">
        <v>1157</v>
      </c>
      <c r="C89">
        <v>-15.25</v>
      </c>
    </row>
    <row r="90" spans="1:3" x14ac:dyDescent="0.25">
      <c r="A90" s="3">
        <v>42070</v>
      </c>
      <c r="B90" t="s">
        <v>273</v>
      </c>
      <c r="C90">
        <v>5.25</v>
      </c>
    </row>
    <row r="91" spans="1:3" x14ac:dyDescent="0.25">
      <c r="A91" s="7"/>
      <c r="C91" s="11"/>
    </row>
    <row r="92" spans="1:3" x14ac:dyDescent="0.25">
      <c r="A92" s="3">
        <v>42072</v>
      </c>
      <c r="B92" t="s">
        <v>1153</v>
      </c>
      <c r="C92" s="11">
        <v>-2</v>
      </c>
    </row>
    <row r="93" spans="1:3" x14ac:dyDescent="0.25">
      <c r="A93" s="3">
        <v>42072</v>
      </c>
      <c r="B93" t="s">
        <v>273</v>
      </c>
      <c r="C93">
        <v>4</v>
      </c>
    </row>
    <row r="94" spans="1:3" x14ac:dyDescent="0.25">
      <c r="A94" s="3">
        <v>42072</v>
      </c>
      <c r="B94" t="s">
        <v>392</v>
      </c>
      <c r="C94">
        <v>-7.25</v>
      </c>
    </row>
    <row r="95" spans="1:3" x14ac:dyDescent="0.25">
      <c r="A95" s="7"/>
      <c r="C95" s="11"/>
    </row>
    <row r="96" spans="1:3" x14ac:dyDescent="0.25">
      <c r="A96" s="3">
        <v>42074</v>
      </c>
      <c r="B96" t="s">
        <v>213</v>
      </c>
      <c r="C96">
        <v>4.25</v>
      </c>
    </row>
    <row r="97" spans="1:3" x14ac:dyDescent="0.25">
      <c r="A97" s="7"/>
      <c r="C97" s="11"/>
    </row>
    <row r="98" spans="1:3" x14ac:dyDescent="0.25">
      <c r="A98" s="3">
        <v>42075</v>
      </c>
      <c r="B98" t="s">
        <v>1154</v>
      </c>
      <c r="C98" s="11">
        <v>-3</v>
      </c>
    </row>
    <row r="99" spans="1:3" x14ac:dyDescent="0.25">
      <c r="A99" s="7"/>
      <c r="C99" s="11"/>
    </row>
    <row r="100" spans="1:3" x14ac:dyDescent="0.25">
      <c r="A100" s="3">
        <v>42076</v>
      </c>
      <c r="B100" t="s">
        <v>89</v>
      </c>
      <c r="C100" s="11">
        <v>2</v>
      </c>
    </row>
    <row r="101" spans="1:3" x14ac:dyDescent="0.25">
      <c r="A101" s="3">
        <v>42076</v>
      </c>
      <c r="B101" t="s">
        <v>213</v>
      </c>
      <c r="C101">
        <v>4</v>
      </c>
    </row>
    <row r="102" spans="1:3" x14ac:dyDescent="0.25">
      <c r="A102" s="7"/>
      <c r="C102" s="11"/>
    </row>
    <row r="103" spans="1:3" x14ac:dyDescent="0.25">
      <c r="A103" s="3">
        <v>42079</v>
      </c>
      <c r="B103" t="s">
        <v>213</v>
      </c>
      <c r="C103">
        <v>4</v>
      </c>
    </row>
    <row r="104" spans="1:3" x14ac:dyDescent="0.25">
      <c r="A104" s="3">
        <v>42079</v>
      </c>
      <c r="B104" t="s">
        <v>213</v>
      </c>
      <c r="C104">
        <v>1</v>
      </c>
    </row>
    <row r="105" spans="1:3" x14ac:dyDescent="0.25">
      <c r="A105" s="3">
        <v>42079</v>
      </c>
      <c r="B105" t="s">
        <v>213</v>
      </c>
      <c r="C105">
        <v>6</v>
      </c>
    </row>
    <row r="106" spans="1:3" x14ac:dyDescent="0.25">
      <c r="A106" s="7"/>
    </row>
    <row r="107" spans="1:3" x14ac:dyDescent="0.25">
      <c r="A107" s="7"/>
      <c r="B107" t="s">
        <v>1158</v>
      </c>
      <c r="C107">
        <v>1</v>
      </c>
    </row>
    <row r="108" spans="1:3" x14ac:dyDescent="0.25">
      <c r="A108" s="7"/>
    </row>
    <row r="109" spans="1:3" x14ac:dyDescent="0.25">
      <c r="A109" s="3">
        <v>42083</v>
      </c>
      <c r="B109" t="s">
        <v>213</v>
      </c>
      <c r="C109">
        <v>2</v>
      </c>
    </row>
    <row r="110" spans="1:3" x14ac:dyDescent="0.25">
      <c r="A110" s="3">
        <v>42083</v>
      </c>
      <c r="B110" t="s">
        <v>213</v>
      </c>
      <c r="C110">
        <v>9</v>
      </c>
    </row>
    <row r="111" spans="1:3" x14ac:dyDescent="0.25">
      <c r="A111" s="7"/>
    </row>
    <row r="112" spans="1:3" x14ac:dyDescent="0.25">
      <c r="A112" s="3">
        <v>42084</v>
      </c>
      <c r="B112" t="s">
        <v>213</v>
      </c>
      <c r="C112">
        <v>2.5</v>
      </c>
    </row>
    <row r="113" spans="1:3" x14ac:dyDescent="0.25">
      <c r="A113" s="7"/>
    </row>
    <row r="114" spans="1:3" x14ac:dyDescent="0.25">
      <c r="A114" s="3">
        <v>42085</v>
      </c>
      <c r="B114" t="s">
        <v>213</v>
      </c>
      <c r="C114">
        <v>6</v>
      </c>
    </row>
    <row r="115" spans="1:3" x14ac:dyDescent="0.25">
      <c r="A115" s="7"/>
    </row>
    <row r="116" spans="1:3" x14ac:dyDescent="0.25">
      <c r="A116" s="3">
        <v>42086</v>
      </c>
      <c r="B116" t="s">
        <v>213</v>
      </c>
      <c r="C116">
        <v>7</v>
      </c>
    </row>
    <row r="117" spans="1:3" x14ac:dyDescent="0.25">
      <c r="A117" s="7"/>
    </row>
    <row r="118" spans="1:3" x14ac:dyDescent="0.25">
      <c r="A118" s="3">
        <v>42087</v>
      </c>
      <c r="B118" t="s">
        <v>213</v>
      </c>
      <c r="C118">
        <v>2</v>
      </c>
    </row>
    <row r="119" spans="1:3" x14ac:dyDescent="0.25">
      <c r="A119" s="3">
        <v>42087</v>
      </c>
      <c r="B119" t="s">
        <v>1158</v>
      </c>
      <c r="C119">
        <v>1</v>
      </c>
    </row>
    <row r="120" spans="1:3" x14ac:dyDescent="0.25">
      <c r="A120" s="7"/>
    </row>
    <row r="121" spans="1:3" x14ac:dyDescent="0.25">
      <c r="A121" s="3">
        <v>42089</v>
      </c>
      <c r="B121" t="s">
        <v>213</v>
      </c>
      <c r="C121">
        <v>3.5</v>
      </c>
    </row>
    <row r="122" spans="1:3" x14ac:dyDescent="0.25">
      <c r="A122" s="7"/>
    </row>
    <row r="123" spans="1:3" x14ac:dyDescent="0.25">
      <c r="A123" s="3">
        <v>42091</v>
      </c>
      <c r="B123" s="4" t="s">
        <v>542</v>
      </c>
      <c r="C123">
        <v>15</v>
      </c>
    </row>
    <row r="125" spans="1:3" x14ac:dyDescent="0.25">
      <c r="A125" s="3">
        <v>42095</v>
      </c>
      <c r="B125" s="4" t="s">
        <v>213</v>
      </c>
      <c r="C125">
        <v>8</v>
      </c>
    </row>
    <row r="127" spans="1:3" x14ac:dyDescent="0.25">
      <c r="A127" s="143" t="s">
        <v>1095</v>
      </c>
      <c r="B127" s="143"/>
      <c r="C127" s="11">
        <f>SUM(C81:C126)</f>
        <v>75.25</v>
      </c>
    </row>
    <row r="129" spans="1:3" x14ac:dyDescent="0.25">
      <c r="A129" s="28">
        <v>42098</v>
      </c>
      <c r="B129" s="9" t="s">
        <v>618</v>
      </c>
      <c r="C129" s="30">
        <v>70</v>
      </c>
    </row>
    <row r="131" spans="1:3" x14ac:dyDescent="0.25">
      <c r="B131" t="s">
        <v>75</v>
      </c>
      <c r="C131">
        <f>C127-C129</f>
        <v>5.25</v>
      </c>
    </row>
    <row r="133" spans="1:3" x14ac:dyDescent="0.25">
      <c r="B133" t="s">
        <v>1152</v>
      </c>
      <c r="C133">
        <v>5.25</v>
      </c>
    </row>
    <row r="135" spans="1:3" x14ac:dyDescent="0.25">
      <c r="B135" t="s">
        <v>75</v>
      </c>
      <c r="C135">
        <f>C131-C133</f>
        <v>0</v>
      </c>
    </row>
    <row r="137" spans="1:3" x14ac:dyDescent="0.25">
      <c r="A137" s="3">
        <v>42115</v>
      </c>
      <c r="B137" s="4" t="s">
        <v>213</v>
      </c>
      <c r="C137" s="5">
        <v>5</v>
      </c>
    </row>
    <row r="139" spans="1:3" x14ac:dyDescent="0.25">
      <c r="A139" s="3">
        <v>42117</v>
      </c>
      <c r="B139" s="4" t="s">
        <v>213</v>
      </c>
      <c r="C139" s="5">
        <v>3</v>
      </c>
    </row>
    <row r="141" spans="1:3" x14ac:dyDescent="0.25">
      <c r="A141" s="3">
        <v>42118</v>
      </c>
      <c r="B141" s="11" t="s">
        <v>542</v>
      </c>
      <c r="C141" s="5">
        <v>1</v>
      </c>
    </row>
    <row r="143" spans="1:3" x14ac:dyDescent="0.25">
      <c r="A143" s="3">
        <v>42120</v>
      </c>
      <c r="B143" t="s">
        <v>273</v>
      </c>
      <c r="C143" s="5">
        <v>3</v>
      </c>
    </row>
    <row r="145" spans="1:3" x14ac:dyDescent="0.25">
      <c r="A145" s="3">
        <v>42122</v>
      </c>
      <c r="B145" t="s">
        <v>542</v>
      </c>
      <c r="C145" s="5">
        <v>5</v>
      </c>
    </row>
    <row r="147" spans="1:3" x14ac:dyDescent="0.25">
      <c r="A147" s="3">
        <v>42123</v>
      </c>
      <c r="B147" t="s">
        <v>542</v>
      </c>
      <c r="C147" s="2">
        <v>4</v>
      </c>
    </row>
    <row r="149" spans="1:3" x14ac:dyDescent="0.25">
      <c r="A149" s="3">
        <v>42127</v>
      </c>
      <c r="B149" t="s">
        <v>542</v>
      </c>
      <c r="C149" s="2">
        <v>7</v>
      </c>
    </row>
    <row r="151" spans="1:3" x14ac:dyDescent="0.25">
      <c r="A151" s="3">
        <v>42128</v>
      </c>
      <c r="B151" t="s">
        <v>273</v>
      </c>
      <c r="C151" s="2">
        <v>2</v>
      </c>
    </row>
    <row r="153" spans="1:3" x14ac:dyDescent="0.25">
      <c r="A153" s="3">
        <v>42130</v>
      </c>
      <c r="B153" t="s">
        <v>542</v>
      </c>
      <c r="C153" s="2">
        <v>4</v>
      </c>
    </row>
    <row r="155" spans="1:3" x14ac:dyDescent="0.25">
      <c r="A155" s="3">
        <v>42131</v>
      </c>
      <c r="B155" t="s">
        <v>542</v>
      </c>
      <c r="C155" s="2">
        <v>2</v>
      </c>
    </row>
    <row r="157" spans="1:3" x14ac:dyDescent="0.25">
      <c r="A157" s="3">
        <v>42133</v>
      </c>
      <c r="B157" t="s">
        <v>542</v>
      </c>
      <c r="C157" s="2">
        <v>1</v>
      </c>
    </row>
    <row r="159" spans="1:3" x14ac:dyDescent="0.25">
      <c r="A159" s="3">
        <v>42134</v>
      </c>
      <c r="B159" t="s">
        <v>542</v>
      </c>
      <c r="C159" s="2">
        <v>3</v>
      </c>
    </row>
    <row r="161" spans="1:3" x14ac:dyDescent="0.25">
      <c r="A161" s="3">
        <v>42135</v>
      </c>
      <c r="B161" t="s">
        <v>781</v>
      </c>
      <c r="C161">
        <v>-2</v>
      </c>
    </row>
    <row r="162" spans="1:3" x14ac:dyDescent="0.25">
      <c r="A162" s="3">
        <v>42135</v>
      </c>
      <c r="B162" t="s">
        <v>785</v>
      </c>
      <c r="C162">
        <v>-1</v>
      </c>
    </row>
    <row r="163" spans="1:3" x14ac:dyDescent="0.25">
      <c r="A163" s="3">
        <v>42135</v>
      </c>
      <c r="B163" t="s">
        <v>542</v>
      </c>
      <c r="C163">
        <v>1.5</v>
      </c>
    </row>
    <row r="165" spans="1:3" x14ac:dyDescent="0.25">
      <c r="A165" s="3">
        <v>42137</v>
      </c>
      <c r="B165" t="s">
        <v>542</v>
      </c>
      <c r="C165">
        <v>2</v>
      </c>
    </row>
    <row r="166" spans="1:3" x14ac:dyDescent="0.25">
      <c r="A166" s="3">
        <v>42137</v>
      </c>
      <c r="B166" t="s">
        <v>542</v>
      </c>
      <c r="C166">
        <v>5</v>
      </c>
    </row>
    <row r="168" spans="1:3" x14ac:dyDescent="0.25">
      <c r="A168" s="3">
        <v>42138</v>
      </c>
      <c r="B168" t="s">
        <v>1159</v>
      </c>
      <c r="C168">
        <v>1</v>
      </c>
    </row>
    <row r="170" spans="1:3" x14ac:dyDescent="0.25">
      <c r="A170" s="3">
        <v>42139</v>
      </c>
      <c r="B170" t="s">
        <v>542</v>
      </c>
      <c r="C170">
        <v>2</v>
      </c>
    </row>
    <row r="172" spans="1:3" x14ac:dyDescent="0.25">
      <c r="A172" s="3">
        <v>42142</v>
      </c>
      <c r="B172" t="s">
        <v>542</v>
      </c>
      <c r="C172">
        <v>4</v>
      </c>
    </row>
    <row r="174" spans="1:3" x14ac:dyDescent="0.25">
      <c r="A174" s="3">
        <v>42143</v>
      </c>
      <c r="B174" t="s">
        <v>542</v>
      </c>
      <c r="C174">
        <v>7.5</v>
      </c>
    </row>
    <row r="176" spans="1:3" x14ac:dyDescent="0.25">
      <c r="A176" s="3">
        <v>42147</v>
      </c>
      <c r="B176" t="s">
        <v>542</v>
      </c>
      <c r="C176">
        <v>6</v>
      </c>
    </row>
    <row r="178" spans="1:3" x14ac:dyDescent="0.25">
      <c r="A178" s="3">
        <v>42149</v>
      </c>
      <c r="B178" t="s">
        <v>542</v>
      </c>
      <c r="C178">
        <v>1</v>
      </c>
    </row>
    <row r="180" spans="1:3" x14ac:dyDescent="0.25">
      <c r="A180" s="3">
        <v>42150</v>
      </c>
      <c r="B180" t="s">
        <v>542</v>
      </c>
      <c r="C180">
        <v>1</v>
      </c>
    </row>
    <row r="182" spans="1:3" x14ac:dyDescent="0.25">
      <c r="A182" s="3">
        <v>42151</v>
      </c>
      <c r="B182" t="s">
        <v>542</v>
      </c>
      <c r="C182">
        <v>6.5</v>
      </c>
    </row>
    <row r="184" spans="1:3" x14ac:dyDescent="0.25">
      <c r="A184" s="3">
        <v>42152</v>
      </c>
      <c r="B184" t="s">
        <v>542</v>
      </c>
      <c r="C184">
        <v>2</v>
      </c>
    </row>
    <row r="186" spans="1:3" x14ac:dyDescent="0.25">
      <c r="A186" s="3">
        <v>42154</v>
      </c>
      <c r="B186" t="s">
        <v>542</v>
      </c>
      <c r="C186">
        <v>5</v>
      </c>
    </row>
    <row r="188" spans="1:3" x14ac:dyDescent="0.25">
      <c r="A188" s="3">
        <v>42155</v>
      </c>
      <c r="B188" t="s">
        <v>644</v>
      </c>
      <c r="C188">
        <v>-9</v>
      </c>
    </row>
    <row r="190" spans="1:3" x14ac:dyDescent="0.25">
      <c r="A190" s="3">
        <v>42159</v>
      </c>
      <c r="B190" t="s">
        <v>542</v>
      </c>
      <c r="C190">
        <v>2</v>
      </c>
    </row>
    <row r="192" spans="1:3" x14ac:dyDescent="0.25">
      <c r="A192" s="3">
        <v>42162</v>
      </c>
      <c r="B192" t="s">
        <v>542</v>
      </c>
      <c r="C192">
        <v>22</v>
      </c>
    </row>
    <row r="194" spans="1:3" x14ac:dyDescent="0.25">
      <c r="A194" s="3">
        <v>42165</v>
      </c>
      <c r="B194" t="s">
        <v>542</v>
      </c>
      <c r="C194">
        <v>4</v>
      </c>
    </row>
    <row r="196" spans="1:3" x14ac:dyDescent="0.25">
      <c r="A196" s="3">
        <v>42167</v>
      </c>
      <c r="B196" t="s">
        <v>542</v>
      </c>
      <c r="C196">
        <v>4</v>
      </c>
    </row>
    <row r="197" spans="1:3" x14ac:dyDescent="0.25">
      <c r="A197" s="3">
        <v>42167</v>
      </c>
      <c r="B197" t="s">
        <v>542</v>
      </c>
      <c r="C197" s="14">
        <v>20</v>
      </c>
    </row>
    <row r="199" spans="1:3" x14ac:dyDescent="0.25">
      <c r="A199" s="3">
        <v>42168</v>
      </c>
      <c r="B199" t="s">
        <v>542</v>
      </c>
      <c r="C199" s="14">
        <v>4</v>
      </c>
    </row>
    <row r="201" spans="1:3" x14ac:dyDescent="0.25">
      <c r="A201" s="3">
        <v>42170</v>
      </c>
      <c r="B201" t="s">
        <v>542</v>
      </c>
      <c r="C201">
        <v>1</v>
      </c>
    </row>
    <row r="203" spans="1:3" x14ac:dyDescent="0.25">
      <c r="A203" s="3">
        <v>42171</v>
      </c>
      <c r="B203" t="s">
        <v>542</v>
      </c>
      <c r="C203">
        <v>8</v>
      </c>
    </row>
    <row r="205" spans="1:3" x14ac:dyDescent="0.25">
      <c r="A205" s="3">
        <v>42174</v>
      </c>
      <c r="B205" t="s">
        <v>542</v>
      </c>
      <c r="C205">
        <v>20</v>
      </c>
    </row>
    <row r="206" spans="1:3" x14ac:dyDescent="0.25">
      <c r="A206" s="3">
        <v>42174</v>
      </c>
      <c r="B206" t="s">
        <v>542</v>
      </c>
      <c r="C206">
        <v>2</v>
      </c>
    </row>
    <row r="208" spans="1:3" x14ac:dyDescent="0.25">
      <c r="A208" s="3">
        <v>42177</v>
      </c>
      <c r="B208" t="s">
        <v>542</v>
      </c>
      <c r="C208">
        <v>3</v>
      </c>
    </row>
    <row r="210" spans="1:3" x14ac:dyDescent="0.25">
      <c r="A210" s="3">
        <v>42178</v>
      </c>
      <c r="B210" t="s">
        <v>542</v>
      </c>
      <c r="C210">
        <v>8</v>
      </c>
    </row>
    <row r="212" spans="1:3" x14ac:dyDescent="0.25">
      <c r="A212" s="3">
        <v>42179</v>
      </c>
      <c r="B212" t="s">
        <v>542</v>
      </c>
      <c r="C212">
        <v>6</v>
      </c>
    </row>
    <row r="214" spans="1:3" x14ac:dyDescent="0.25">
      <c r="A214" s="3">
        <v>42180</v>
      </c>
      <c r="B214" t="s">
        <v>542</v>
      </c>
      <c r="C214">
        <v>5</v>
      </c>
    </row>
    <row r="216" spans="1:3" x14ac:dyDescent="0.25">
      <c r="A216" s="3">
        <v>42181</v>
      </c>
      <c r="B216" t="s">
        <v>542</v>
      </c>
      <c r="C216">
        <v>5</v>
      </c>
    </row>
    <row r="218" spans="1:3" x14ac:dyDescent="0.25">
      <c r="A218" s="3">
        <v>42183</v>
      </c>
      <c r="B218" t="s">
        <v>542</v>
      </c>
      <c r="C218">
        <v>2</v>
      </c>
    </row>
    <row r="220" spans="1:3" x14ac:dyDescent="0.25">
      <c r="A220" s="3">
        <v>42184</v>
      </c>
      <c r="B220" t="s">
        <v>542</v>
      </c>
      <c r="C220">
        <v>3</v>
      </c>
    </row>
    <row r="222" spans="1:3" x14ac:dyDescent="0.25">
      <c r="A222" s="3">
        <v>42185</v>
      </c>
      <c r="B222" t="s">
        <v>542</v>
      </c>
      <c r="C222">
        <v>4</v>
      </c>
    </row>
    <row r="224" spans="1:3" x14ac:dyDescent="0.25">
      <c r="A224" s="3">
        <v>42186</v>
      </c>
      <c r="B224" t="s">
        <v>542</v>
      </c>
      <c r="C224">
        <v>7</v>
      </c>
    </row>
    <row r="226" spans="1:3" x14ac:dyDescent="0.25">
      <c r="A226" s="3">
        <v>42187</v>
      </c>
      <c r="B226" t="s">
        <v>542</v>
      </c>
      <c r="C226">
        <v>4</v>
      </c>
    </row>
    <row r="228" spans="1:3" x14ac:dyDescent="0.25">
      <c r="A228" s="3">
        <v>42188</v>
      </c>
      <c r="B228" t="s">
        <v>542</v>
      </c>
      <c r="C228">
        <v>3</v>
      </c>
    </row>
    <row r="230" spans="1:3" x14ac:dyDescent="0.25">
      <c r="A230" s="3">
        <v>42189</v>
      </c>
      <c r="B230" t="s">
        <v>542</v>
      </c>
      <c r="C230">
        <v>4</v>
      </c>
    </row>
    <row r="232" spans="1:3" x14ac:dyDescent="0.25">
      <c r="A232" s="3">
        <v>42191</v>
      </c>
      <c r="B232" t="s">
        <v>542</v>
      </c>
      <c r="C232">
        <v>9</v>
      </c>
    </row>
    <row r="234" spans="1:3" x14ac:dyDescent="0.25">
      <c r="A234" s="3">
        <v>42192</v>
      </c>
      <c r="B234" t="s">
        <v>542</v>
      </c>
      <c r="C234">
        <v>8</v>
      </c>
    </row>
    <row r="236" spans="1:3" x14ac:dyDescent="0.25">
      <c r="A236" s="3">
        <v>42193</v>
      </c>
      <c r="B236" t="s">
        <v>542</v>
      </c>
      <c r="C236">
        <v>5</v>
      </c>
    </row>
    <row r="238" spans="1:3" x14ac:dyDescent="0.25">
      <c r="A238" s="3">
        <v>42194</v>
      </c>
      <c r="B238" t="s">
        <v>542</v>
      </c>
      <c r="C238">
        <v>4</v>
      </c>
    </row>
    <row r="240" spans="1:3" x14ac:dyDescent="0.25">
      <c r="A240" s="3">
        <v>42195</v>
      </c>
      <c r="B240" t="s">
        <v>951</v>
      </c>
      <c r="C240">
        <v>-10</v>
      </c>
    </row>
    <row r="242" spans="1:3" x14ac:dyDescent="0.25">
      <c r="A242" s="3">
        <v>42195</v>
      </c>
      <c r="B242" t="s">
        <v>542</v>
      </c>
      <c r="C242">
        <v>4</v>
      </c>
    </row>
    <row r="244" spans="1:3" x14ac:dyDescent="0.25">
      <c r="A244" s="3">
        <v>42196</v>
      </c>
      <c r="B244" t="s">
        <v>951</v>
      </c>
      <c r="C244">
        <v>-10</v>
      </c>
    </row>
    <row r="246" spans="1:3" x14ac:dyDescent="0.25">
      <c r="A246" s="3">
        <v>42198</v>
      </c>
      <c r="B246" t="s">
        <v>542</v>
      </c>
      <c r="C246">
        <v>3</v>
      </c>
    </row>
    <row r="248" spans="1:3" x14ac:dyDescent="0.25">
      <c r="A248" s="3">
        <v>42199</v>
      </c>
      <c r="B248" t="s">
        <v>542</v>
      </c>
      <c r="C248">
        <v>5</v>
      </c>
    </row>
    <row r="250" spans="1:3" x14ac:dyDescent="0.25">
      <c r="A250" s="3">
        <v>42201</v>
      </c>
      <c r="B250" t="s">
        <v>542</v>
      </c>
      <c r="C250">
        <v>7</v>
      </c>
    </row>
    <row r="252" spans="1:3" x14ac:dyDescent="0.25">
      <c r="A252" s="3">
        <v>42207</v>
      </c>
      <c r="B252" t="s">
        <v>542</v>
      </c>
      <c r="C252" s="19">
        <v>3</v>
      </c>
    </row>
    <row r="254" spans="1:3" x14ac:dyDescent="0.25">
      <c r="A254" s="20">
        <v>42208</v>
      </c>
      <c r="B254" t="s">
        <v>542</v>
      </c>
      <c r="C254">
        <v>7</v>
      </c>
    </row>
    <row r="256" spans="1:3" x14ac:dyDescent="0.25">
      <c r="A256" s="20">
        <v>42209</v>
      </c>
      <c r="B256" t="s">
        <v>542</v>
      </c>
      <c r="C256">
        <v>4</v>
      </c>
    </row>
    <row r="258" spans="1:3" x14ac:dyDescent="0.25">
      <c r="A258" s="20">
        <v>42210</v>
      </c>
      <c r="B258" t="s">
        <v>542</v>
      </c>
      <c r="C258">
        <v>2</v>
      </c>
    </row>
    <row r="260" spans="1:3" x14ac:dyDescent="0.25">
      <c r="A260" s="20">
        <v>42211</v>
      </c>
      <c r="B260" t="s">
        <v>542</v>
      </c>
      <c r="C260">
        <v>5</v>
      </c>
    </row>
    <row r="262" spans="1:3" x14ac:dyDescent="0.25">
      <c r="A262" s="20">
        <v>42212</v>
      </c>
      <c r="B262" t="s">
        <v>542</v>
      </c>
      <c r="C262">
        <v>4</v>
      </c>
    </row>
    <row r="264" spans="1:3" x14ac:dyDescent="0.25">
      <c r="A264" s="20">
        <v>42213</v>
      </c>
      <c r="B264" t="s">
        <v>542</v>
      </c>
      <c r="C264">
        <v>4</v>
      </c>
    </row>
    <row r="266" spans="1:3" x14ac:dyDescent="0.25">
      <c r="A266" s="20">
        <v>42214</v>
      </c>
      <c r="B266" t="s">
        <v>542</v>
      </c>
      <c r="C266">
        <v>4</v>
      </c>
    </row>
    <row r="268" spans="1:3" x14ac:dyDescent="0.25">
      <c r="A268" s="20">
        <v>42215</v>
      </c>
      <c r="B268" t="s">
        <v>542</v>
      </c>
      <c r="C268">
        <v>1</v>
      </c>
    </row>
    <row r="270" spans="1:3" x14ac:dyDescent="0.25">
      <c r="A270" s="20">
        <v>42216</v>
      </c>
      <c r="B270" t="s">
        <v>542</v>
      </c>
      <c r="C270">
        <v>3</v>
      </c>
    </row>
    <row r="272" spans="1:3" x14ac:dyDescent="0.25">
      <c r="A272" s="20">
        <v>42218</v>
      </c>
      <c r="B272" t="s">
        <v>542</v>
      </c>
      <c r="C272">
        <v>3</v>
      </c>
    </row>
    <row r="274" spans="1:4" x14ac:dyDescent="0.25">
      <c r="A274" s="20">
        <v>42220</v>
      </c>
      <c r="B274" t="s">
        <v>542</v>
      </c>
      <c r="C274">
        <v>1</v>
      </c>
    </row>
    <row r="276" spans="1:4" x14ac:dyDescent="0.25">
      <c r="A276" s="20">
        <v>42221</v>
      </c>
      <c r="B276" t="s">
        <v>542</v>
      </c>
      <c r="C276">
        <v>8</v>
      </c>
    </row>
    <row r="278" spans="1:4" x14ac:dyDescent="0.25">
      <c r="A278" s="20">
        <v>42223</v>
      </c>
      <c r="B278" t="s">
        <v>542</v>
      </c>
      <c r="C278">
        <v>5</v>
      </c>
      <c r="D278"/>
    </row>
    <row r="280" spans="1:4" x14ac:dyDescent="0.25">
      <c r="A280" s="20">
        <v>42225</v>
      </c>
      <c r="B280" t="s">
        <v>542</v>
      </c>
      <c r="C280">
        <v>4</v>
      </c>
    </row>
    <row r="282" spans="1:4" x14ac:dyDescent="0.25">
      <c r="A282" s="20">
        <v>42226</v>
      </c>
      <c r="B282" t="s">
        <v>542</v>
      </c>
      <c r="C282">
        <v>4</v>
      </c>
    </row>
    <row r="284" spans="1:4" x14ac:dyDescent="0.25">
      <c r="A284" s="20">
        <v>42227</v>
      </c>
      <c r="B284" t="s">
        <v>542</v>
      </c>
      <c r="C284">
        <v>2</v>
      </c>
    </row>
    <row r="286" spans="1:4" x14ac:dyDescent="0.25">
      <c r="A286" s="20">
        <v>42229</v>
      </c>
      <c r="B286" t="s">
        <v>542</v>
      </c>
      <c r="C286">
        <v>4</v>
      </c>
    </row>
    <row r="288" spans="1:4" x14ac:dyDescent="0.25">
      <c r="A288" s="20">
        <v>42235</v>
      </c>
      <c r="B288" t="s">
        <v>542</v>
      </c>
      <c r="C288">
        <v>5</v>
      </c>
    </row>
    <row r="290" spans="1:3" x14ac:dyDescent="0.25">
      <c r="A290" s="20">
        <v>42236</v>
      </c>
      <c r="B290" t="s">
        <v>542</v>
      </c>
      <c r="C290">
        <v>4</v>
      </c>
    </row>
    <row r="292" spans="1:3" x14ac:dyDescent="0.25">
      <c r="A292" s="20">
        <v>42237</v>
      </c>
      <c r="B292" t="s">
        <v>542</v>
      </c>
      <c r="C292">
        <v>6</v>
      </c>
    </row>
    <row r="294" spans="1:3" x14ac:dyDescent="0.25">
      <c r="A294" s="20">
        <v>42241</v>
      </c>
      <c r="B294" t="s">
        <v>542</v>
      </c>
      <c r="C294">
        <v>8</v>
      </c>
    </row>
    <row r="296" spans="1:3" x14ac:dyDescent="0.25">
      <c r="A296" s="20">
        <v>42242</v>
      </c>
      <c r="B296" t="s">
        <v>542</v>
      </c>
      <c r="C296">
        <v>4</v>
      </c>
    </row>
    <row r="298" spans="1:3" x14ac:dyDescent="0.25">
      <c r="A298" s="69">
        <v>42247</v>
      </c>
      <c r="B298" s="62" t="s">
        <v>542</v>
      </c>
      <c r="C298">
        <v>6</v>
      </c>
    </row>
    <row r="300" spans="1:3" x14ac:dyDescent="0.25">
      <c r="A300" s="69">
        <v>42249</v>
      </c>
      <c r="B300" s="62" t="s">
        <v>542</v>
      </c>
      <c r="C300">
        <v>2</v>
      </c>
    </row>
    <row r="302" spans="1:3" x14ac:dyDescent="0.25">
      <c r="A302" s="69">
        <v>42252</v>
      </c>
      <c r="B302" s="62" t="s">
        <v>542</v>
      </c>
      <c r="C302">
        <v>12</v>
      </c>
    </row>
    <row r="304" spans="1:3" x14ac:dyDescent="0.25">
      <c r="A304" s="69">
        <v>42253</v>
      </c>
      <c r="B304" s="62" t="s">
        <v>542</v>
      </c>
      <c r="C304">
        <v>4</v>
      </c>
    </row>
    <row r="305" spans="1:3" x14ac:dyDescent="0.25">
      <c r="A305" s="69">
        <v>42253</v>
      </c>
      <c r="B305" s="62" t="s">
        <v>542</v>
      </c>
      <c r="C305">
        <v>5</v>
      </c>
    </row>
    <row r="307" spans="1:3" x14ac:dyDescent="0.25">
      <c r="A307" s="69">
        <v>42254</v>
      </c>
      <c r="B307" s="62" t="s">
        <v>542</v>
      </c>
      <c r="C307">
        <v>5</v>
      </c>
    </row>
    <row r="309" spans="1:3" x14ac:dyDescent="0.25">
      <c r="A309" s="69">
        <v>42256</v>
      </c>
      <c r="B309" s="62" t="s">
        <v>542</v>
      </c>
      <c r="C309">
        <v>7</v>
      </c>
    </row>
    <row r="311" spans="1:3" x14ac:dyDescent="0.25">
      <c r="A311" s="69">
        <v>42257</v>
      </c>
      <c r="B311" s="62" t="s">
        <v>542</v>
      </c>
      <c r="C311">
        <v>4</v>
      </c>
    </row>
    <row r="313" spans="1:3" x14ac:dyDescent="0.25">
      <c r="A313" s="69">
        <v>42258</v>
      </c>
      <c r="B313" s="62" t="s">
        <v>542</v>
      </c>
      <c r="C313">
        <v>8</v>
      </c>
    </row>
    <row r="315" spans="1:3" x14ac:dyDescent="0.25">
      <c r="A315" s="69">
        <v>42259</v>
      </c>
      <c r="B315" s="62" t="s">
        <v>542</v>
      </c>
      <c r="C315">
        <v>2</v>
      </c>
    </row>
    <row r="317" spans="1:3" x14ac:dyDescent="0.25">
      <c r="A317" s="69">
        <v>42261</v>
      </c>
      <c r="B317" t="s">
        <v>542</v>
      </c>
      <c r="C317">
        <v>2</v>
      </c>
    </row>
    <row r="319" spans="1:3" x14ac:dyDescent="0.25">
      <c r="A319" s="69">
        <v>42263</v>
      </c>
      <c r="B319" t="s">
        <v>542</v>
      </c>
      <c r="C319">
        <v>1</v>
      </c>
    </row>
    <row r="321" spans="1:3" x14ac:dyDescent="0.25">
      <c r="A321" s="69">
        <v>42264</v>
      </c>
      <c r="B321" t="s">
        <v>951</v>
      </c>
      <c r="C321">
        <v>-2</v>
      </c>
    </row>
    <row r="322" spans="1:3" x14ac:dyDescent="0.25">
      <c r="A322" s="69">
        <v>42264</v>
      </c>
      <c r="B322" t="s">
        <v>542</v>
      </c>
      <c r="C322">
        <v>4</v>
      </c>
    </row>
    <row r="324" spans="1:3" x14ac:dyDescent="0.25">
      <c r="A324" s="69">
        <v>42266</v>
      </c>
      <c r="B324" t="s">
        <v>542</v>
      </c>
      <c r="C324">
        <v>4</v>
      </c>
    </row>
    <row r="325" spans="1:3" x14ac:dyDescent="0.25">
      <c r="A325" s="69">
        <v>42266</v>
      </c>
      <c r="B325" s="62" t="s">
        <v>542</v>
      </c>
      <c r="C325">
        <v>9</v>
      </c>
    </row>
    <row r="326" spans="1:3" x14ac:dyDescent="0.25">
      <c r="A326" s="69">
        <v>42266</v>
      </c>
      <c r="B326" s="62" t="s">
        <v>542</v>
      </c>
      <c r="C326">
        <v>3</v>
      </c>
    </row>
    <row r="328" spans="1:3" x14ac:dyDescent="0.25">
      <c r="A328" s="69">
        <v>42272</v>
      </c>
      <c r="B328" s="62" t="s">
        <v>542</v>
      </c>
      <c r="C328">
        <v>2</v>
      </c>
    </row>
    <row r="330" spans="1:3" x14ac:dyDescent="0.25">
      <c r="A330" s="69">
        <v>42273</v>
      </c>
      <c r="B330" t="s">
        <v>542</v>
      </c>
      <c r="C330">
        <v>6</v>
      </c>
    </row>
    <row r="332" spans="1:3" x14ac:dyDescent="0.25">
      <c r="A332" s="69">
        <v>42276</v>
      </c>
      <c r="B332" t="s">
        <v>542</v>
      </c>
      <c r="C332">
        <v>4</v>
      </c>
    </row>
    <row r="334" spans="1:3" x14ac:dyDescent="0.25">
      <c r="A334" s="69">
        <v>42281</v>
      </c>
      <c r="B334" t="s">
        <v>542</v>
      </c>
      <c r="C334">
        <v>2</v>
      </c>
    </row>
    <row r="336" spans="1:3" x14ac:dyDescent="0.25">
      <c r="A336" s="69">
        <v>42282</v>
      </c>
      <c r="B336" s="62" t="s">
        <v>542</v>
      </c>
      <c r="C336">
        <v>5</v>
      </c>
    </row>
    <row r="338" spans="1:3" x14ac:dyDescent="0.25">
      <c r="A338" s="69">
        <v>42283</v>
      </c>
      <c r="B338" t="s">
        <v>542</v>
      </c>
      <c r="C338">
        <v>3</v>
      </c>
    </row>
    <row r="340" spans="1:3" x14ac:dyDescent="0.25">
      <c r="A340" s="69">
        <v>42287</v>
      </c>
      <c r="B340" t="s">
        <v>542</v>
      </c>
      <c r="C340">
        <v>1</v>
      </c>
    </row>
    <row r="342" spans="1:3" x14ac:dyDescent="0.25">
      <c r="A342" s="69">
        <v>42296</v>
      </c>
      <c r="B342" t="s">
        <v>542</v>
      </c>
      <c r="C342">
        <v>4</v>
      </c>
    </row>
    <row r="343" spans="1:3" x14ac:dyDescent="0.25">
      <c r="A343" s="69">
        <v>42296</v>
      </c>
      <c r="B343" t="s">
        <v>542</v>
      </c>
      <c r="C343">
        <v>4</v>
      </c>
    </row>
    <row r="345" spans="1:3" x14ac:dyDescent="0.25">
      <c r="A345" s="69">
        <v>42297</v>
      </c>
      <c r="B345" t="s">
        <v>542</v>
      </c>
      <c r="C345">
        <v>4</v>
      </c>
    </row>
    <row r="347" spans="1:3" x14ac:dyDescent="0.25">
      <c r="A347" s="69">
        <v>42302</v>
      </c>
      <c r="B347" t="s">
        <v>542</v>
      </c>
      <c r="C347">
        <v>3</v>
      </c>
    </row>
    <row r="349" spans="1:3" x14ac:dyDescent="0.25">
      <c r="A349" s="69">
        <v>42307</v>
      </c>
      <c r="B349" t="s">
        <v>542</v>
      </c>
      <c r="C349">
        <v>6</v>
      </c>
    </row>
    <row r="351" spans="1:3" x14ac:dyDescent="0.25">
      <c r="A351" s="69">
        <v>42317</v>
      </c>
      <c r="B351" t="s">
        <v>542</v>
      </c>
      <c r="C351">
        <v>10</v>
      </c>
    </row>
    <row r="353" spans="1:3" x14ac:dyDescent="0.25">
      <c r="A353" s="69">
        <v>42322</v>
      </c>
      <c r="B353" t="s">
        <v>542</v>
      </c>
      <c r="C353">
        <v>2</v>
      </c>
    </row>
    <row r="355" spans="1:3" x14ac:dyDescent="0.25">
      <c r="A355" s="69">
        <v>42326</v>
      </c>
      <c r="B355" s="4" t="s">
        <v>2097</v>
      </c>
      <c r="C355" s="131">
        <v>-3</v>
      </c>
    </row>
    <row r="357" spans="1:3" x14ac:dyDescent="0.25">
      <c r="A357" s="69">
        <v>42327</v>
      </c>
      <c r="B357" t="s">
        <v>542</v>
      </c>
      <c r="C357">
        <v>6</v>
      </c>
    </row>
    <row r="362" spans="1:3" x14ac:dyDescent="0.25">
      <c r="A362" s="143" t="s">
        <v>1095</v>
      </c>
      <c r="B362" s="143"/>
      <c r="C362" s="11">
        <f>SUM(C135:C361)</f>
        <v>468.5</v>
      </c>
    </row>
    <row r="363" spans="1:3" x14ac:dyDescent="0.25">
      <c r="A363" s="69"/>
    </row>
  </sheetData>
  <mergeCells count="21">
    <mergeCell ref="A1:C1"/>
    <mergeCell ref="E1:H1"/>
    <mergeCell ref="G2:H2"/>
    <mergeCell ref="E9:F9"/>
    <mergeCell ref="E10:F10"/>
    <mergeCell ref="E11:F11"/>
    <mergeCell ref="E13:H13"/>
    <mergeCell ref="G15:H15"/>
    <mergeCell ref="A19:B19"/>
    <mergeCell ref="E21:F21"/>
    <mergeCell ref="E22:F22"/>
    <mergeCell ref="E23:F23"/>
    <mergeCell ref="E25:H25"/>
    <mergeCell ref="G27:H27"/>
    <mergeCell ref="E35:F35"/>
    <mergeCell ref="A362:B362"/>
    <mergeCell ref="E36:F36"/>
    <mergeCell ref="E37:F37"/>
    <mergeCell ref="E39:H39"/>
    <mergeCell ref="A69:B69"/>
    <mergeCell ref="A127:B1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7" zoomScaleNormal="100" workbookViewId="0">
      <selection activeCell="B28" sqref="B28"/>
    </sheetView>
  </sheetViews>
  <sheetFormatPr defaultRowHeight="15" x14ac:dyDescent="0.25"/>
  <cols>
    <col min="1" max="1" width="29.85546875"/>
    <col min="2" max="2" width="34.5703125"/>
    <col min="3" max="1025" width="8.7109375"/>
  </cols>
  <sheetData>
    <row r="1" spans="1:4" x14ac:dyDescent="0.25">
      <c r="A1" s="144" t="s">
        <v>1160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42017</v>
      </c>
      <c r="B4" t="s">
        <v>1161</v>
      </c>
      <c r="C4" s="2">
        <v>10</v>
      </c>
      <c r="D4" s="5"/>
    </row>
    <row r="5" spans="1:4" x14ac:dyDescent="0.25">
      <c r="A5" s="3">
        <v>42023</v>
      </c>
      <c r="B5" t="s">
        <v>237</v>
      </c>
      <c r="D5">
        <v>10</v>
      </c>
    </row>
    <row r="6" spans="1:4" x14ac:dyDescent="0.25">
      <c r="A6" s="3"/>
    </row>
    <row r="7" spans="1:4" x14ac:dyDescent="0.25">
      <c r="A7" s="3">
        <v>42054</v>
      </c>
      <c r="B7" t="s">
        <v>326</v>
      </c>
      <c r="D7">
        <v>4000</v>
      </c>
    </row>
    <row r="8" spans="1:4" x14ac:dyDescent="0.25">
      <c r="A8" s="7"/>
    </row>
    <row r="9" spans="1:4" x14ac:dyDescent="0.25">
      <c r="A9" s="3">
        <v>42066</v>
      </c>
      <c r="B9" t="s">
        <v>277</v>
      </c>
      <c r="C9">
        <v>1500</v>
      </c>
    </row>
    <row r="10" spans="1:4" x14ac:dyDescent="0.25">
      <c r="A10" s="7"/>
    </row>
    <row r="11" spans="1:4" x14ac:dyDescent="0.25">
      <c r="A11" s="3">
        <v>42070</v>
      </c>
      <c r="B11" t="s">
        <v>328</v>
      </c>
      <c r="C11">
        <v>10</v>
      </c>
    </row>
    <row r="12" spans="1:4" x14ac:dyDescent="0.25">
      <c r="A12" s="7"/>
    </row>
    <row r="13" spans="1:4" x14ac:dyDescent="0.25">
      <c r="A13" s="3">
        <v>42079</v>
      </c>
      <c r="B13" t="s">
        <v>438</v>
      </c>
      <c r="C13">
        <v>500</v>
      </c>
    </row>
    <row r="14" spans="1:4" x14ac:dyDescent="0.25">
      <c r="A14" s="7"/>
    </row>
    <row r="15" spans="1:4" x14ac:dyDescent="0.25">
      <c r="A15" s="3">
        <v>42086</v>
      </c>
      <c r="B15" t="s">
        <v>492</v>
      </c>
      <c r="C15">
        <v>500</v>
      </c>
    </row>
    <row r="16" spans="1:4" x14ac:dyDescent="0.25">
      <c r="A16" s="7"/>
    </row>
    <row r="17" spans="1:4" x14ac:dyDescent="0.25">
      <c r="A17" s="3">
        <v>42097</v>
      </c>
      <c r="B17" s="4" t="s">
        <v>604</v>
      </c>
      <c r="C17">
        <v>1000</v>
      </c>
    </row>
    <row r="19" spans="1:4" x14ac:dyDescent="0.25">
      <c r="A19" s="3">
        <v>42152</v>
      </c>
      <c r="B19" t="s">
        <v>1128</v>
      </c>
      <c r="D19">
        <v>20</v>
      </c>
    </row>
    <row r="21" spans="1:4" x14ac:dyDescent="0.25">
      <c r="A21" s="3">
        <v>42158</v>
      </c>
      <c r="B21" t="s">
        <v>873</v>
      </c>
      <c r="C21">
        <v>50</v>
      </c>
    </row>
    <row r="23" spans="1:4" x14ac:dyDescent="0.25">
      <c r="A23" s="3">
        <v>42165</v>
      </c>
      <c r="B23" t="s">
        <v>882</v>
      </c>
      <c r="C23">
        <v>300</v>
      </c>
    </row>
    <row r="25" spans="1:4" x14ac:dyDescent="0.25">
      <c r="A25" s="20">
        <v>42242</v>
      </c>
      <c r="B25" t="s">
        <v>882</v>
      </c>
      <c r="C25">
        <v>100</v>
      </c>
    </row>
    <row r="31" spans="1:4" x14ac:dyDescent="0.25">
      <c r="A31" s="143" t="s">
        <v>73</v>
      </c>
      <c r="B31" s="143"/>
      <c r="C31" s="5">
        <f>SUM(C4:C29)</f>
        <v>3970</v>
      </c>
      <c r="D31" s="5"/>
    </row>
    <row r="32" spans="1:4" x14ac:dyDescent="0.25">
      <c r="A32" s="143" t="s">
        <v>74</v>
      </c>
      <c r="B32" s="143"/>
      <c r="C32" s="5"/>
      <c r="D32" s="5">
        <f>SUM(D4:D30)</f>
        <v>4030</v>
      </c>
    </row>
    <row r="33" spans="1:4" x14ac:dyDescent="0.25">
      <c r="A33" s="143" t="s">
        <v>75</v>
      </c>
      <c r="B33" s="143"/>
      <c r="C33" s="5">
        <f>C31-D32</f>
        <v>-60</v>
      </c>
      <c r="D33" s="5"/>
    </row>
  </sheetData>
  <mergeCells count="7">
    <mergeCell ref="A32:B32"/>
    <mergeCell ref="A33:B33"/>
    <mergeCell ref="A1:D1"/>
    <mergeCell ref="A2:A3"/>
    <mergeCell ref="B2:B3"/>
    <mergeCell ref="C2:D2"/>
    <mergeCell ref="A31:B31"/>
  </mergeCells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Normal="100" workbookViewId="0">
      <selection activeCell="D13" sqref="D13"/>
    </sheetView>
  </sheetViews>
  <sheetFormatPr defaultRowHeight="15" x14ac:dyDescent="0.25"/>
  <cols>
    <col min="1" max="1" width="30.5703125"/>
    <col min="2" max="2" width="30.7109375" customWidth="1"/>
    <col min="3" max="1025" width="8.7109375"/>
  </cols>
  <sheetData>
    <row r="1" spans="1:4" x14ac:dyDescent="0.25">
      <c r="A1" s="144" t="s">
        <v>1162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41983</v>
      </c>
      <c r="B4" s="4" t="s">
        <v>78</v>
      </c>
      <c r="D4" s="5">
        <v>3000</v>
      </c>
    </row>
    <row r="6" spans="1:4" x14ac:dyDescent="0.25">
      <c r="A6" s="3">
        <v>42112</v>
      </c>
      <c r="B6" s="4" t="s">
        <v>683</v>
      </c>
      <c r="C6" s="5">
        <v>20</v>
      </c>
    </row>
    <row r="8" spans="1:4" x14ac:dyDescent="0.25">
      <c r="A8" s="69">
        <v>42254</v>
      </c>
      <c r="B8" s="62" t="s">
        <v>1832</v>
      </c>
      <c r="D8">
        <v>1534.2</v>
      </c>
    </row>
    <row r="9" spans="1:4" x14ac:dyDescent="0.25">
      <c r="A9" s="69">
        <v>42254</v>
      </c>
      <c r="B9" s="62" t="s">
        <v>1833</v>
      </c>
      <c r="C9">
        <v>1500</v>
      </c>
    </row>
    <row r="11" spans="1:4" x14ac:dyDescent="0.25">
      <c r="A11" s="20">
        <v>42256</v>
      </c>
      <c r="B11" t="s">
        <v>1857</v>
      </c>
      <c r="D11">
        <v>40</v>
      </c>
    </row>
    <row r="13" spans="1:4" x14ac:dyDescent="0.25">
      <c r="A13" s="69">
        <v>42321</v>
      </c>
      <c r="B13" t="s">
        <v>2079</v>
      </c>
      <c r="D13">
        <v>348</v>
      </c>
    </row>
    <row r="30" spans="1:4" x14ac:dyDescent="0.25">
      <c r="A30" s="143" t="s">
        <v>73</v>
      </c>
      <c r="B30" s="143"/>
      <c r="C30" s="5">
        <f>SUM(C4:C29)</f>
        <v>1520</v>
      </c>
      <c r="D30" s="5"/>
    </row>
    <row r="31" spans="1:4" x14ac:dyDescent="0.25">
      <c r="A31" s="143" t="s">
        <v>74</v>
      </c>
      <c r="B31" s="143"/>
      <c r="C31" s="5"/>
      <c r="D31" s="5">
        <f>SUM(D4:D29)</f>
        <v>4922.2</v>
      </c>
    </row>
    <row r="32" spans="1:4" x14ac:dyDescent="0.25">
      <c r="A32" s="143" t="s">
        <v>75</v>
      </c>
      <c r="B32" s="143"/>
      <c r="C32" s="5">
        <f>C30-D31</f>
        <v>-3402.2</v>
      </c>
      <c r="D32" s="5"/>
    </row>
    <row r="33" spans="1:2" x14ac:dyDescent="0.25">
      <c r="A33" s="69"/>
      <c r="B33" s="62"/>
    </row>
  </sheetData>
  <mergeCells count="7">
    <mergeCell ref="A31:B31"/>
    <mergeCell ref="A32:B32"/>
    <mergeCell ref="A1:D1"/>
    <mergeCell ref="A2:A3"/>
    <mergeCell ref="B2:B3"/>
    <mergeCell ref="C2:D2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opLeftCell="I1" zoomScaleNormal="100" workbookViewId="0">
      <selection activeCell="I10" activeCellId="1" sqref="C278 I10"/>
    </sheetView>
  </sheetViews>
  <sheetFormatPr defaultRowHeight="15" x14ac:dyDescent="0.25"/>
  <cols>
    <col min="1" max="1" width="30.85546875"/>
    <col min="2" max="2" width="54.140625"/>
    <col min="3" max="3" width="8.85546875"/>
    <col min="4" max="4" width="8.28515625"/>
    <col min="5" max="5" width="9.85546875"/>
    <col min="6" max="6" width="8.7109375"/>
    <col min="7" max="7" width="9.140625" style="5"/>
    <col min="8" max="8" width="31.28515625"/>
    <col min="9" max="9" width="33.5703125"/>
    <col min="10" max="10" width="8.7109375"/>
    <col min="11" max="11" width="9.140625" style="5"/>
    <col min="12" max="12" width="28.140625"/>
    <col min="13" max="13" width="26.42578125"/>
    <col min="14" max="14" width="13.140625"/>
    <col min="15" max="15" width="8.7109375"/>
    <col min="16" max="16" width="30.85546875"/>
    <col min="17" max="17" width="33.5703125"/>
    <col min="18" max="18" width="19.42578125"/>
    <col min="19" max="19" width="9.140625" style="5"/>
    <col min="20" max="20" width="28.42578125"/>
    <col min="21" max="21" width="32"/>
    <col min="22" max="22" width="13.140625"/>
    <col min="23" max="23" width="19.5703125"/>
    <col min="24" max="24" width="15.7109375"/>
    <col min="25" max="25" width="8.7109375"/>
    <col min="26" max="26" width="20.5703125"/>
    <col min="27" max="27" width="14"/>
    <col min="28" max="28" width="10.5703125"/>
    <col min="29" max="1025" width="8.7109375"/>
  </cols>
  <sheetData>
    <row r="1" spans="1:22" x14ac:dyDescent="0.25">
      <c r="A1" s="144" t="s">
        <v>1163</v>
      </c>
      <c r="B1" s="144"/>
      <c r="C1" s="144"/>
      <c r="D1" s="144"/>
      <c r="G1" s="22"/>
      <c r="H1" s="143" t="s">
        <v>1164</v>
      </c>
      <c r="I1" s="143"/>
      <c r="J1" s="143"/>
      <c r="K1" s="22"/>
      <c r="L1" s="143" t="s">
        <v>1165</v>
      </c>
      <c r="M1" s="143"/>
      <c r="N1" s="143"/>
      <c r="P1" s="143" t="s">
        <v>1017</v>
      </c>
      <c r="Q1" s="143"/>
      <c r="R1" s="143"/>
      <c r="S1" s="22"/>
      <c r="T1" s="143" t="s">
        <v>1166</v>
      </c>
      <c r="U1" s="143"/>
      <c r="V1" s="143"/>
    </row>
    <row r="2" spans="1:22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22"/>
      <c r="H2" s="5" t="s">
        <v>1</v>
      </c>
      <c r="I2" s="5" t="s">
        <v>2</v>
      </c>
      <c r="J2" s="5" t="s">
        <v>3</v>
      </c>
      <c r="K2" s="22"/>
      <c r="L2" s="5" t="s">
        <v>1</v>
      </c>
      <c r="M2" s="5" t="s">
        <v>2</v>
      </c>
      <c r="N2" s="5" t="s">
        <v>3</v>
      </c>
      <c r="P2" s="5" t="s">
        <v>1</v>
      </c>
      <c r="Q2" s="5" t="s">
        <v>2</v>
      </c>
      <c r="R2" s="5" t="s">
        <v>3</v>
      </c>
      <c r="S2" s="22"/>
      <c r="T2" s="5" t="s">
        <v>1</v>
      </c>
      <c r="U2" s="5" t="s">
        <v>2</v>
      </c>
      <c r="V2" s="5" t="s">
        <v>3</v>
      </c>
    </row>
    <row r="3" spans="1:22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22"/>
      <c r="H3" s="3">
        <v>41976</v>
      </c>
      <c r="I3" s="5" t="s">
        <v>1167</v>
      </c>
      <c r="J3" s="5">
        <v>1000</v>
      </c>
      <c r="K3" s="22"/>
      <c r="L3" s="3">
        <v>41986</v>
      </c>
      <c r="M3" s="5" t="s">
        <v>1168</v>
      </c>
      <c r="N3" s="5">
        <v>1000</v>
      </c>
      <c r="P3" s="3">
        <v>41976</v>
      </c>
      <c r="Q3" s="4" t="s">
        <v>1167</v>
      </c>
      <c r="R3" s="5">
        <v>1000</v>
      </c>
      <c r="S3" s="22"/>
      <c r="T3" s="3">
        <v>41998</v>
      </c>
      <c r="U3" t="s">
        <v>1169</v>
      </c>
      <c r="V3" s="5">
        <v>1000</v>
      </c>
    </row>
    <row r="4" spans="1:22" x14ac:dyDescent="0.25">
      <c r="A4" s="3">
        <v>41976</v>
      </c>
      <c r="B4" s="4" t="s">
        <v>1170</v>
      </c>
      <c r="C4" s="5">
        <v>1000</v>
      </c>
      <c r="D4" s="5"/>
      <c r="G4" s="22"/>
      <c r="H4" s="3">
        <v>41986</v>
      </c>
      <c r="I4" s="5" t="s">
        <v>1168</v>
      </c>
      <c r="J4" s="5">
        <v>1000</v>
      </c>
      <c r="K4" s="22"/>
      <c r="S4" s="22"/>
    </row>
    <row r="5" spans="1:22" x14ac:dyDescent="0.25">
      <c r="A5" s="3">
        <v>41976</v>
      </c>
      <c r="B5" s="4" t="s">
        <v>1171</v>
      </c>
      <c r="C5" s="5"/>
      <c r="D5" s="5">
        <v>100</v>
      </c>
      <c r="F5">
        <v>100</v>
      </c>
      <c r="G5" s="22"/>
      <c r="H5" s="3">
        <v>41998</v>
      </c>
      <c r="I5" t="s">
        <v>1169</v>
      </c>
      <c r="J5" s="5">
        <v>1000</v>
      </c>
      <c r="K5" s="22"/>
      <c r="L5" s="3">
        <v>41998</v>
      </c>
      <c r="M5" t="s">
        <v>1172</v>
      </c>
      <c r="N5" s="5">
        <v>1000</v>
      </c>
      <c r="P5" s="3">
        <v>42019</v>
      </c>
      <c r="Q5" t="s">
        <v>226</v>
      </c>
      <c r="R5" s="2">
        <v>2500</v>
      </c>
      <c r="S5" s="22"/>
      <c r="T5" s="3">
        <v>42067</v>
      </c>
      <c r="U5" t="s">
        <v>369</v>
      </c>
      <c r="V5">
        <v>2000</v>
      </c>
    </row>
    <row r="6" spans="1:22" x14ac:dyDescent="0.25">
      <c r="A6" s="3">
        <v>41977</v>
      </c>
      <c r="B6" s="4" t="s">
        <v>1173</v>
      </c>
      <c r="C6" s="5"/>
      <c r="D6" s="5">
        <v>900</v>
      </c>
      <c r="F6">
        <v>900</v>
      </c>
      <c r="G6" s="22"/>
      <c r="H6" s="3">
        <v>41998</v>
      </c>
      <c r="I6" t="s">
        <v>1172</v>
      </c>
      <c r="J6" s="5">
        <v>1000</v>
      </c>
      <c r="K6" s="22"/>
      <c r="S6" s="22"/>
    </row>
    <row r="7" spans="1:22" x14ac:dyDescent="0.25">
      <c r="A7" s="3">
        <v>41986</v>
      </c>
      <c r="B7" s="4" t="s">
        <v>94</v>
      </c>
      <c r="C7" s="5">
        <v>1000</v>
      </c>
      <c r="D7" s="5"/>
      <c r="G7" s="22"/>
      <c r="H7" s="3">
        <v>42007</v>
      </c>
      <c r="I7" t="s">
        <v>1172</v>
      </c>
      <c r="J7" s="5">
        <v>1000</v>
      </c>
      <c r="K7" s="22"/>
      <c r="L7" s="3">
        <v>42007</v>
      </c>
      <c r="M7" t="s">
        <v>1172</v>
      </c>
      <c r="N7" s="5">
        <v>1000</v>
      </c>
      <c r="P7" s="3">
        <v>42057</v>
      </c>
      <c r="Q7" t="s">
        <v>330</v>
      </c>
      <c r="R7">
        <v>1500</v>
      </c>
      <c r="S7" s="22"/>
      <c r="T7" s="3">
        <v>42110</v>
      </c>
      <c r="U7" s="4" t="s">
        <v>671</v>
      </c>
      <c r="V7" s="5">
        <v>500</v>
      </c>
    </row>
    <row r="8" spans="1:22" x14ac:dyDescent="0.25">
      <c r="A8" s="3">
        <v>41986</v>
      </c>
      <c r="B8" s="4" t="s">
        <v>1058</v>
      </c>
      <c r="D8" s="5">
        <v>1000</v>
      </c>
      <c r="F8" s="5">
        <v>1000</v>
      </c>
      <c r="G8" s="22"/>
      <c r="H8" s="3">
        <v>42019</v>
      </c>
      <c r="I8" t="s">
        <v>226</v>
      </c>
      <c r="J8" s="2">
        <v>2500</v>
      </c>
      <c r="K8" s="22"/>
      <c r="S8" s="22"/>
    </row>
    <row r="9" spans="1:22" x14ac:dyDescent="0.25">
      <c r="A9" s="3">
        <v>41998</v>
      </c>
      <c r="B9" t="s">
        <v>179</v>
      </c>
      <c r="C9" s="5">
        <v>1000</v>
      </c>
      <c r="D9" s="5"/>
      <c r="G9" s="22"/>
      <c r="H9" s="3">
        <v>42057</v>
      </c>
      <c r="I9" t="s">
        <v>330</v>
      </c>
      <c r="J9">
        <v>1500</v>
      </c>
      <c r="K9" s="22"/>
      <c r="L9" s="3">
        <v>42068</v>
      </c>
      <c r="M9" t="s">
        <v>375</v>
      </c>
      <c r="N9">
        <v>1000</v>
      </c>
      <c r="S9" s="22"/>
      <c r="T9" s="3">
        <v>42129</v>
      </c>
      <c r="U9" t="s">
        <v>756</v>
      </c>
      <c r="V9" s="2">
        <v>500</v>
      </c>
    </row>
    <row r="10" spans="1:22" x14ac:dyDescent="0.25">
      <c r="A10" s="3">
        <v>41998</v>
      </c>
      <c r="B10" t="s">
        <v>180</v>
      </c>
      <c r="C10" s="5">
        <v>1000</v>
      </c>
      <c r="D10" s="5"/>
      <c r="G10" s="22"/>
      <c r="H10" s="3">
        <v>42067</v>
      </c>
      <c r="I10" t="s">
        <v>369</v>
      </c>
      <c r="J10">
        <v>2000</v>
      </c>
      <c r="K10" s="22"/>
      <c r="S10" s="22"/>
    </row>
    <row r="11" spans="1:22" x14ac:dyDescent="0.25">
      <c r="A11" s="3">
        <v>41998</v>
      </c>
      <c r="B11" s="4" t="s">
        <v>1058</v>
      </c>
      <c r="D11" s="5">
        <v>2000</v>
      </c>
      <c r="F11">
        <v>2000</v>
      </c>
      <c r="G11" s="22"/>
      <c r="H11" s="3">
        <v>42068</v>
      </c>
      <c r="I11" t="s">
        <v>375</v>
      </c>
      <c r="J11">
        <v>1000</v>
      </c>
      <c r="K11" s="22"/>
      <c r="L11" s="3">
        <v>42069</v>
      </c>
      <c r="M11" t="s">
        <v>381</v>
      </c>
      <c r="N11">
        <v>900</v>
      </c>
      <c r="S11" s="22"/>
    </row>
    <row r="12" spans="1:22" x14ac:dyDescent="0.25">
      <c r="A12" s="3">
        <v>42007</v>
      </c>
      <c r="B12" t="s">
        <v>180</v>
      </c>
      <c r="C12" s="5">
        <v>1000</v>
      </c>
      <c r="D12" s="5"/>
      <c r="G12" s="22"/>
      <c r="H12" s="3">
        <v>42069</v>
      </c>
      <c r="I12" t="s">
        <v>381</v>
      </c>
      <c r="J12">
        <v>900</v>
      </c>
      <c r="K12" s="22"/>
      <c r="S12" s="22"/>
    </row>
    <row r="13" spans="1:22" x14ac:dyDescent="0.25">
      <c r="A13" s="3">
        <v>42008</v>
      </c>
      <c r="B13" s="4" t="s">
        <v>1058</v>
      </c>
      <c r="D13" s="5">
        <v>1000</v>
      </c>
      <c r="F13">
        <v>1000</v>
      </c>
      <c r="G13" s="22"/>
      <c r="H13" s="3">
        <v>42073</v>
      </c>
      <c r="I13" t="s">
        <v>399</v>
      </c>
      <c r="J13">
        <v>2000</v>
      </c>
      <c r="K13" s="22"/>
      <c r="L13" s="3">
        <v>42073</v>
      </c>
      <c r="M13" t="s">
        <v>399</v>
      </c>
      <c r="N13">
        <v>2000</v>
      </c>
      <c r="S13" s="22"/>
    </row>
    <row r="14" spans="1:22" x14ac:dyDescent="0.25">
      <c r="A14" s="3">
        <v>42019</v>
      </c>
      <c r="B14" t="s">
        <v>226</v>
      </c>
      <c r="C14" s="2">
        <v>2500</v>
      </c>
      <c r="D14" s="5"/>
      <c r="G14" s="22"/>
      <c r="H14" s="3">
        <v>42110</v>
      </c>
      <c r="I14" s="4" t="s">
        <v>671</v>
      </c>
      <c r="J14" s="5">
        <v>500</v>
      </c>
      <c r="K14" s="22"/>
      <c r="S14" s="22"/>
    </row>
    <row r="15" spans="1:22" x14ac:dyDescent="0.25">
      <c r="A15" s="3">
        <v>42019</v>
      </c>
      <c r="B15" s="4" t="s">
        <v>1058</v>
      </c>
      <c r="D15" s="2">
        <v>2500</v>
      </c>
      <c r="F15">
        <v>2500</v>
      </c>
      <c r="G15" s="22"/>
      <c r="H15" s="3">
        <v>42129</v>
      </c>
      <c r="I15" t="s">
        <v>756</v>
      </c>
      <c r="J15" s="2">
        <v>500</v>
      </c>
      <c r="K15" s="22"/>
      <c r="S15" s="22"/>
    </row>
    <row r="16" spans="1:22" x14ac:dyDescent="0.25">
      <c r="A16" s="3">
        <v>42057</v>
      </c>
      <c r="B16" t="s">
        <v>330</v>
      </c>
      <c r="C16">
        <v>1500</v>
      </c>
      <c r="G16" s="22"/>
      <c r="K16" s="22"/>
      <c r="S16" s="22"/>
    </row>
    <row r="17" spans="1:22" x14ac:dyDescent="0.25">
      <c r="A17" s="3">
        <v>42019</v>
      </c>
      <c r="B17" s="4" t="s">
        <v>1058</v>
      </c>
      <c r="D17" s="2">
        <v>1500</v>
      </c>
      <c r="F17" s="2">
        <v>1500</v>
      </c>
      <c r="G17" s="22"/>
      <c r="K17" s="22"/>
      <c r="S17" s="22"/>
    </row>
    <row r="18" spans="1:22" x14ac:dyDescent="0.25">
      <c r="A18" s="3">
        <v>42067</v>
      </c>
      <c r="B18" t="s">
        <v>369</v>
      </c>
      <c r="C18">
        <v>2000</v>
      </c>
      <c r="G18" s="22"/>
      <c r="K18" s="22"/>
      <c r="S18" s="22"/>
    </row>
    <row r="19" spans="1:22" x14ac:dyDescent="0.25">
      <c r="A19" s="3">
        <v>42067</v>
      </c>
      <c r="B19" s="4" t="s">
        <v>1058</v>
      </c>
      <c r="D19">
        <v>2000</v>
      </c>
      <c r="F19">
        <v>2000</v>
      </c>
      <c r="G19" s="22"/>
      <c r="K19" s="22"/>
      <c r="S19" s="22"/>
    </row>
    <row r="20" spans="1:22" x14ac:dyDescent="0.25">
      <c r="A20" s="3">
        <v>42068</v>
      </c>
      <c r="B20" t="s">
        <v>375</v>
      </c>
      <c r="C20">
        <v>1000</v>
      </c>
      <c r="G20" s="22"/>
      <c r="K20" s="22"/>
      <c r="S20" s="22"/>
    </row>
    <row r="21" spans="1:22" x14ac:dyDescent="0.25">
      <c r="A21" s="3">
        <v>42068</v>
      </c>
      <c r="B21" s="4" t="s">
        <v>1058</v>
      </c>
      <c r="D21">
        <v>1000</v>
      </c>
      <c r="F21">
        <v>1000</v>
      </c>
      <c r="G21" s="22"/>
      <c r="K21" s="22"/>
      <c r="S21" s="22"/>
    </row>
    <row r="22" spans="1:22" x14ac:dyDescent="0.25">
      <c r="A22" s="3">
        <v>42069</v>
      </c>
      <c r="B22" t="s">
        <v>381</v>
      </c>
      <c r="C22">
        <v>900</v>
      </c>
      <c r="G22" s="22"/>
      <c r="K22" s="22"/>
      <c r="P22" s="5" t="s">
        <v>1021</v>
      </c>
      <c r="Q22" s="5"/>
      <c r="R22" s="5">
        <f>SUM(R3:R20)</f>
        <v>5000</v>
      </c>
      <c r="S22" s="22"/>
    </row>
    <row r="23" spans="1:22" x14ac:dyDescent="0.25">
      <c r="A23" s="3">
        <v>42069</v>
      </c>
      <c r="B23" s="4" t="s">
        <v>1058</v>
      </c>
      <c r="D23">
        <v>900</v>
      </c>
      <c r="F23">
        <v>900</v>
      </c>
      <c r="G23" s="22"/>
      <c r="K23" s="22"/>
      <c r="S23" s="22"/>
      <c r="T23" s="5"/>
      <c r="U23" s="5"/>
      <c r="V23" s="5"/>
    </row>
    <row r="24" spans="1:22" x14ac:dyDescent="0.25">
      <c r="A24" s="3">
        <v>42073</v>
      </c>
      <c r="B24" t="s">
        <v>399</v>
      </c>
      <c r="C24">
        <v>2000</v>
      </c>
      <c r="G24" s="22"/>
      <c r="K24" s="22"/>
      <c r="P24" s="146"/>
      <c r="Q24" s="146"/>
      <c r="R24" s="146"/>
      <c r="S24" s="22"/>
      <c r="T24" s="5" t="s">
        <v>1021</v>
      </c>
      <c r="U24" s="5"/>
      <c r="V24" s="5">
        <f>SUM(V3:V23)</f>
        <v>4000</v>
      </c>
    </row>
    <row r="25" spans="1:22" x14ac:dyDescent="0.25">
      <c r="A25" s="3">
        <v>42073</v>
      </c>
      <c r="B25" s="4" t="s">
        <v>1058</v>
      </c>
      <c r="D25">
        <v>2000</v>
      </c>
      <c r="F25">
        <v>2000</v>
      </c>
      <c r="G25" s="22"/>
      <c r="K25" s="22"/>
      <c r="S25" s="22"/>
    </row>
    <row r="26" spans="1:22" x14ac:dyDescent="0.25">
      <c r="A26" s="3">
        <v>42110</v>
      </c>
      <c r="B26" s="4" t="s">
        <v>671</v>
      </c>
      <c r="C26" s="5">
        <v>500</v>
      </c>
      <c r="D26" s="5"/>
      <c r="G26" s="22"/>
      <c r="K26" s="22"/>
      <c r="P26" s="143" t="s">
        <v>1174</v>
      </c>
      <c r="Q26" s="143"/>
      <c r="R26" s="143"/>
      <c r="S26" s="22"/>
    </row>
    <row r="27" spans="1:22" x14ac:dyDescent="0.25">
      <c r="A27" s="3">
        <v>42110</v>
      </c>
      <c r="B27" s="4" t="s">
        <v>1058</v>
      </c>
      <c r="D27" s="5">
        <v>500</v>
      </c>
      <c r="F27" s="5">
        <v>500</v>
      </c>
      <c r="G27" s="22"/>
      <c r="K27" s="22"/>
      <c r="P27" s="5" t="s">
        <v>1</v>
      </c>
      <c r="Q27" s="5" t="s">
        <v>2</v>
      </c>
      <c r="R27" s="5" t="s">
        <v>3</v>
      </c>
      <c r="S27" s="22"/>
    </row>
    <row r="28" spans="1:22" x14ac:dyDescent="0.25">
      <c r="A28" s="3">
        <v>42129</v>
      </c>
      <c r="B28" t="s">
        <v>756</v>
      </c>
      <c r="C28" s="2">
        <v>500</v>
      </c>
      <c r="G28" s="22"/>
      <c r="H28" s="5" t="s">
        <v>1021</v>
      </c>
      <c r="I28" s="5"/>
      <c r="J28" s="5">
        <f>SUM(J3:J27)</f>
        <v>15900</v>
      </c>
      <c r="K28" s="22"/>
      <c r="L28" s="5"/>
      <c r="M28" s="5"/>
      <c r="N28" s="5"/>
      <c r="P28" s="3">
        <v>41976</v>
      </c>
      <c r="Q28" s="5" t="s">
        <v>1175</v>
      </c>
      <c r="R28" s="5">
        <v>1000</v>
      </c>
      <c r="S28" s="22"/>
    </row>
    <row r="29" spans="1:22" x14ac:dyDescent="0.25">
      <c r="A29" s="3">
        <v>42129</v>
      </c>
      <c r="B29" s="4" t="s">
        <v>1058</v>
      </c>
      <c r="D29" s="5">
        <v>500</v>
      </c>
      <c r="F29" s="5">
        <v>500</v>
      </c>
      <c r="G29" s="22"/>
      <c r="K29" s="22"/>
      <c r="L29" s="5" t="s">
        <v>1021</v>
      </c>
      <c r="M29" s="5"/>
      <c r="N29" s="5">
        <f>SUM(N3:N28)</f>
        <v>6900</v>
      </c>
      <c r="S29" s="22"/>
      <c r="T29" s="146"/>
      <c r="U29" s="146"/>
      <c r="V29" s="146"/>
    </row>
    <row r="30" spans="1:22" x14ac:dyDescent="0.25">
      <c r="G30" s="22"/>
      <c r="K30" s="22"/>
      <c r="P30" s="3">
        <v>42019</v>
      </c>
      <c r="Q30" t="s">
        <v>1176</v>
      </c>
      <c r="R30" s="2">
        <v>2500</v>
      </c>
      <c r="S30" s="22"/>
    </row>
    <row r="31" spans="1:22" x14ac:dyDescent="0.25">
      <c r="G31" s="22"/>
      <c r="K31" s="22"/>
      <c r="S31" s="22"/>
      <c r="T31" s="143" t="s">
        <v>1177</v>
      </c>
      <c r="U31" s="143"/>
      <c r="V31" s="143"/>
    </row>
    <row r="32" spans="1:22" x14ac:dyDescent="0.25">
      <c r="G32" s="22"/>
      <c r="K32" s="22"/>
      <c r="P32" s="3">
        <v>42057</v>
      </c>
      <c r="Q32" t="s">
        <v>330</v>
      </c>
      <c r="R32">
        <v>1500</v>
      </c>
      <c r="S32" s="22"/>
      <c r="T32" s="5" t="s">
        <v>1</v>
      </c>
      <c r="U32" s="5" t="s">
        <v>2</v>
      </c>
      <c r="V32" s="5" t="s">
        <v>3</v>
      </c>
    </row>
    <row r="33" spans="1:22" x14ac:dyDescent="0.25">
      <c r="G33" s="22"/>
      <c r="K33" s="22"/>
      <c r="S33" s="22"/>
      <c r="T33" s="6">
        <v>41986</v>
      </c>
      <c r="U33" s="5" t="s">
        <v>1175</v>
      </c>
      <c r="V33" s="5">
        <v>1000</v>
      </c>
    </row>
    <row r="34" spans="1:22" x14ac:dyDescent="0.25">
      <c r="G34" s="22"/>
      <c r="K34" s="22"/>
      <c r="L34" s="146"/>
      <c r="M34" s="146"/>
      <c r="N34" s="146"/>
      <c r="S34" s="22"/>
    </row>
    <row r="35" spans="1:22" x14ac:dyDescent="0.25">
      <c r="G35" s="22"/>
      <c r="K35" s="22"/>
      <c r="S35" s="22"/>
      <c r="T35" s="6">
        <v>42067</v>
      </c>
      <c r="U35" t="s">
        <v>369</v>
      </c>
      <c r="V35">
        <v>2000</v>
      </c>
    </row>
    <row r="36" spans="1:22" x14ac:dyDescent="0.25">
      <c r="G36" s="22"/>
      <c r="K36" s="22"/>
      <c r="S36" s="22"/>
    </row>
    <row r="37" spans="1:22" x14ac:dyDescent="0.25">
      <c r="G37" s="22"/>
      <c r="K37" s="22"/>
      <c r="L37" s="143" t="s">
        <v>1178</v>
      </c>
      <c r="M37" s="143"/>
      <c r="N37" s="143"/>
      <c r="S37" s="22"/>
      <c r="T37" s="3">
        <v>42110</v>
      </c>
      <c r="U37" s="4" t="s">
        <v>671</v>
      </c>
      <c r="V37" s="5">
        <v>500</v>
      </c>
    </row>
    <row r="38" spans="1:22" x14ac:dyDescent="0.25">
      <c r="D38" s="5"/>
      <c r="G38" s="22"/>
      <c r="K38" s="22"/>
      <c r="L38" s="5" t="s">
        <v>1</v>
      </c>
      <c r="M38" s="5" t="s">
        <v>2</v>
      </c>
      <c r="N38" s="5" t="s">
        <v>3</v>
      </c>
      <c r="S38" s="22"/>
    </row>
    <row r="39" spans="1:22" x14ac:dyDescent="0.25">
      <c r="A39" s="143" t="s">
        <v>73</v>
      </c>
      <c r="B39" s="143"/>
      <c r="C39" s="5">
        <f>SUM(C4:C38)</f>
        <v>15900</v>
      </c>
      <c r="D39" s="5"/>
      <c r="E39">
        <f>SUM(E4:E38)</f>
        <v>0</v>
      </c>
      <c r="G39" s="22"/>
      <c r="K39" s="22"/>
      <c r="L39" s="3">
        <v>41986</v>
      </c>
      <c r="M39" s="5" t="s">
        <v>1175</v>
      </c>
      <c r="N39" s="5">
        <v>1000</v>
      </c>
      <c r="P39" s="5"/>
      <c r="Q39" s="5"/>
      <c r="R39" s="5"/>
      <c r="S39" s="22"/>
      <c r="T39" s="3">
        <v>42129</v>
      </c>
      <c r="U39" t="s">
        <v>756</v>
      </c>
      <c r="V39" s="2">
        <v>500</v>
      </c>
    </row>
    <row r="40" spans="1:22" x14ac:dyDescent="0.25">
      <c r="A40" s="143" t="s">
        <v>74</v>
      </c>
      <c r="B40" s="143"/>
      <c r="C40" s="5"/>
      <c r="D40" s="5">
        <f>SUM(D4:D38)</f>
        <v>15900</v>
      </c>
      <c r="F40">
        <f>SUM(F4:F38)</f>
        <v>15900</v>
      </c>
      <c r="G40" s="22"/>
      <c r="K40" s="22"/>
      <c r="P40" s="5" t="s">
        <v>1021</v>
      </c>
      <c r="Q40" s="5"/>
      <c r="R40" s="5">
        <f>SUM(R28:R39)</f>
        <v>5000</v>
      </c>
      <c r="S40" s="22"/>
    </row>
    <row r="41" spans="1:22" x14ac:dyDescent="0.25">
      <c r="A41" s="143" t="s">
        <v>75</v>
      </c>
      <c r="B41" s="143"/>
      <c r="C41" s="143">
        <f>C39-D40</f>
        <v>0</v>
      </c>
      <c r="D41" s="143"/>
      <c r="E41" s="143">
        <f>E39-F40</f>
        <v>-15900</v>
      </c>
      <c r="F41" s="143"/>
      <c r="G41" s="22"/>
      <c r="K41" s="22"/>
      <c r="L41" s="3">
        <v>42069</v>
      </c>
      <c r="M41" t="s">
        <v>381</v>
      </c>
      <c r="N41">
        <v>900</v>
      </c>
      <c r="P41" s="5" t="s">
        <v>75</v>
      </c>
      <c r="Q41" s="5"/>
      <c r="R41" s="5">
        <f>5000-R40</f>
        <v>0</v>
      </c>
      <c r="S41" s="22"/>
      <c r="T41" s="5"/>
      <c r="U41" s="5"/>
      <c r="V41" s="5"/>
    </row>
    <row r="42" spans="1:22" x14ac:dyDescent="0.25">
      <c r="A42" s="5"/>
      <c r="B42" s="5"/>
      <c r="C42" s="5"/>
      <c r="D42" s="5"/>
      <c r="G42" s="22"/>
      <c r="K42" s="22"/>
      <c r="S42" s="22"/>
      <c r="T42" s="5" t="s">
        <v>1021</v>
      </c>
      <c r="U42" s="5"/>
      <c r="V42" s="5">
        <f>SUM(V33:V41)</f>
        <v>4000</v>
      </c>
    </row>
    <row r="43" spans="1:22" x14ac:dyDescent="0.25">
      <c r="A43" s="5"/>
      <c r="B43" s="5"/>
      <c r="C43" s="5"/>
      <c r="D43" s="5"/>
      <c r="G43" s="22"/>
      <c r="K43" s="22"/>
      <c r="S43" s="22"/>
      <c r="T43" s="5" t="s">
        <v>75</v>
      </c>
      <c r="U43" s="5"/>
      <c r="V43" s="5">
        <f>5000-V42</f>
        <v>1000</v>
      </c>
    </row>
    <row r="44" spans="1:22" x14ac:dyDescent="0.25">
      <c r="A44" s="5"/>
      <c r="B44" s="5"/>
      <c r="C44" s="5"/>
      <c r="D44" s="5"/>
      <c r="G44" s="22"/>
      <c r="K44" s="22"/>
      <c r="S44" s="22"/>
    </row>
    <row r="45" spans="1:22" x14ac:dyDescent="0.25">
      <c r="G45" s="22"/>
      <c r="K45" s="22"/>
      <c r="S45" s="22"/>
    </row>
    <row r="46" spans="1:22" x14ac:dyDescent="0.25">
      <c r="G46" s="22"/>
      <c r="K46" s="22"/>
      <c r="S46" s="22"/>
    </row>
    <row r="47" spans="1:22" x14ac:dyDescent="0.25">
      <c r="G47" s="22"/>
      <c r="K47" s="22"/>
      <c r="S47" s="22"/>
    </row>
    <row r="48" spans="1:22" x14ac:dyDescent="0.25">
      <c r="G48" s="22"/>
      <c r="K48" s="22"/>
      <c r="L48" s="5"/>
      <c r="M48" s="5"/>
      <c r="N48" s="5"/>
      <c r="S48" s="22"/>
    </row>
    <row r="49" spans="7:19" x14ac:dyDescent="0.25">
      <c r="G49" s="22"/>
      <c r="K49" s="22"/>
      <c r="L49" s="5" t="s">
        <v>1021</v>
      </c>
      <c r="M49" s="5"/>
      <c r="N49" s="5">
        <f>SUM(N39:N48)</f>
        <v>1900</v>
      </c>
      <c r="S49" s="22"/>
    </row>
    <row r="50" spans="7:19" x14ac:dyDescent="0.25">
      <c r="G50" s="22"/>
      <c r="K50" s="22"/>
      <c r="L50" s="5" t="s">
        <v>75</v>
      </c>
      <c r="M50" s="5"/>
      <c r="N50" s="5">
        <f>5000-N49</f>
        <v>3100</v>
      </c>
      <c r="S50" s="22"/>
    </row>
    <row r="51" spans="7:19" x14ac:dyDescent="0.25">
      <c r="G51" s="22"/>
      <c r="K51" s="22"/>
      <c r="S51" s="22"/>
    </row>
    <row r="52" spans="7:19" x14ac:dyDescent="0.25">
      <c r="G52" s="22"/>
      <c r="K52" s="22"/>
      <c r="L52" s="146"/>
      <c r="M52" s="146"/>
      <c r="N52" s="146"/>
      <c r="S52" s="22"/>
    </row>
    <row r="53" spans="7:19" x14ac:dyDescent="0.25">
      <c r="G53" s="22"/>
      <c r="K53" s="22"/>
      <c r="S53" s="22"/>
    </row>
    <row r="54" spans="7:19" x14ac:dyDescent="0.25">
      <c r="G54" s="22"/>
      <c r="K54" s="22"/>
      <c r="L54" s="143" t="s">
        <v>1179</v>
      </c>
      <c r="M54" s="143"/>
      <c r="N54" s="143"/>
      <c r="S54" s="22"/>
    </row>
    <row r="55" spans="7:19" x14ac:dyDescent="0.25">
      <c r="G55" s="22"/>
      <c r="K55" s="22"/>
      <c r="L55" s="5" t="s">
        <v>1</v>
      </c>
      <c r="M55" s="5" t="s">
        <v>2</v>
      </c>
      <c r="N55" s="5" t="s">
        <v>3</v>
      </c>
      <c r="S55" s="22"/>
    </row>
    <row r="56" spans="7:19" x14ac:dyDescent="0.25">
      <c r="G56" s="22"/>
      <c r="K56" s="22"/>
      <c r="L56" s="3">
        <v>41986</v>
      </c>
      <c r="M56" s="5" t="s">
        <v>1175</v>
      </c>
      <c r="N56" s="5">
        <v>1000</v>
      </c>
      <c r="S56" s="22"/>
    </row>
    <row r="57" spans="7:19" x14ac:dyDescent="0.25">
      <c r="G57" s="22"/>
      <c r="K57" s="22"/>
      <c r="S57" s="22"/>
    </row>
    <row r="58" spans="7:19" x14ac:dyDescent="0.25">
      <c r="G58" s="22"/>
      <c r="K58" s="22"/>
      <c r="L58" s="3">
        <v>42007</v>
      </c>
      <c r="M58" s="5" t="s">
        <v>1175</v>
      </c>
      <c r="N58">
        <v>1000</v>
      </c>
      <c r="S58" s="22"/>
    </row>
    <row r="59" spans="7:19" x14ac:dyDescent="0.25">
      <c r="G59" s="22"/>
      <c r="K59" s="22"/>
      <c r="S59" s="22"/>
    </row>
    <row r="60" spans="7:19" x14ac:dyDescent="0.25">
      <c r="G60" s="22"/>
      <c r="K60" s="22"/>
      <c r="S60" s="22"/>
    </row>
    <row r="61" spans="7:19" x14ac:dyDescent="0.25">
      <c r="G61" s="22"/>
      <c r="K61" s="22"/>
      <c r="S61" s="22"/>
    </row>
    <row r="62" spans="7:19" x14ac:dyDescent="0.25">
      <c r="G62" s="22"/>
      <c r="K62" s="22"/>
      <c r="S62" s="22"/>
    </row>
    <row r="63" spans="7:19" x14ac:dyDescent="0.25">
      <c r="G63" s="22"/>
      <c r="K63" s="22"/>
      <c r="S63" s="22"/>
    </row>
    <row r="64" spans="7:19" x14ac:dyDescent="0.25">
      <c r="G64" s="22"/>
      <c r="K64" s="22"/>
      <c r="L64" s="5"/>
      <c r="M64" s="5"/>
      <c r="N64" s="5"/>
      <c r="S64" s="22"/>
    </row>
    <row r="65" spans="7:19" x14ac:dyDescent="0.25">
      <c r="G65" s="22"/>
      <c r="K65" s="22"/>
      <c r="L65" s="5" t="s">
        <v>1021</v>
      </c>
      <c r="M65" s="5"/>
      <c r="N65" s="5">
        <f>SUM(N56:N64)</f>
        <v>2000</v>
      </c>
      <c r="S65" s="22"/>
    </row>
    <row r="66" spans="7:19" x14ac:dyDescent="0.25">
      <c r="G66" s="22"/>
      <c r="K66" s="22"/>
      <c r="L66" s="5" t="s">
        <v>75</v>
      </c>
      <c r="M66" s="5"/>
      <c r="N66" s="5">
        <f>2000-N65</f>
        <v>0</v>
      </c>
      <c r="S66" s="22"/>
    </row>
    <row r="67" spans="7:19" x14ac:dyDescent="0.25">
      <c r="G67" s="22"/>
      <c r="K67" s="22"/>
      <c r="S67" s="22"/>
    </row>
    <row r="68" spans="7:19" x14ac:dyDescent="0.25">
      <c r="G68" s="22"/>
      <c r="K68" s="22"/>
      <c r="L68" s="146"/>
      <c r="M68" s="146"/>
      <c r="N68" s="146"/>
      <c r="S68" s="22"/>
    </row>
    <row r="69" spans="7:19" x14ac:dyDescent="0.25">
      <c r="G69" s="22"/>
      <c r="K69" s="22"/>
      <c r="S69" s="22"/>
    </row>
    <row r="70" spans="7:19" x14ac:dyDescent="0.25">
      <c r="G70" s="22"/>
      <c r="K70" s="22"/>
      <c r="L70" s="143" t="s">
        <v>1180</v>
      </c>
      <c r="M70" s="143"/>
      <c r="N70" s="143"/>
      <c r="S70" s="22"/>
    </row>
    <row r="71" spans="7:19" x14ac:dyDescent="0.25">
      <c r="G71" s="22"/>
      <c r="K71" s="22"/>
      <c r="L71" s="5" t="s">
        <v>1</v>
      </c>
      <c r="M71" s="5" t="s">
        <v>2</v>
      </c>
      <c r="N71" s="5" t="s">
        <v>3</v>
      </c>
      <c r="S71" s="22"/>
    </row>
    <row r="72" spans="7:19" x14ac:dyDescent="0.25">
      <c r="G72" s="22"/>
      <c r="K72" s="22"/>
      <c r="L72" s="3">
        <v>42068</v>
      </c>
      <c r="M72" t="s">
        <v>375</v>
      </c>
      <c r="N72">
        <v>1000</v>
      </c>
      <c r="S72" s="22"/>
    </row>
    <row r="73" spans="7:19" x14ac:dyDescent="0.25">
      <c r="G73" s="22"/>
      <c r="K73" s="22"/>
      <c r="S73" s="22"/>
    </row>
    <row r="74" spans="7:19" x14ac:dyDescent="0.25">
      <c r="G74" s="22"/>
      <c r="K74" s="22"/>
      <c r="L74" s="3">
        <v>42073</v>
      </c>
      <c r="M74" t="s">
        <v>399</v>
      </c>
      <c r="N74">
        <v>2000</v>
      </c>
      <c r="S74" s="22"/>
    </row>
    <row r="75" spans="7:19" x14ac:dyDescent="0.25">
      <c r="G75" s="22"/>
      <c r="K75" s="22"/>
      <c r="S75" s="22"/>
    </row>
    <row r="76" spans="7:19" x14ac:dyDescent="0.25">
      <c r="G76" s="22"/>
      <c r="K76" s="22"/>
      <c r="S76" s="22"/>
    </row>
    <row r="77" spans="7:19" x14ac:dyDescent="0.25">
      <c r="G77" s="22"/>
      <c r="K77" s="22"/>
      <c r="S77" s="22"/>
    </row>
    <row r="78" spans="7:19" x14ac:dyDescent="0.25">
      <c r="G78" s="22"/>
      <c r="K78" s="22"/>
      <c r="S78" s="22"/>
    </row>
    <row r="79" spans="7:19" x14ac:dyDescent="0.25">
      <c r="G79" s="22"/>
      <c r="K79" s="22"/>
      <c r="L79" s="5"/>
      <c r="M79" s="5"/>
      <c r="N79" s="5"/>
      <c r="S79" s="22"/>
    </row>
    <row r="80" spans="7:19" x14ac:dyDescent="0.25">
      <c r="G80" s="22"/>
      <c r="K80" s="22"/>
      <c r="L80" s="5" t="s">
        <v>1021</v>
      </c>
      <c r="M80" s="5"/>
      <c r="N80" s="5">
        <f>SUM(N72:N79)</f>
        <v>3000</v>
      </c>
      <c r="S80" s="22"/>
    </row>
    <row r="81" spans="7:19" x14ac:dyDescent="0.25">
      <c r="G81" s="22"/>
      <c r="K81" s="22"/>
      <c r="L81" s="5" t="s">
        <v>75</v>
      </c>
      <c r="M81" s="5"/>
      <c r="N81" s="5">
        <f>3500-N80</f>
        <v>500</v>
      </c>
      <c r="S81" s="22"/>
    </row>
  </sheetData>
  <mergeCells count="24">
    <mergeCell ref="A1:D1"/>
    <mergeCell ref="H1:J1"/>
    <mergeCell ref="L1:N1"/>
    <mergeCell ref="P1:R1"/>
    <mergeCell ref="T1:V1"/>
    <mergeCell ref="A2:A3"/>
    <mergeCell ref="B2:B3"/>
    <mergeCell ref="C2:D2"/>
    <mergeCell ref="E2:F2"/>
    <mergeCell ref="P24:R24"/>
    <mergeCell ref="P26:R26"/>
    <mergeCell ref="T29:V29"/>
    <mergeCell ref="T31:V31"/>
    <mergeCell ref="L34:N34"/>
    <mergeCell ref="L37:N37"/>
    <mergeCell ref="L52:N52"/>
    <mergeCell ref="L54:N54"/>
    <mergeCell ref="L68:N68"/>
    <mergeCell ref="L70:N70"/>
    <mergeCell ref="A39:B39"/>
    <mergeCell ref="A40:B40"/>
    <mergeCell ref="A41:B41"/>
    <mergeCell ref="C41:D41"/>
    <mergeCell ref="E41:F4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8" zoomScaleNormal="100" workbookViewId="0">
      <selection activeCell="A121" sqref="A121"/>
    </sheetView>
  </sheetViews>
  <sheetFormatPr defaultRowHeight="15" x14ac:dyDescent="0.25"/>
  <cols>
    <col min="1" max="1" width="30.140625"/>
    <col min="2" max="2" width="54.140625"/>
    <col min="3" max="3" width="8.85546875"/>
    <col min="4" max="4" width="8.28515625"/>
    <col min="5" max="5" width="9.85546875"/>
    <col min="6" max="7" width="8.7109375"/>
    <col min="8" max="8" width="27.42578125"/>
    <col min="9" max="1025" width="8.7109375"/>
  </cols>
  <sheetData>
    <row r="1" spans="1:10" x14ac:dyDescent="0.25">
      <c r="A1" s="144" t="s">
        <v>1181</v>
      </c>
      <c r="B1" s="144"/>
      <c r="C1" s="144"/>
      <c r="D1" s="144"/>
    </row>
    <row r="2" spans="1:10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</row>
    <row r="3" spans="1:10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</row>
    <row r="4" spans="1:10" x14ac:dyDescent="0.25">
      <c r="A4" s="3"/>
      <c r="B4" s="4" t="s">
        <v>1182</v>
      </c>
      <c r="C4" s="5">
        <v>400</v>
      </c>
      <c r="D4" s="5"/>
      <c r="E4" s="5"/>
      <c r="F4" s="5"/>
    </row>
    <row r="5" spans="1:10" x14ac:dyDescent="0.25">
      <c r="A5" s="3"/>
      <c r="B5" s="4" t="s">
        <v>1183</v>
      </c>
      <c r="C5" s="5">
        <v>500</v>
      </c>
      <c r="D5" s="5"/>
      <c r="E5" s="5"/>
      <c r="F5" s="5"/>
      <c r="H5" s="3">
        <v>42058</v>
      </c>
      <c r="I5" t="s">
        <v>331</v>
      </c>
      <c r="J5">
        <v>200</v>
      </c>
    </row>
    <row r="6" spans="1:10" x14ac:dyDescent="0.25">
      <c r="A6" s="3"/>
      <c r="B6" s="4" t="s">
        <v>1184</v>
      </c>
      <c r="C6" s="5">
        <v>1000</v>
      </c>
      <c r="D6" s="5"/>
      <c r="E6" s="5"/>
      <c r="F6" s="5"/>
      <c r="H6" s="7"/>
    </row>
    <row r="7" spans="1:10" x14ac:dyDescent="0.25">
      <c r="A7" s="3"/>
      <c r="B7" s="4" t="s">
        <v>1185</v>
      </c>
      <c r="C7" s="5">
        <v>500</v>
      </c>
      <c r="D7" s="5"/>
      <c r="E7" s="5"/>
      <c r="F7" s="5"/>
      <c r="H7" s="3">
        <v>42063</v>
      </c>
      <c r="I7" t="s">
        <v>343</v>
      </c>
      <c r="J7">
        <v>200</v>
      </c>
    </row>
    <row r="8" spans="1:10" x14ac:dyDescent="0.25">
      <c r="A8" s="3"/>
      <c r="B8" s="4" t="s">
        <v>1186</v>
      </c>
      <c r="C8" s="5">
        <v>400</v>
      </c>
      <c r="D8" s="5"/>
      <c r="E8" s="5"/>
      <c r="F8" s="5"/>
      <c r="H8" s="7"/>
    </row>
    <row r="9" spans="1:10" x14ac:dyDescent="0.25">
      <c r="A9" s="3"/>
      <c r="B9" s="4" t="s">
        <v>1074</v>
      </c>
      <c r="C9" s="5"/>
      <c r="D9" s="5">
        <v>2800</v>
      </c>
      <c r="E9" s="5">
        <v>2800</v>
      </c>
      <c r="F9" s="5"/>
      <c r="H9" s="3">
        <v>42066</v>
      </c>
      <c r="I9" t="s">
        <v>365</v>
      </c>
      <c r="J9">
        <v>400</v>
      </c>
    </row>
    <row r="10" spans="1:10" x14ac:dyDescent="0.25">
      <c r="A10" s="3">
        <v>41869</v>
      </c>
      <c r="B10" s="4" t="s">
        <v>1187</v>
      </c>
      <c r="C10" s="5">
        <v>300</v>
      </c>
      <c r="D10" s="5"/>
      <c r="E10" s="5"/>
      <c r="F10" s="5"/>
    </row>
    <row r="11" spans="1:10" x14ac:dyDescent="0.25">
      <c r="A11" s="3">
        <v>41870</v>
      </c>
      <c r="B11" s="4" t="s">
        <v>1188</v>
      </c>
      <c r="C11" s="5"/>
      <c r="D11" s="5">
        <v>300</v>
      </c>
      <c r="E11" s="5">
        <v>300</v>
      </c>
      <c r="F11" s="5"/>
    </row>
    <row r="12" spans="1:10" x14ac:dyDescent="0.25">
      <c r="A12" s="3">
        <v>41870</v>
      </c>
      <c r="B12" s="4" t="s">
        <v>1074</v>
      </c>
      <c r="C12" s="5">
        <v>300</v>
      </c>
      <c r="D12" s="5"/>
      <c r="E12" s="5"/>
      <c r="F12" s="5">
        <v>300</v>
      </c>
    </row>
    <row r="13" spans="1:10" x14ac:dyDescent="0.25">
      <c r="A13" s="3">
        <v>41880</v>
      </c>
      <c r="B13" s="4" t="s">
        <v>1074</v>
      </c>
      <c r="C13" s="5">
        <v>2800</v>
      </c>
      <c r="D13" s="5"/>
      <c r="E13" s="5"/>
      <c r="F13" s="5">
        <v>2800</v>
      </c>
    </row>
    <row r="14" spans="1:10" x14ac:dyDescent="0.25">
      <c r="A14" s="3">
        <v>41873</v>
      </c>
      <c r="B14" s="4" t="s">
        <v>274</v>
      </c>
      <c r="C14" s="5"/>
      <c r="D14" s="5">
        <v>100</v>
      </c>
      <c r="E14" s="5">
        <v>100</v>
      </c>
      <c r="F14" s="5"/>
    </row>
    <row r="15" spans="1:10" x14ac:dyDescent="0.25">
      <c r="A15" s="3">
        <v>41874</v>
      </c>
      <c r="B15" s="4" t="s">
        <v>1189</v>
      </c>
      <c r="C15" s="5"/>
      <c r="D15" s="5">
        <v>100</v>
      </c>
      <c r="E15" s="5">
        <v>100</v>
      </c>
      <c r="F15" s="5"/>
    </row>
    <row r="16" spans="1:10" x14ac:dyDescent="0.25">
      <c r="A16" s="3">
        <v>41876</v>
      </c>
      <c r="B16" s="4" t="s">
        <v>1073</v>
      </c>
      <c r="C16" s="5"/>
      <c r="D16" s="5">
        <v>100</v>
      </c>
      <c r="E16" s="5">
        <v>100</v>
      </c>
      <c r="F16" s="5"/>
    </row>
    <row r="17" spans="1:6" x14ac:dyDescent="0.25">
      <c r="A17" s="3">
        <v>41876</v>
      </c>
      <c r="B17" s="4" t="s">
        <v>1074</v>
      </c>
      <c r="C17" s="5">
        <v>250</v>
      </c>
      <c r="D17" s="5"/>
      <c r="E17" s="5"/>
      <c r="F17" s="5">
        <v>250</v>
      </c>
    </row>
    <row r="18" spans="1:6" x14ac:dyDescent="0.25">
      <c r="A18" s="3">
        <v>41876</v>
      </c>
      <c r="B18" s="4" t="s">
        <v>1073</v>
      </c>
      <c r="C18" s="5"/>
      <c r="D18" s="5">
        <v>100</v>
      </c>
      <c r="E18" s="5">
        <v>100</v>
      </c>
      <c r="F18" s="5"/>
    </row>
    <row r="19" spans="1:6" x14ac:dyDescent="0.25">
      <c r="A19" s="3">
        <v>41877</v>
      </c>
      <c r="B19" s="4" t="s">
        <v>1190</v>
      </c>
      <c r="C19" s="5"/>
      <c r="D19" s="5">
        <v>2950</v>
      </c>
      <c r="E19" s="5">
        <v>2950</v>
      </c>
      <c r="F19" s="5"/>
    </row>
    <row r="20" spans="1:6" x14ac:dyDescent="0.25">
      <c r="A20" s="3">
        <v>41878</v>
      </c>
      <c r="B20" s="4" t="s">
        <v>1074</v>
      </c>
      <c r="C20" s="5">
        <v>3100</v>
      </c>
      <c r="D20" s="5"/>
      <c r="E20" s="5"/>
      <c r="F20" s="5">
        <v>3100</v>
      </c>
    </row>
    <row r="21" spans="1:6" x14ac:dyDescent="0.25">
      <c r="A21" s="3">
        <v>41879</v>
      </c>
      <c r="B21" s="4" t="s">
        <v>1191</v>
      </c>
      <c r="C21" s="5"/>
      <c r="D21" s="5">
        <v>2100</v>
      </c>
      <c r="E21" s="5">
        <v>2100</v>
      </c>
      <c r="F21" s="5"/>
    </row>
    <row r="22" spans="1:6" x14ac:dyDescent="0.25">
      <c r="A22" s="3">
        <v>41883</v>
      </c>
      <c r="B22" s="4" t="s">
        <v>1186</v>
      </c>
      <c r="C22" s="5">
        <v>500</v>
      </c>
      <c r="D22" s="5"/>
      <c r="E22" s="5"/>
      <c r="F22" s="5"/>
    </row>
    <row r="23" spans="1:6" x14ac:dyDescent="0.25">
      <c r="A23" s="3">
        <v>41883</v>
      </c>
      <c r="B23" s="4" t="s">
        <v>1192</v>
      </c>
      <c r="C23" s="5">
        <v>500</v>
      </c>
      <c r="D23" s="5"/>
      <c r="E23" s="5"/>
      <c r="F23" s="5"/>
    </row>
    <row r="24" spans="1:6" x14ac:dyDescent="0.25">
      <c r="A24" s="3">
        <v>41886</v>
      </c>
      <c r="B24" s="4" t="s">
        <v>1193</v>
      </c>
      <c r="C24" s="5"/>
      <c r="D24" s="5">
        <v>1000</v>
      </c>
      <c r="E24" s="5">
        <v>1000</v>
      </c>
      <c r="F24" s="5"/>
    </row>
    <row r="25" spans="1:6" x14ac:dyDescent="0.25">
      <c r="A25" s="3">
        <v>41886</v>
      </c>
      <c r="B25" s="4" t="s">
        <v>1193</v>
      </c>
      <c r="C25" s="5"/>
      <c r="D25" s="5">
        <v>1000</v>
      </c>
      <c r="E25" s="5">
        <v>1000</v>
      </c>
      <c r="F25" s="5"/>
    </row>
    <row r="26" spans="1:6" x14ac:dyDescent="0.25">
      <c r="A26" s="3">
        <v>41887</v>
      </c>
      <c r="B26" s="4" t="s">
        <v>1074</v>
      </c>
      <c r="C26" s="5">
        <v>450</v>
      </c>
      <c r="D26" s="5"/>
      <c r="E26" s="5"/>
      <c r="F26" s="5">
        <v>450</v>
      </c>
    </row>
    <row r="27" spans="1:6" x14ac:dyDescent="0.25">
      <c r="A27" s="3">
        <v>41889</v>
      </c>
      <c r="B27" s="4" t="s">
        <v>1073</v>
      </c>
      <c r="C27" s="5"/>
      <c r="D27" s="5">
        <v>400</v>
      </c>
      <c r="E27" s="5">
        <v>400</v>
      </c>
      <c r="F27" s="5"/>
    </row>
    <row r="28" spans="1:6" x14ac:dyDescent="0.25">
      <c r="A28" s="3">
        <v>41890</v>
      </c>
      <c r="B28" s="4" t="s">
        <v>1074</v>
      </c>
      <c r="C28" s="5">
        <v>1000</v>
      </c>
      <c r="D28" s="5"/>
      <c r="E28" s="5"/>
      <c r="F28" s="5">
        <v>1000</v>
      </c>
    </row>
    <row r="29" spans="1:6" x14ac:dyDescent="0.25">
      <c r="A29" s="3">
        <v>41892</v>
      </c>
      <c r="B29" s="4" t="s">
        <v>1073</v>
      </c>
      <c r="C29" s="5"/>
      <c r="D29" s="5">
        <v>500</v>
      </c>
      <c r="E29" s="5">
        <v>500</v>
      </c>
      <c r="F29" s="5"/>
    </row>
    <row r="30" spans="1:6" x14ac:dyDescent="0.25">
      <c r="A30" s="3">
        <v>41893</v>
      </c>
      <c r="B30" s="4" t="s">
        <v>1073</v>
      </c>
      <c r="C30" s="5"/>
      <c r="D30" s="5">
        <v>550</v>
      </c>
      <c r="E30" s="5">
        <v>550</v>
      </c>
      <c r="F30" s="5"/>
    </row>
    <row r="31" spans="1:6" x14ac:dyDescent="0.25">
      <c r="A31" s="3">
        <v>41895</v>
      </c>
      <c r="B31" s="4" t="s">
        <v>1074</v>
      </c>
      <c r="C31" s="5">
        <v>1000</v>
      </c>
      <c r="D31" s="5"/>
      <c r="E31" s="5"/>
      <c r="F31" s="5">
        <v>1000</v>
      </c>
    </row>
    <row r="32" spans="1:6" x14ac:dyDescent="0.25">
      <c r="A32" s="3">
        <v>41896</v>
      </c>
      <c r="B32" s="4" t="s">
        <v>1187</v>
      </c>
      <c r="C32" s="5">
        <v>500</v>
      </c>
      <c r="D32" s="5"/>
      <c r="E32" s="5"/>
      <c r="F32" s="5"/>
    </row>
    <row r="33" spans="1:6" x14ac:dyDescent="0.25">
      <c r="A33" s="3">
        <v>41897</v>
      </c>
      <c r="B33" s="4" t="s">
        <v>274</v>
      </c>
      <c r="C33" s="5"/>
      <c r="D33" s="5">
        <v>500</v>
      </c>
      <c r="E33" s="5">
        <v>500</v>
      </c>
      <c r="F33" s="5"/>
    </row>
    <row r="34" spans="1:6" x14ac:dyDescent="0.25">
      <c r="A34" s="3">
        <v>41898</v>
      </c>
      <c r="B34" s="4" t="s">
        <v>1073</v>
      </c>
      <c r="C34" s="5"/>
      <c r="D34" s="5">
        <v>1000</v>
      </c>
      <c r="E34" s="5">
        <v>1000</v>
      </c>
      <c r="F34" s="5"/>
    </row>
    <row r="35" spans="1:6" x14ac:dyDescent="0.25">
      <c r="A35" s="3">
        <v>41900</v>
      </c>
      <c r="B35" s="4" t="s">
        <v>1074</v>
      </c>
      <c r="C35" s="5">
        <v>750</v>
      </c>
      <c r="D35" s="5"/>
      <c r="E35" s="5"/>
      <c r="F35" s="5">
        <v>750</v>
      </c>
    </row>
    <row r="36" spans="1:6" x14ac:dyDescent="0.25">
      <c r="A36" s="3">
        <v>41901</v>
      </c>
      <c r="B36" s="4" t="s">
        <v>1190</v>
      </c>
      <c r="C36" s="5"/>
      <c r="D36" s="5">
        <v>750</v>
      </c>
      <c r="E36" s="5">
        <v>750</v>
      </c>
      <c r="F36" s="5"/>
    </row>
    <row r="37" spans="1:6" x14ac:dyDescent="0.25">
      <c r="A37" s="3">
        <v>41902</v>
      </c>
      <c r="B37" s="4" t="s">
        <v>1185</v>
      </c>
      <c r="C37" s="5">
        <v>500</v>
      </c>
      <c r="D37" s="5"/>
      <c r="E37" s="5"/>
      <c r="F37" s="5"/>
    </row>
    <row r="38" spans="1:6" x14ac:dyDescent="0.25">
      <c r="A38" s="3">
        <v>41902</v>
      </c>
      <c r="B38" s="4" t="s">
        <v>1194</v>
      </c>
      <c r="C38" s="5"/>
      <c r="D38" s="5">
        <v>500</v>
      </c>
      <c r="E38" s="5">
        <v>500</v>
      </c>
      <c r="F38" s="5"/>
    </row>
    <row r="39" spans="1:6" x14ac:dyDescent="0.25">
      <c r="A39" s="3">
        <v>41902</v>
      </c>
      <c r="B39" s="4" t="s">
        <v>1183</v>
      </c>
      <c r="C39" s="5">
        <v>500</v>
      </c>
      <c r="D39" s="5"/>
      <c r="E39" s="5"/>
      <c r="F39" s="5"/>
    </row>
    <row r="40" spans="1:6" x14ac:dyDescent="0.25">
      <c r="A40" s="3">
        <v>41905</v>
      </c>
      <c r="B40" s="4" t="s">
        <v>1194</v>
      </c>
      <c r="C40" s="5"/>
      <c r="D40" s="5">
        <v>500</v>
      </c>
      <c r="E40" s="5">
        <v>500</v>
      </c>
      <c r="F40" s="5"/>
    </row>
    <row r="41" spans="1:6" x14ac:dyDescent="0.25">
      <c r="A41" s="3">
        <v>41905</v>
      </c>
      <c r="B41" s="4" t="s">
        <v>1074</v>
      </c>
      <c r="C41" s="5">
        <v>250</v>
      </c>
      <c r="D41" s="5"/>
      <c r="E41" s="5"/>
      <c r="F41" s="5">
        <v>250</v>
      </c>
    </row>
    <row r="42" spans="1:6" x14ac:dyDescent="0.25">
      <c r="A42" s="3">
        <v>41906</v>
      </c>
      <c r="B42" s="4" t="s">
        <v>1073</v>
      </c>
      <c r="C42" s="5"/>
      <c r="D42" s="5">
        <v>250</v>
      </c>
      <c r="E42" s="5">
        <v>250</v>
      </c>
      <c r="F42" s="5"/>
    </row>
    <row r="43" spans="1:6" x14ac:dyDescent="0.25">
      <c r="A43" s="3">
        <v>41906</v>
      </c>
      <c r="B43" s="4" t="s">
        <v>1182</v>
      </c>
      <c r="C43" s="5">
        <v>500</v>
      </c>
      <c r="D43" s="5"/>
      <c r="E43" s="5"/>
      <c r="F43" s="5"/>
    </row>
    <row r="44" spans="1:6" x14ac:dyDescent="0.25">
      <c r="A44" s="3">
        <v>41906</v>
      </c>
      <c r="B44" s="4" t="s">
        <v>1074</v>
      </c>
      <c r="C44" s="5">
        <v>600</v>
      </c>
      <c r="D44" s="5"/>
      <c r="E44" s="5"/>
      <c r="F44" s="5">
        <v>600</v>
      </c>
    </row>
    <row r="45" spans="1:6" x14ac:dyDescent="0.25">
      <c r="A45" s="3">
        <v>41907</v>
      </c>
      <c r="B45" s="4" t="s">
        <v>1073</v>
      </c>
      <c r="C45" s="5"/>
      <c r="D45" s="5">
        <v>100</v>
      </c>
      <c r="E45" s="5">
        <v>100</v>
      </c>
      <c r="F45" s="5"/>
    </row>
    <row r="46" spans="1:6" x14ac:dyDescent="0.25">
      <c r="A46" s="3">
        <v>41908</v>
      </c>
      <c r="B46" s="4" t="s">
        <v>1195</v>
      </c>
      <c r="C46" s="5"/>
      <c r="D46" s="5">
        <v>100</v>
      </c>
      <c r="E46" s="5">
        <v>100</v>
      </c>
      <c r="F46" s="5"/>
    </row>
    <row r="47" spans="1:6" x14ac:dyDescent="0.25">
      <c r="A47" s="3">
        <v>41908</v>
      </c>
      <c r="B47" s="4" t="s">
        <v>1196</v>
      </c>
      <c r="C47" s="5"/>
      <c r="D47" s="5">
        <v>100</v>
      </c>
      <c r="E47" s="5">
        <v>100</v>
      </c>
      <c r="F47" s="5"/>
    </row>
    <row r="48" spans="1:6" x14ac:dyDescent="0.25">
      <c r="A48" s="3">
        <v>41911</v>
      </c>
      <c r="B48" s="4" t="s">
        <v>1073</v>
      </c>
      <c r="C48" s="5"/>
      <c r="D48" s="5">
        <v>100</v>
      </c>
      <c r="E48" s="5">
        <v>100</v>
      </c>
      <c r="F48" s="5"/>
    </row>
    <row r="49" spans="1:6" x14ac:dyDescent="0.25">
      <c r="A49" s="3">
        <v>41911</v>
      </c>
      <c r="B49" s="4" t="s">
        <v>1074</v>
      </c>
      <c r="C49" s="5">
        <v>1700</v>
      </c>
      <c r="D49" s="5"/>
      <c r="E49" s="5"/>
      <c r="F49" s="5">
        <v>1700</v>
      </c>
    </row>
    <row r="50" spans="1:6" x14ac:dyDescent="0.25">
      <c r="A50" s="3">
        <v>41912</v>
      </c>
      <c r="B50" s="4" t="s">
        <v>1075</v>
      </c>
      <c r="C50" s="5"/>
      <c r="D50" s="5"/>
      <c r="E50" s="5"/>
      <c r="F50" s="5"/>
    </row>
    <row r="51" spans="1:6" x14ac:dyDescent="0.25">
      <c r="A51" s="3">
        <v>41913</v>
      </c>
      <c r="B51" s="4" t="s">
        <v>1076</v>
      </c>
      <c r="C51" s="5"/>
      <c r="D51" s="5"/>
      <c r="E51" s="5"/>
      <c r="F51" s="5"/>
    </row>
    <row r="52" spans="1:6" x14ac:dyDescent="0.25">
      <c r="A52" s="3">
        <v>41914</v>
      </c>
      <c r="B52" s="4" t="s">
        <v>1070</v>
      </c>
      <c r="C52" s="5"/>
      <c r="D52" s="5"/>
      <c r="E52" s="5"/>
      <c r="F52" s="5"/>
    </row>
    <row r="53" spans="1:6" x14ac:dyDescent="0.25">
      <c r="A53" s="3">
        <v>41915</v>
      </c>
      <c r="B53" s="4" t="s">
        <v>1071</v>
      </c>
      <c r="C53" s="5"/>
      <c r="D53" s="5"/>
      <c r="E53" s="5"/>
      <c r="F53" s="5"/>
    </row>
    <row r="54" spans="1:6" x14ac:dyDescent="0.25">
      <c r="A54" s="3">
        <v>41916</v>
      </c>
      <c r="B54" s="4" t="s">
        <v>1073</v>
      </c>
      <c r="C54" s="5"/>
      <c r="D54" s="5"/>
      <c r="E54" s="5"/>
      <c r="F54" s="5"/>
    </row>
    <row r="55" spans="1:6" x14ac:dyDescent="0.25">
      <c r="A55" s="3">
        <v>41917</v>
      </c>
      <c r="B55" s="4" t="s">
        <v>1074</v>
      </c>
      <c r="C55" s="5"/>
      <c r="D55" s="5"/>
      <c r="E55" s="5"/>
      <c r="F55" s="5"/>
    </row>
    <row r="56" spans="1:6" x14ac:dyDescent="0.25">
      <c r="A56" s="3">
        <v>41976</v>
      </c>
      <c r="B56" s="4" t="s">
        <v>1075</v>
      </c>
      <c r="C56" s="5"/>
      <c r="D56" s="5"/>
      <c r="E56" s="5"/>
      <c r="F56" s="5"/>
    </row>
    <row r="57" spans="1:6" x14ac:dyDescent="0.25">
      <c r="A57" s="3">
        <v>41977</v>
      </c>
      <c r="B57" s="4" t="s">
        <v>1076</v>
      </c>
      <c r="C57" s="5"/>
      <c r="D57" s="5"/>
      <c r="E57" s="5"/>
      <c r="F57" s="5"/>
    </row>
    <row r="58" spans="1:6" x14ac:dyDescent="0.25">
      <c r="A58" s="3">
        <v>41975</v>
      </c>
      <c r="B58" s="4" t="s">
        <v>1070</v>
      </c>
      <c r="C58" s="5"/>
      <c r="D58" s="5"/>
      <c r="E58" s="5"/>
      <c r="F58" s="5"/>
    </row>
    <row r="59" spans="1:6" x14ac:dyDescent="0.25">
      <c r="A59" s="3">
        <v>41975</v>
      </c>
      <c r="B59" s="4" t="s">
        <v>1071</v>
      </c>
      <c r="C59" s="5"/>
      <c r="D59" s="5"/>
      <c r="E59" s="5"/>
      <c r="F59" s="5"/>
    </row>
    <row r="60" spans="1:6" x14ac:dyDescent="0.25">
      <c r="A60" s="3">
        <v>41975</v>
      </c>
      <c r="B60" s="4" t="s">
        <v>1073</v>
      </c>
      <c r="C60" s="5"/>
      <c r="D60" s="5"/>
      <c r="E60" s="5"/>
      <c r="F60" s="5"/>
    </row>
    <row r="61" spans="1:6" x14ac:dyDescent="0.25">
      <c r="A61" s="3">
        <v>41975</v>
      </c>
      <c r="B61" s="4" t="s">
        <v>1074</v>
      </c>
      <c r="C61" s="5"/>
      <c r="D61" s="5"/>
      <c r="E61" s="5"/>
      <c r="F61" s="5"/>
    </row>
    <row r="62" spans="1:6" x14ac:dyDescent="0.25">
      <c r="A62" s="3">
        <v>41976</v>
      </c>
      <c r="B62" s="4" t="s">
        <v>1075</v>
      </c>
      <c r="C62" s="5"/>
      <c r="D62" s="5"/>
      <c r="E62" s="5"/>
      <c r="F62" s="5"/>
    </row>
    <row r="63" spans="1:6" x14ac:dyDescent="0.25">
      <c r="A63" s="3">
        <v>41977</v>
      </c>
      <c r="B63" s="4" t="s">
        <v>1076</v>
      </c>
      <c r="C63" s="5"/>
      <c r="D63" s="5"/>
      <c r="E63" s="5"/>
      <c r="F63" s="5"/>
    </row>
    <row r="64" spans="1:6" x14ac:dyDescent="0.25">
      <c r="A64" s="3">
        <v>41975</v>
      </c>
      <c r="B64" s="4" t="s">
        <v>1070</v>
      </c>
      <c r="C64" s="5"/>
      <c r="D64" s="5"/>
      <c r="E64" s="5"/>
      <c r="F64" s="5"/>
    </row>
    <row r="65" spans="1:6" x14ac:dyDescent="0.25">
      <c r="A65" s="3">
        <v>41975</v>
      </c>
      <c r="B65" s="4" t="s">
        <v>1071</v>
      </c>
      <c r="C65" s="5"/>
      <c r="D65" s="5"/>
      <c r="E65" s="5"/>
      <c r="F65" s="5"/>
    </row>
    <row r="66" spans="1:6" x14ac:dyDescent="0.25">
      <c r="A66" s="3">
        <v>41975</v>
      </c>
      <c r="B66" s="4" t="s">
        <v>1073</v>
      </c>
      <c r="C66" s="5"/>
      <c r="D66" s="5"/>
      <c r="E66" s="5"/>
      <c r="F66" s="5"/>
    </row>
    <row r="67" spans="1:6" x14ac:dyDescent="0.25">
      <c r="A67" s="3">
        <v>41975</v>
      </c>
      <c r="B67" s="4" t="s">
        <v>1074</v>
      </c>
      <c r="C67" s="5"/>
      <c r="D67" s="5"/>
      <c r="E67" s="5"/>
      <c r="F67" s="5"/>
    </row>
    <row r="68" spans="1:6" x14ac:dyDescent="0.25">
      <c r="A68" s="3">
        <v>41976</v>
      </c>
      <c r="B68" s="4" t="s">
        <v>1075</v>
      </c>
      <c r="C68" s="5"/>
      <c r="D68" s="5"/>
      <c r="E68" s="5"/>
      <c r="F68" s="5"/>
    </row>
    <row r="69" spans="1:6" x14ac:dyDescent="0.25">
      <c r="A69" s="3">
        <v>41977</v>
      </c>
      <c r="B69" s="4" t="s">
        <v>1076</v>
      </c>
      <c r="C69" s="5"/>
      <c r="D69" s="5"/>
      <c r="E69" s="5"/>
      <c r="F69" s="5"/>
    </row>
    <row r="70" spans="1:6" x14ac:dyDescent="0.25">
      <c r="A70" s="3">
        <v>41975</v>
      </c>
      <c r="B70" s="4" t="s">
        <v>1070</v>
      </c>
      <c r="C70" s="5"/>
      <c r="D70" s="5"/>
      <c r="E70" s="5"/>
      <c r="F70" s="5"/>
    </row>
    <row r="71" spans="1:6" x14ac:dyDescent="0.25">
      <c r="A71" s="3">
        <v>41975</v>
      </c>
      <c r="B71" s="4" t="s">
        <v>1071</v>
      </c>
      <c r="C71" s="5"/>
      <c r="D71" s="5"/>
      <c r="E71" s="5"/>
      <c r="F71" s="5"/>
    </row>
    <row r="72" spans="1:6" x14ac:dyDescent="0.25">
      <c r="A72" s="3">
        <v>41975</v>
      </c>
      <c r="B72" s="4" t="s">
        <v>1073</v>
      </c>
      <c r="C72" s="5"/>
      <c r="D72" s="5"/>
      <c r="E72" s="5"/>
      <c r="F72" s="5"/>
    </row>
    <row r="73" spans="1:6" x14ac:dyDescent="0.25">
      <c r="A73" s="3">
        <v>41975</v>
      </c>
      <c r="B73" s="4" t="s">
        <v>1074</v>
      </c>
      <c r="C73" s="5"/>
      <c r="D73" s="5"/>
      <c r="E73" s="5"/>
      <c r="F73" s="5"/>
    </row>
    <row r="74" spans="1:6" x14ac:dyDescent="0.25">
      <c r="A74" s="3">
        <v>41976</v>
      </c>
      <c r="B74" s="4" t="s">
        <v>1075</v>
      </c>
      <c r="C74" s="5"/>
      <c r="D74" s="5"/>
      <c r="E74" s="5"/>
      <c r="F74" s="5"/>
    </row>
    <row r="75" spans="1:6" x14ac:dyDescent="0.25">
      <c r="A75" s="3">
        <v>41977</v>
      </c>
      <c r="B75" s="4" t="s">
        <v>1076</v>
      </c>
      <c r="C75" s="5"/>
      <c r="D75" s="5"/>
      <c r="E75" s="5"/>
      <c r="F75" s="5"/>
    </row>
    <row r="76" spans="1:6" x14ac:dyDescent="0.25">
      <c r="A76" s="3">
        <v>41975</v>
      </c>
      <c r="B76" s="4" t="s">
        <v>1070</v>
      </c>
      <c r="C76" s="5"/>
      <c r="D76" s="5"/>
      <c r="E76" s="5"/>
      <c r="F76" s="5"/>
    </row>
    <row r="77" spans="1:6" x14ac:dyDescent="0.25">
      <c r="A77" s="3">
        <v>41975</v>
      </c>
      <c r="B77" s="4" t="s">
        <v>1071</v>
      </c>
      <c r="C77" s="5"/>
      <c r="D77" s="5"/>
      <c r="E77" s="5"/>
      <c r="F77" s="5"/>
    </row>
    <row r="78" spans="1:6" x14ac:dyDescent="0.25">
      <c r="A78" s="3">
        <v>41975</v>
      </c>
      <c r="B78" s="4" t="s">
        <v>1073</v>
      </c>
      <c r="C78" s="5"/>
      <c r="D78" s="5"/>
      <c r="E78" s="5"/>
      <c r="F78" s="5"/>
    </row>
    <row r="79" spans="1:6" x14ac:dyDescent="0.25">
      <c r="A79" s="3">
        <v>41975</v>
      </c>
      <c r="B79" s="4" t="s">
        <v>1074</v>
      </c>
      <c r="C79" s="5"/>
      <c r="D79" s="5"/>
      <c r="E79" s="5"/>
      <c r="F79" s="5"/>
    </row>
    <row r="80" spans="1:6" x14ac:dyDescent="0.25">
      <c r="A80" s="3">
        <v>41976</v>
      </c>
      <c r="B80" s="4" t="s">
        <v>1075</v>
      </c>
      <c r="C80" s="5"/>
      <c r="D80" s="5"/>
      <c r="E80" s="5"/>
      <c r="F80" s="5"/>
    </row>
    <row r="81" spans="1:6" x14ac:dyDescent="0.25">
      <c r="A81" s="3">
        <v>41977</v>
      </c>
      <c r="B81" s="4" t="s">
        <v>1076</v>
      </c>
      <c r="C81" s="5"/>
      <c r="D81" s="5"/>
      <c r="E81" s="5"/>
      <c r="F81" s="5"/>
    </row>
    <row r="82" spans="1:6" x14ac:dyDescent="0.25">
      <c r="A82" s="3">
        <v>41975</v>
      </c>
      <c r="B82" s="4" t="s">
        <v>1070</v>
      </c>
      <c r="C82" s="5"/>
      <c r="D82" s="5"/>
      <c r="E82" s="5"/>
      <c r="F82" s="5"/>
    </row>
    <row r="83" spans="1:6" x14ac:dyDescent="0.25">
      <c r="A83" s="3">
        <v>41975</v>
      </c>
      <c r="B83" s="4" t="s">
        <v>1071</v>
      </c>
      <c r="C83" s="5"/>
      <c r="D83" s="5"/>
      <c r="E83" s="5"/>
      <c r="F83" s="5"/>
    </row>
    <row r="84" spans="1:6" x14ac:dyDescent="0.25">
      <c r="A84" s="3">
        <v>41975</v>
      </c>
      <c r="B84" s="4" t="s">
        <v>1073</v>
      </c>
      <c r="C84" s="5"/>
      <c r="D84" s="5"/>
      <c r="E84" s="5"/>
      <c r="F84" s="5"/>
    </row>
    <row r="85" spans="1:6" x14ac:dyDescent="0.25">
      <c r="A85" s="3">
        <v>41975</v>
      </c>
      <c r="B85" s="4" t="s">
        <v>1074</v>
      </c>
      <c r="C85" s="5"/>
      <c r="D85" s="5"/>
      <c r="E85" s="5"/>
      <c r="F85" s="5"/>
    </row>
    <row r="86" spans="1:6" x14ac:dyDescent="0.25">
      <c r="A86" s="3">
        <v>41976</v>
      </c>
      <c r="B86" s="4" t="s">
        <v>1075</v>
      </c>
      <c r="C86" s="5"/>
      <c r="D86" s="5"/>
      <c r="E86" s="5"/>
      <c r="F86" s="5"/>
    </row>
    <row r="87" spans="1:6" x14ac:dyDescent="0.25">
      <c r="A87" s="3">
        <v>41977</v>
      </c>
      <c r="B87" s="4" t="s">
        <v>1076</v>
      </c>
      <c r="C87" s="5"/>
      <c r="D87" s="5"/>
      <c r="E87" s="5"/>
      <c r="F87" s="5"/>
    </row>
    <row r="88" spans="1:6" x14ac:dyDescent="0.25">
      <c r="A88" s="3">
        <v>41975</v>
      </c>
      <c r="B88" s="4" t="s">
        <v>1070</v>
      </c>
      <c r="C88" s="5"/>
      <c r="D88" s="5"/>
      <c r="E88" s="5"/>
      <c r="F88" s="5"/>
    </row>
    <row r="89" spans="1:6" x14ac:dyDescent="0.25">
      <c r="A89" s="3">
        <v>41975</v>
      </c>
      <c r="B89" s="4" t="s">
        <v>1071</v>
      </c>
      <c r="C89" s="5"/>
      <c r="D89" s="5"/>
      <c r="E89" s="5"/>
      <c r="F89" s="5"/>
    </row>
    <row r="90" spans="1:6" x14ac:dyDescent="0.25">
      <c r="A90" s="3">
        <v>41975</v>
      </c>
      <c r="B90" s="4" t="s">
        <v>1073</v>
      </c>
      <c r="C90" s="5"/>
      <c r="D90" s="5"/>
      <c r="E90" s="5"/>
      <c r="F90" s="5"/>
    </row>
    <row r="91" spans="1:6" x14ac:dyDescent="0.25">
      <c r="A91" s="3">
        <v>41975</v>
      </c>
      <c r="B91" s="4" t="s">
        <v>1074</v>
      </c>
      <c r="C91" s="5"/>
      <c r="D91" s="5"/>
      <c r="E91" s="5"/>
      <c r="F91" s="5"/>
    </row>
    <row r="92" spans="1:6" x14ac:dyDescent="0.25">
      <c r="A92" s="3">
        <v>41976</v>
      </c>
      <c r="B92" s="4" t="s">
        <v>1075</v>
      </c>
      <c r="C92" s="5"/>
      <c r="D92" s="5"/>
      <c r="E92" s="5"/>
      <c r="F92" s="5"/>
    </row>
    <row r="93" spans="1:6" x14ac:dyDescent="0.25">
      <c r="A93" s="3">
        <v>41977</v>
      </c>
      <c r="B93" s="4" t="s">
        <v>1076</v>
      </c>
      <c r="C93" s="5"/>
      <c r="D93" s="5"/>
      <c r="E93" s="5"/>
      <c r="F93" s="5"/>
    </row>
    <row r="94" spans="1:6" x14ac:dyDescent="0.25">
      <c r="A94" s="3">
        <v>41975</v>
      </c>
      <c r="B94" s="4" t="s">
        <v>1070</v>
      </c>
      <c r="C94" s="5"/>
      <c r="D94" s="5"/>
      <c r="E94" s="5"/>
      <c r="F94" s="5"/>
    </row>
    <row r="95" spans="1:6" x14ac:dyDescent="0.25">
      <c r="A95" s="3">
        <v>41975</v>
      </c>
      <c r="B95" s="4" t="s">
        <v>1071</v>
      </c>
      <c r="C95" s="5"/>
      <c r="D95" s="5"/>
      <c r="E95" s="5"/>
      <c r="F95" s="5"/>
    </row>
    <row r="96" spans="1:6" x14ac:dyDescent="0.25">
      <c r="A96" s="3">
        <v>41975</v>
      </c>
      <c r="B96" s="4" t="s">
        <v>1073</v>
      </c>
      <c r="C96" s="5"/>
      <c r="D96" s="5"/>
      <c r="E96" s="5"/>
      <c r="F96" s="5"/>
    </row>
    <row r="97" spans="1:6" x14ac:dyDescent="0.25">
      <c r="A97" s="3">
        <v>41975</v>
      </c>
      <c r="B97" s="4" t="s">
        <v>1074</v>
      </c>
      <c r="C97" s="5"/>
      <c r="D97" s="5"/>
      <c r="E97" s="5"/>
      <c r="F97" s="5"/>
    </row>
    <row r="98" spans="1:6" x14ac:dyDescent="0.25">
      <c r="A98" s="3">
        <v>41976</v>
      </c>
      <c r="B98" s="4" t="s">
        <v>1075</v>
      </c>
      <c r="C98" s="5"/>
      <c r="D98" s="5"/>
      <c r="E98" s="5"/>
      <c r="F98" s="5"/>
    </row>
    <row r="99" spans="1:6" x14ac:dyDescent="0.25">
      <c r="A99" s="3">
        <v>41977</v>
      </c>
      <c r="B99" s="4" t="s">
        <v>1076</v>
      </c>
      <c r="C99" s="5"/>
      <c r="D99" s="5"/>
      <c r="E99" s="5"/>
      <c r="F99" s="5"/>
    </row>
    <row r="100" spans="1:6" x14ac:dyDescent="0.25">
      <c r="A100" s="5"/>
      <c r="B100" s="4"/>
      <c r="C100" s="5"/>
      <c r="D100" s="5"/>
      <c r="E100" s="5"/>
      <c r="F100" s="5"/>
    </row>
    <row r="101" spans="1:6" x14ac:dyDescent="0.25">
      <c r="A101" s="143" t="s">
        <v>73</v>
      </c>
      <c r="B101" s="143"/>
      <c r="C101" s="5">
        <f>SUM(C4:C99)</f>
        <v>18300</v>
      </c>
      <c r="D101" s="5"/>
      <c r="E101" s="5">
        <f>SUM(E4:E99)</f>
        <v>15900</v>
      </c>
      <c r="F101" s="5"/>
    </row>
    <row r="102" spans="1:6" x14ac:dyDescent="0.25">
      <c r="A102" s="143" t="s">
        <v>74</v>
      </c>
      <c r="B102" s="143"/>
      <c r="C102" s="5"/>
      <c r="D102" s="5">
        <f>SUM(D4:D99)</f>
        <v>15900</v>
      </c>
      <c r="E102" s="5"/>
      <c r="F102" s="5">
        <f>SUM(F4:F99)</f>
        <v>12200</v>
      </c>
    </row>
    <row r="103" spans="1:6" x14ac:dyDescent="0.25">
      <c r="A103" s="143" t="s">
        <v>75</v>
      </c>
      <c r="B103" s="143"/>
      <c r="C103" s="143">
        <f>C101-D102</f>
        <v>2400</v>
      </c>
      <c r="D103" s="143"/>
      <c r="E103" s="143">
        <f>E101-F102</f>
        <v>3700</v>
      </c>
      <c r="F103" s="143"/>
    </row>
  </sheetData>
  <mergeCells count="10">
    <mergeCell ref="A1:D1"/>
    <mergeCell ref="A2:A3"/>
    <mergeCell ref="B2:B3"/>
    <mergeCell ref="C2:D2"/>
    <mergeCell ref="E2:F2"/>
    <mergeCell ref="A101:B101"/>
    <mergeCell ref="A102:B102"/>
    <mergeCell ref="A103:B103"/>
    <mergeCell ref="C103:D103"/>
    <mergeCell ref="E103:F103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4"/>
  <sheetViews>
    <sheetView topLeftCell="E82" zoomScaleNormal="100" workbookViewId="0">
      <selection activeCell="G97" sqref="G97:H97"/>
    </sheetView>
  </sheetViews>
  <sheetFormatPr defaultRowHeight="15" x14ac:dyDescent="0.25"/>
  <cols>
    <col min="1" max="1" width="30.140625"/>
    <col min="2" max="2" width="60.28515625"/>
    <col min="3" max="5" width="8.7109375"/>
    <col min="6" max="6" width="31.140625"/>
    <col min="7" max="7" width="87.7109375"/>
    <col min="8" max="1025" width="8.7109375"/>
  </cols>
  <sheetData>
    <row r="1" spans="1:9" x14ac:dyDescent="0.25">
      <c r="A1" s="144" t="s">
        <v>1197</v>
      </c>
      <c r="B1" s="144"/>
      <c r="C1" s="144"/>
      <c r="D1" s="144"/>
      <c r="F1" s="144" t="s">
        <v>1198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2" t="s">
        <v>4</v>
      </c>
      <c r="I3" s="2" t="s">
        <v>5</v>
      </c>
    </row>
    <row r="4" spans="1:9" x14ac:dyDescent="0.25">
      <c r="A4" s="3">
        <v>41955</v>
      </c>
      <c r="B4" s="31" t="s">
        <v>1199</v>
      </c>
      <c r="C4" s="32">
        <v>1000</v>
      </c>
      <c r="D4" s="32"/>
      <c r="F4" s="3">
        <v>41955</v>
      </c>
      <c r="G4" s="31" t="s">
        <v>1199</v>
      </c>
      <c r="H4" s="32">
        <v>1000</v>
      </c>
      <c r="I4" s="32"/>
    </row>
    <row r="5" spans="1:9" x14ac:dyDescent="0.25">
      <c r="A5" s="3"/>
      <c r="B5" s="31"/>
      <c r="C5" s="32"/>
      <c r="D5" s="32"/>
      <c r="F5" s="3"/>
      <c r="G5" s="31"/>
      <c r="H5" s="32"/>
      <c r="I5" s="32"/>
    </row>
    <row r="6" spans="1:9" x14ac:dyDescent="0.25">
      <c r="A6" s="3">
        <v>41964</v>
      </c>
      <c r="B6" s="31" t="s">
        <v>1200</v>
      </c>
      <c r="C6" s="32"/>
      <c r="D6" s="32">
        <v>100</v>
      </c>
      <c r="F6" s="3">
        <v>41964</v>
      </c>
      <c r="G6" s="31" t="s">
        <v>1200</v>
      </c>
      <c r="H6" s="32"/>
      <c r="I6" s="32">
        <v>100</v>
      </c>
    </row>
    <row r="7" spans="1:9" x14ac:dyDescent="0.25">
      <c r="A7" s="3"/>
      <c r="B7" s="31"/>
      <c r="C7" s="32"/>
      <c r="D7" s="32"/>
      <c r="F7" s="3"/>
      <c r="G7" s="31"/>
      <c r="H7" s="32"/>
      <c r="I7" s="32"/>
    </row>
    <row r="8" spans="1:9" x14ac:dyDescent="0.25">
      <c r="A8" s="3">
        <v>41967</v>
      </c>
      <c r="B8" s="31" t="s">
        <v>555</v>
      </c>
      <c r="C8" s="32"/>
      <c r="D8" s="32">
        <v>9</v>
      </c>
      <c r="F8" s="3">
        <v>41967</v>
      </c>
      <c r="G8" s="31" t="s">
        <v>555</v>
      </c>
      <c r="H8" s="32"/>
      <c r="I8" s="32">
        <v>9</v>
      </c>
    </row>
    <row r="9" spans="1:9" x14ac:dyDescent="0.25">
      <c r="A9" s="3">
        <v>41967</v>
      </c>
      <c r="B9" s="31" t="s">
        <v>560</v>
      </c>
      <c r="C9" s="32"/>
      <c r="D9" s="32">
        <v>15</v>
      </c>
      <c r="F9" s="3">
        <v>41967</v>
      </c>
      <c r="G9" s="31" t="s">
        <v>560</v>
      </c>
      <c r="H9" s="32"/>
      <c r="I9" s="32">
        <v>15</v>
      </c>
    </row>
    <row r="10" spans="1:9" x14ac:dyDescent="0.25">
      <c r="A10" s="3">
        <v>41967</v>
      </c>
      <c r="B10" s="31" t="s">
        <v>1201</v>
      </c>
      <c r="C10" s="32">
        <v>1600</v>
      </c>
      <c r="D10" s="32"/>
      <c r="F10" s="3">
        <v>41967</v>
      </c>
      <c r="G10" s="31" t="s">
        <v>1201</v>
      </c>
      <c r="H10" s="32">
        <v>1600</v>
      </c>
      <c r="I10" s="32"/>
    </row>
    <row r="11" spans="1:9" x14ac:dyDescent="0.25">
      <c r="A11" s="3">
        <v>41967</v>
      </c>
      <c r="B11" s="31" t="s">
        <v>686</v>
      </c>
      <c r="C11" s="32"/>
      <c r="D11" s="32">
        <v>15</v>
      </c>
      <c r="F11" s="3">
        <v>41967</v>
      </c>
      <c r="G11" s="31" t="s">
        <v>686</v>
      </c>
      <c r="H11" s="32"/>
      <c r="I11" s="32">
        <v>15</v>
      </c>
    </row>
    <row r="12" spans="1:9" x14ac:dyDescent="0.25">
      <c r="A12" s="3">
        <v>41967</v>
      </c>
      <c r="B12" s="31" t="s">
        <v>541</v>
      </c>
      <c r="C12" s="32"/>
      <c r="D12" s="32">
        <v>9</v>
      </c>
      <c r="F12" s="3">
        <v>41967</v>
      </c>
      <c r="G12" s="31" t="s">
        <v>541</v>
      </c>
      <c r="H12" s="32"/>
      <c r="I12" s="32">
        <v>9</v>
      </c>
    </row>
    <row r="13" spans="1:9" x14ac:dyDescent="0.25">
      <c r="A13" s="3"/>
      <c r="B13" s="31"/>
      <c r="C13" s="32"/>
      <c r="D13" s="32"/>
      <c r="F13" s="3"/>
      <c r="G13" s="31"/>
      <c r="H13" s="32"/>
      <c r="I13" s="32"/>
    </row>
    <row r="14" spans="1:9" x14ac:dyDescent="0.25">
      <c r="A14" s="3">
        <v>41968</v>
      </c>
      <c r="B14" s="31" t="s">
        <v>1202</v>
      </c>
      <c r="C14" s="32"/>
      <c r="D14" s="32">
        <v>7</v>
      </c>
      <c r="F14" s="3">
        <v>41968</v>
      </c>
      <c r="G14" s="31" t="s">
        <v>1202</v>
      </c>
      <c r="H14" s="32"/>
      <c r="I14" s="32">
        <v>7</v>
      </c>
    </row>
    <row r="15" spans="1:9" x14ac:dyDescent="0.25">
      <c r="A15" s="3">
        <v>41968</v>
      </c>
      <c r="B15" s="31" t="s">
        <v>1203</v>
      </c>
      <c r="C15" s="32"/>
      <c r="D15" s="32">
        <v>20</v>
      </c>
      <c r="F15" s="3">
        <v>41968</v>
      </c>
      <c r="G15" s="31" t="s">
        <v>1203</v>
      </c>
      <c r="H15" s="32"/>
      <c r="I15" s="32">
        <v>20</v>
      </c>
    </row>
    <row r="16" spans="1:9" x14ac:dyDescent="0.25">
      <c r="A16" s="3">
        <v>41968</v>
      </c>
      <c r="B16" s="31" t="s">
        <v>1204</v>
      </c>
      <c r="C16" s="32"/>
      <c r="D16" s="32">
        <v>1000</v>
      </c>
      <c r="F16" s="3">
        <v>41968</v>
      </c>
      <c r="G16" s="31" t="s">
        <v>1204</v>
      </c>
      <c r="H16" s="32"/>
      <c r="I16" s="32">
        <v>1000</v>
      </c>
    </row>
    <row r="17" spans="1:1021" x14ac:dyDescent="0.25">
      <c r="A17" s="3">
        <v>41968</v>
      </c>
      <c r="B17" s="31" t="s">
        <v>1205</v>
      </c>
      <c r="C17" s="32"/>
      <c r="D17" s="32">
        <v>7</v>
      </c>
      <c r="F17" s="3">
        <v>41968</v>
      </c>
      <c r="G17" s="31" t="s">
        <v>1205</v>
      </c>
      <c r="H17" s="32"/>
      <c r="I17" s="32">
        <v>7</v>
      </c>
    </row>
    <row r="18" spans="1:1021" s="5" customFormat="1" x14ac:dyDescent="0.25">
      <c r="A18" s="3">
        <v>41968</v>
      </c>
      <c r="B18" s="31" t="s">
        <v>1206</v>
      </c>
      <c r="C18" s="32"/>
      <c r="D18" s="32">
        <v>1600</v>
      </c>
      <c r="E18" s="33"/>
      <c r="F18" s="3">
        <v>41968</v>
      </c>
      <c r="G18" s="31" t="s">
        <v>1206</v>
      </c>
      <c r="H18" s="32"/>
      <c r="I18" s="32">
        <v>1600</v>
      </c>
      <c r="M18" s="6"/>
      <c r="Q18" s="6"/>
      <c r="U18" s="6"/>
      <c r="Y18" s="6"/>
      <c r="AC18" s="6"/>
      <c r="AG18" s="6"/>
      <c r="AK18" s="6"/>
      <c r="AO18" s="6"/>
      <c r="AS18" s="6"/>
      <c r="AW18" s="6"/>
      <c r="BA18" s="6"/>
      <c r="BE18" s="6"/>
      <c r="BI18" s="6"/>
      <c r="BM18" s="6"/>
      <c r="BQ18" s="6"/>
      <c r="BU18" s="6"/>
      <c r="BY18" s="6"/>
      <c r="CC18" s="6"/>
      <c r="CG18" s="6"/>
      <c r="CK18" s="6"/>
      <c r="CO18" s="6"/>
      <c r="CS18" s="6"/>
      <c r="CW18" s="6"/>
      <c r="DA18" s="6"/>
      <c r="DE18" s="6"/>
      <c r="DI18" s="6"/>
      <c r="DM18" s="6"/>
      <c r="DQ18" s="6"/>
      <c r="DU18" s="6"/>
      <c r="DY18" s="6"/>
      <c r="EC18" s="6"/>
      <c r="EG18" s="6"/>
      <c r="EK18" s="6"/>
      <c r="EO18" s="6"/>
      <c r="ES18" s="6"/>
      <c r="EW18" s="6"/>
      <c r="FA18" s="6"/>
      <c r="FE18" s="6"/>
      <c r="FI18" s="6"/>
      <c r="FM18" s="6"/>
      <c r="FQ18" s="6"/>
      <c r="FU18" s="6"/>
      <c r="FY18" s="6"/>
      <c r="GC18" s="6"/>
      <c r="GG18" s="6"/>
      <c r="GK18" s="6"/>
      <c r="GO18" s="6"/>
      <c r="GS18" s="6"/>
      <c r="GW18" s="6"/>
      <c r="HA18" s="6"/>
      <c r="HE18" s="6"/>
      <c r="HI18" s="6"/>
      <c r="HM18" s="6"/>
      <c r="HQ18" s="6"/>
      <c r="HU18" s="6"/>
      <c r="HY18" s="6"/>
      <c r="IC18" s="6"/>
      <c r="IG18" s="6"/>
      <c r="IK18" s="6"/>
      <c r="IO18" s="6"/>
      <c r="IS18" s="6"/>
      <c r="IW18" s="6"/>
      <c r="JA18" s="6"/>
      <c r="JE18" s="6"/>
      <c r="JI18" s="6"/>
      <c r="JM18" s="6"/>
      <c r="JQ18" s="6"/>
      <c r="JU18" s="6"/>
      <c r="JY18" s="6"/>
      <c r="KC18" s="6"/>
      <c r="KG18" s="6"/>
      <c r="KK18" s="6"/>
      <c r="KO18" s="6"/>
      <c r="KS18" s="6"/>
      <c r="KW18" s="6"/>
      <c r="LA18" s="6"/>
      <c r="LE18" s="6"/>
      <c r="LI18" s="6"/>
      <c r="LM18" s="6"/>
      <c r="LQ18" s="6"/>
      <c r="LU18" s="6"/>
      <c r="LY18" s="6"/>
      <c r="MC18" s="6"/>
      <c r="MG18" s="6"/>
      <c r="MK18" s="6"/>
      <c r="MO18" s="6"/>
      <c r="MS18" s="6"/>
      <c r="MW18" s="6"/>
      <c r="NA18" s="6"/>
      <c r="NE18" s="6"/>
      <c r="NI18" s="6"/>
      <c r="NM18" s="6"/>
      <c r="NQ18" s="6"/>
      <c r="NU18" s="6"/>
      <c r="NY18" s="6"/>
      <c r="OC18" s="6"/>
      <c r="OG18" s="6"/>
      <c r="OK18" s="6"/>
      <c r="OO18" s="6"/>
      <c r="OS18" s="6"/>
      <c r="OW18" s="6"/>
      <c r="PA18" s="6"/>
      <c r="PE18" s="6"/>
      <c r="PI18" s="6"/>
      <c r="PM18" s="6"/>
      <c r="PQ18" s="6"/>
      <c r="PU18" s="6"/>
      <c r="PY18" s="6"/>
      <c r="QC18" s="6"/>
      <c r="QG18" s="6"/>
      <c r="QK18" s="6"/>
      <c r="QO18" s="6"/>
      <c r="QS18" s="6"/>
      <c r="QW18" s="6"/>
      <c r="RA18" s="6"/>
      <c r="RE18" s="6"/>
      <c r="RI18" s="6"/>
      <c r="RM18" s="6"/>
      <c r="RQ18" s="6"/>
      <c r="RU18" s="6"/>
      <c r="RY18" s="6"/>
      <c r="SC18" s="6"/>
      <c r="SG18" s="6"/>
      <c r="SK18" s="6"/>
      <c r="SO18" s="6"/>
      <c r="SS18" s="6"/>
      <c r="SW18" s="6"/>
      <c r="TA18" s="6"/>
      <c r="TE18" s="6"/>
      <c r="TI18" s="6"/>
      <c r="TM18" s="6"/>
      <c r="TQ18" s="6"/>
      <c r="TU18" s="6"/>
      <c r="TY18" s="6"/>
      <c r="UC18" s="6"/>
      <c r="UG18" s="6"/>
      <c r="UK18" s="6"/>
      <c r="UO18" s="6"/>
      <c r="US18" s="6"/>
      <c r="UW18" s="6"/>
      <c r="VA18" s="6"/>
      <c r="VE18" s="6"/>
      <c r="VI18" s="6"/>
      <c r="VM18" s="6"/>
      <c r="VQ18" s="6"/>
      <c r="VU18" s="6"/>
      <c r="VY18" s="6"/>
      <c r="WC18" s="6"/>
      <c r="WG18" s="6"/>
      <c r="WK18" s="6"/>
      <c r="WO18" s="6"/>
      <c r="WS18" s="6"/>
      <c r="WW18" s="6"/>
      <c r="XA18" s="6"/>
      <c r="XE18" s="6"/>
      <c r="XI18" s="6"/>
      <c r="XM18" s="6"/>
      <c r="XQ18" s="6"/>
      <c r="XU18" s="6"/>
      <c r="XY18" s="6"/>
      <c r="YC18" s="6"/>
      <c r="YG18" s="6"/>
      <c r="YK18" s="6"/>
      <c r="YO18" s="6"/>
      <c r="YS18" s="6"/>
      <c r="YW18" s="6"/>
      <c r="ZA18" s="6"/>
      <c r="ZE18" s="6"/>
      <c r="ZI18" s="6"/>
      <c r="ZM18" s="6"/>
      <c r="ZQ18" s="6"/>
      <c r="ZU18" s="6"/>
      <c r="ZY18" s="6"/>
      <c r="AAC18" s="6"/>
      <c r="AAG18" s="6"/>
      <c r="AAK18" s="6"/>
      <c r="AAO18" s="6"/>
      <c r="AAS18" s="6"/>
      <c r="AAW18" s="6"/>
      <c r="ABA18" s="6"/>
      <c r="ABE18" s="6"/>
      <c r="ABI18" s="6"/>
      <c r="ABM18" s="6"/>
      <c r="ABQ18" s="6"/>
      <c r="ABU18" s="6"/>
      <c r="ABY18" s="6"/>
      <c r="ACC18" s="6"/>
      <c r="ACG18" s="6"/>
      <c r="ACK18" s="6"/>
      <c r="ACO18" s="6"/>
      <c r="ACS18" s="6"/>
      <c r="ACW18" s="6"/>
      <c r="ADA18" s="6"/>
      <c r="ADE18" s="6"/>
      <c r="ADI18" s="6"/>
      <c r="ADM18" s="6"/>
      <c r="ADQ18" s="6"/>
      <c r="ADU18" s="6"/>
      <c r="ADY18" s="6"/>
      <c r="AEC18" s="6"/>
      <c r="AEG18" s="6"/>
      <c r="AEK18" s="6"/>
      <c r="AEO18" s="6"/>
      <c r="AES18" s="6"/>
      <c r="AEW18" s="6"/>
      <c r="AFA18" s="6"/>
      <c r="AFE18" s="6"/>
      <c r="AFI18" s="6"/>
      <c r="AFM18" s="6"/>
      <c r="AFQ18" s="6"/>
      <c r="AFU18" s="6"/>
      <c r="AFY18" s="6"/>
      <c r="AGC18" s="6"/>
      <c r="AGG18" s="6"/>
      <c r="AGK18" s="6"/>
      <c r="AGO18" s="6"/>
      <c r="AGS18" s="6"/>
      <c r="AGW18" s="6"/>
      <c r="AHA18" s="6"/>
      <c r="AHE18" s="6"/>
      <c r="AHI18" s="6"/>
      <c r="AHM18" s="6"/>
      <c r="AHQ18" s="6"/>
      <c r="AHU18" s="6"/>
      <c r="AHY18" s="6"/>
      <c r="AIC18" s="6"/>
      <c r="AIG18" s="6"/>
      <c r="AIK18" s="6"/>
      <c r="AIO18" s="6"/>
      <c r="AIS18" s="6"/>
      <c r="AIW18" s="6"/>
      <c r="AJA18" s="6"/>
      <c r="AJE18" s="6"/>
      <c r="AJI18" s="6"/>
      <c r="AJM18" s="6"/>
      <c r="AJQ18" s="6"/>
      <c r="AJU18" s="6"/>
      <c r="AJY18" s="6"/>
      <c r="AKC18" s="6"/>
      <c r="AKG18" s="6"/>
      <c r="AKK18" s="6"/>
      <c r="AKO18" s="6"/>
      <c r="AKS18" s="6"/>
      <c r="AKW18" s="6"/>
      <c r="ALA18" s="6"/>
      <c r="ALE18" s="6"/>
      <c r="ALI18" s="6"/>
      <c r="ALM18" s="6"/>
      <c r="ALQ18" s="6"/>
      <c r="ALU18" s="6"/>
      <c r="ALY18" s="6"/>
      <c r="AMC18" s="6"/>
      <c r="AMG18" s="6"/>
    </row>
    <row r="19" spans="1:1021" x14ac:dyDescent="0.25">
      <c r="A19" s="7"/>
      <c r="C19" s="19"/>
      <c r="D19" s="19"/>
      <c r="E19" s="33"/>
      <c r="F19" s="7"/>
      <c r="H19" s="19"/>
      <c r="I19" s="19"/>
      <c r="M19" s="6"/>
      <c r="Q19" s="6"/>
      <c r="U19" s="6"/>
      <c r="Y19" s="6"/>
      <c r="AC19" s="6"/>
      <c r="AG19" s="6"/>
      <c r="AK19" s="6"/>
      <c r="AO19" s="6"/>
      <c r="AS19" s="6"/>
      <c r="AW19" s="6"/>
      <c r="BA19" s="6"/>
      <c r="BE19" s="6"/>
      <c r="BI19" s="6"/>
      <c r="BM19" s="6"/>
      <c r="BQ19" s="6"/>
      <c r="BU19" s="6"/>
      <c r="BY19" s="6"/>
      <c r="CC19" s="6"/>
      <c r="CG19" s="6"/>
      <c r="CK19" s="6"/>
      <c r="CO19" s="6"/>
      <c r="CS19" s="6"/>
      <c r="CW19" s="6"/>
      <c r="DA19" s="6"/>
      <c r="DE19" s="6"/>
      <c r="DI19" s="6"/>
      <c r="DM19" s="6"/>
      <c r="DQ19" s="6"/>
      <c r="DU19" s="6"/>
      <c r="DY19" s="6"/>
      <c r="EC19" s="6"/>
      <c r="EG19" s="6"/>
      <c r="EK19" s="6"/>
      <c r="EO19" s="6"/>
      <c r="ES19" s="6"/>
      <c r="EW19" s="6"/>
      <c r="FA19" s="6"/>
      <c r="FE19" s="6"/>
      <c r="FI19" s="6"/>
      <c r="FM19" s="6"/>
      <c r="FQ19" s="6"/>
      <c r="FU19" s="6"/>
      <c r="FY19" s="6"/>
      <c r="GC19" s="6"/>
      <c r="GG19" s="6"/>
      <c r="GK19" s="6"/>
      <c r="GO19" s="6"/>
      <c r="GS19" s="6"/>
      <c r="GW19" s="6"/>
      <c r="HA19" s="6"/>
      <c r="HE19" s="6"/>
      <c r="HI19" s="6"/>
      <c r="HM19" s="6"/>
      <c r="HQ19" s="6"/>
      <c r="HU19" s="6"/>
      <c r="HY19" s="6"/>
      <c r="IC19" s="6"/>
      <c r="IG19" s="6"/>
      <c r="IK19" s="6"/>
      <c r="IO19" s="6"/>
      <c r="IS19" s="6"/>
      <c r="IW19" s="6"/>
      <c r="JA19" s="6"/>
      <c r="JE19" s="6"/>
      <c r="JI19" s="6"/>
      <c r="JM19" s="6"/>
      <c r="JQ19" s="6"/>
      <c r="JU19" s="6"/>
      <c r="JY19" s="6"/>
      <c r="KC19" s="6"/>
      <c r="KG19" s="6"/>
      <c r="KK19" s="6"/>
      <c r="KO19" s="6"/>
      <c r="KS19" s="6"/>
      <c r="KW19" s="6"/>
      <c r="LA19" s="6"/>
      <c r="LE19" s="6"/>
      <c r="LI19" s="6"/>
      <c r="LM19" s="6"/>
      <c r="LQ19" s="6"/>
      <c r="LU19" s="6"/>
      <c r="LY19" s="6"/>
      <c r="MC19" s="6"/>
      <c r="MG19" s="6"/>
      <c r="MK19" s="6"/>
      <c r="MO19" s="6"/>
      <c r="MS19" s="6"/>
      <c r="MW19" s="6"/>
      <c r="NA19" s="6"/>
      <c r="NE19" s="6"/>
      <c r="NI19" s="6"/>
      <c r="NM19" s="6"/>
      <c r="NQ19" s="6"/>
      <c r="NU19" s="6"/>
      <c r="NY19" s="6"/>
      <c r="OC19" s="6"/>
      <c r="OG19" s="6"/>
      <c r="OK19" s="6"/>
      <c r="OO19" s="6"/>
      <c r="OS19" s="6"/>
      <c r="OW19" s="6"/>
      <c r="PA19" s="6"/>
      <c r="PE19" s="6"/>
      <c r="PI19" s="6"/>
      <c r="PM19" s="6"/>
      <c r="PQ19" s="6"/>
      <c r="PU19" s="6"/>
      <c r="PY19" s="6"/>
      <c r="QC19" s="6"/>
      <c r="QG19" s="6"/>
      <c r="QK19" s="6"/>
      <c r="QO19" s="6"/>
      <c r="QS19" s="6"/>
      <c r="QW19" s="6"/>
      <c r="RA19" s="6"/>
      <c r="RE19" s="6"/>
      <c r="RI19" s="6"/>
      <c r="RM19" s="6"/>
      <c r="RQ19" s="6"/>
      <c r="RU19" s="6"/>
      <c r="RY19" s="6"/>
      <c r="SC19" s="6"/>
      <c r="SG19" s="6"/>
      <c r="SK19" s="6"/>
      <c r="SO19" s="6"/>
      <c r="SS19" s="6"/>
      <c r="SW19" s="6"/>
      <c r="TA19" s="6"/>
      <c r="TE19" s="6"/>
      <c r="TI19" s="6"/>
      <c r="TM19" s="6"/>
      <c r="TQ19" s="6"/>
      <c r="TU19" s="6"/>
      <c r="TY19" s="6"/>
      <c r="UC19" s="6"/>
      <c r="UG19" s="6"/>
      <c r="UK19" s="6"/>
      <c r="UO19" s="6"/>
      <c r="US19" s="6"/>
      <c r="UW19" s="6"/>
      <c r="VA19" s="6"/>
      <c r="VE19" s="6"/>
      <c r="VI19" s="6"/>
      <c r="VM19" s="6"/>
      <c r="VQ19" s="6"/>
      <c r="VU19" s="6"/>
      <c r="VY19" s="6"/>
      <c r="WC19" s="6"/>
      <c r="WG19" s="6"/>
      <c r="WK19" s="6"/>
      <c r="WO19" s="6"/>
      <c r="WS19" s="6"/>
      <c r="WW19" s="6"/>
      <c r="XA19" s="6"/>
      <c r="XE19" s="6"/>
      <c r="XI19" s="6"/>
      <c r="XM19" s="6"/>
      <c r="XQ19" s="6"/>
      <c r="XU19" s="6"/>
      <c r="XY19" s="6"/>
      <c r="YC19" s="6"/>
      <c r="YG19" s="6"/>
      <c r="YK19" s="6"/>
      <c r="YO19" s="6"/>
      <c r="YS19" s="6"/>
      <c r="YW19" s="6"/>
      <c r="ZA19" s="6"/>
      <c r="ZE19" s="6"/>
      <c r="ZI19" s="6"/>
      <c r="ZM19" s="6"/>
      <c r="ZQ19" s="6"/>
      <c r="ZU19" s="6"/>
      <c r="ZY19" s="6"/>
      <c r="AAC19" s="6"/>
      <c r="AAG19" s="6"/>
      <c r="AAK19" s="6"/>
      <c r="AAO19" s="6"/>
      <c r="AAS19" s="6"/>
      <c r="AAW19" s="6"/>
      <c r="ABA19" s="6"/>
      <c r="ABE19" s="6"/>
      <c r="ABI19" s="6"/>
      <c r="ABM19" s="6"/>
      <c r="ABQ19" s="6"/>
      <c r="ABU19" s="6"/>
      <c r="ABY19" s="6"/>
      <c r="ACC19" s="6"/>
      <c r="ACG19" s="6"/>
      <c r="ACK19" s="6"/>
      <c r="ACO19" s="6"/>
      <c r="ACS19" s="6"/>
      <c r="ACW19" s="6"/>
      <c r="ADA19" s="6"/>
      <c r="ADE19" s="6"/>
      <c r="ADI19" s="6"/>
      <c r="ADM19" s="6"/>
      <c r="ADQ19" s="6"/>
      <c r="ADU19" s="6"/>
      <c r="ADY19" s="6"/>
      <c r="AEC19" s="6"/>
      <c r="AEG19" s="6"/>
      <c r="AEK19" s="6"/>
      <c r="AEO19" s="6"/>
      <c r="AES19" s="6"/>
      <c r="AEW19" s="6"/>
      <c r="AFA19" s="6"/>
      <c r="AFE19" s="6"/>
      <c r="AFI19" s="6"/>
      <c r="AFM19" s="6"/>
      <c r="AFQ19" s="6"/>
      <c r="AFU19" s="6"/>
      <c r="AFY19" s="6"/>
      <c r="AGC19" s="6"/>
      <c r="AGG19" s="6"/>
      <c r="AGK19" s="6"/>
      <c r="AGO19" s="6"/>
      <c r="AGS19" s="6"/>
      <c r="AGW19" s="6"/>
      <c r="AHA19" s="6"/>
      <c r="AHE19" s="6"/>
      <c r="AHI19" s="6"/>
      <c r="AHM19" s="6"/>
      <c r="AHQ19" s="6"/>
      <c r="AHU19" s="6"/>
      <c r="AHY19" s="6"/>
      <c r="AIC19" s="6"/>
      <c r="AIG19" s="6"/>
      <c r="AIK19" s="6"/>
      <c r="AIO19" s="6"/>
      <c r="AIS19" s="6"/>
      <c r="AIW19" s="6"/>
      <c r="AJA19" s="6"/>
      <c r="AJE19" s="6"/>
      <c r="AJI19" s="6"/>
      <c r="AJM19" s="6"/>
      <c r="AJQ19" s="6"/>
      <c r="AJU19" s="6"/>
      <c r="AJY19" s="6"/>
      <c r="AKC19" s="6"/>
      <c r="AKG19" s="6"/>
      <c r="AKK19" s="6"/>
      <c r="AKO19" s="6"/>
      <c r="AKS19" s="6"/>
      <c r="AKW19" s="6"/>
      <c r="ALA19" s="6"/>
      <c r="ALE19" s="6"/>
      <c r="ALI19" s="6"/>
      <c r="ALM19" s="6"/>
      <c r="ALQ19" s="6"/>
      <c r="ALU19" s="6"/>
      <c r="ALY19" s="6"/>
      <c r="AMC19" s="6"/>
      <c r="AMG19" s="6"/>
    </row>
    <row r="20" spans="1:1021" x14ac:dyDescent="0.25">
      <c r="A20" s="3">
        <v>41984</v>
      </c>
      <c r="B20" s="4" t="s">
        <v>10</v>
      </c>
      <c r="C20" s="19"/>
      <c r="D20" s="19">
        <v>7</v>
      </c>
      <c r="E20" s="33"/>
      <c r="F20" s="3">
        <v>41984</v>
      </c>
      <c r="G20" s="4" t="s">
        <v>10</v>
      </c>
      <c r="H20" s="19"/>
      <c r="I20" s="19">
        <v>7</v>
      </c>
      <c r="M20" s="6"/>
      <c r="Q20" s="6"/>
      <c r="U20" s="6"/>
      <c r="Y20" s="6"/>
      <c r="AC20" s="6"/>
      <c r="AG20" s="6"/>
      <c r="AK20" s="6"/>
      <c r="AO20" s="6"/>
      <c r="AS20" s="6"/>
      <c r="AW20" s="6"/>
      <c r="BA20" s="6"/>
      <c r="BE20" s="6"/>
      <c r="BI20" s="6"/>
      <c r="BM20" s="6"/>
      <c r="BQ20" s="6"/>
      <c r="BU20" s="6"/>
      <c r="BY20" s="6"/>
      <c r="CC20" s="6"/>
      <c r="CG20" s="6"/>
      <c r="CK20" s="6"/>
      <c r="CO20" s="6"/>
      <c r="CS20" s="6"/>
      <c r="CW20" s="6"/>
      <c r="DA20" s="6"/>
      <c r="DE20" s="6"/>
      <c r="DI20" s="6"/>
      <c r="DM20" s="6"/>
      <c r="DQ20" s="6"/>
      <c r="DU20" s="6"/>
      <c r="DY20" s="6"/>
      <c r="EC20" s="6"/>
      <c r="EG20" s="6"/>
      <c r="EK20" s="6"/>
      <c r="EO20" s="6"/>
      <c r="ES20" s="6"/>
      <c r="EW20" s="6"/>
      <c r="FA20" s="6"/>
      <c r="FE20" s="6"/>
      <c r="FI20" s="6"/>
      <c r="FM20" s="6"/>
      <c r="FQ20" s="6"/>
      <c r="FU20" s="6"/>
      <c r="FY20" s="6"/>
      <c r="GC20" s="6"/>
      <c r="GG20" s="6"/>
      <c r="GK20" s="6"/>
      <c r="GO20" s="6"/>
      <c r="GS20" s="6"/>
      <c r="GW20" s="6"/>
      <c r="HA20" s="6"/>
      <c r="HE20" s="6"/>
      <c r="HI20" s="6"/>
      <c r="HM20" s="6"/>
      <c r="HQ20" s="6"/>
      <c r="HU20" s="6"/>
      <c r="HY20" s="6"/>
      <c r="IC20" s="6"/>
      <c r="IG20" s="6"/>
      <c r="IK20" s="6"/>
      <c r="IO20" s="6"/>
      <c r="IS20" s="6"/>
      <c r="IW20" s="6"/>
      <c r="JA20" s="6"/>
      <c r="JE20" s="6"/>
      <c r="JI20" s="6"/>
      <c r="JM20" s="6"/>
      <c r="JQ20" s="6"/>
      <c r="JU20" s="6"/>
      <c r="JY20" s="6"/>
      <c r="KC20" s="6"/>
      <c r="KG20" s="6"/>
      <c r="KK20" s="6"/>
      <c r="KO20" s="6"/>
      <c r="KS20" s="6"/>
      <c r="KW20" s="6"/>
      <c r="LA20" s="6"/>
      <c r="LE20" s="6"/>
      <c r="LI20" s="6"/>
      <c r="LM20" s="6"/>
      <c r="LQ20" s="6"/>
      <c r="LU20" s="6"/>
      <c r="LY20" s="6"/>
      <c r="MC20" s="6"/>
      <c r="MG20" s="6"/>
      <c r="MK20" s="6"/>
      <c r="MO20" s="6"/>
      <c r="MS20" s="6"/>
      <c r="MW20" s="6"/>
      <c r="NA20" s="6"/>
      <c r="NE20" s="6"/>
      <c r="NI20" s="6"/>
      <c r="NM20" s="6"/>
      <c r="NQ20" s="6"/>
      <c r="NU20" s="6"/>
      <c r="NY20" s="6"/>
      <c r="OC20" s="6"/>
      <c r="OG20" s="6"/>
      <c r="OK20" s="6"/>
      <c r="OO20" s="6"/>
      <c r="OS20" s="6"/>
      <c r="OW20" s="6"/>
      <c r="PA20" s="6"/>
      <c r="PE20" s="6"/>
      <c r="PI20" s="6"/>
      <c r="PM20" s="6"/>
      <c r="PQ20" s="6"/>
      <c r="PU20" s="6"/>
      <c r="PY20" s="6"/>
      <c r="QC20" s="6"/>
      <c r="QG20" s="6"/>
      <c r="QK20" s="6"/>
      <c r="QO20" s="6"/>
      <c r="QS20" s="6"/>
      <c r="QW20" s="6"/>
      <c r="RA20" s="6"/>
      <c r="RE20" s="6"/>
      <c r="RI20" s="6"/>
      <c r="RM20" s="6"/>
      <c r="RQ20" s="6"/>
      <c r="RU20" s="6"/>
      <c r="RY20" s="6"/>
      <c r="SC20" s="6"/>
      <c r="SG20" s="6"/>
      <c r="SK20" s="6"/>
      <c r="SO20" s="6"/>
      <c r="SS20" s="6"/>
      <c r="SW20" s="6"/>
      <c r="TA20" s="6"/>
      <c r="TE20" s="6"/>
      <c r="TI20" s="6"/>
      <c r="TM20" s="6"/>
      <c r="TQ20" s="6"/>
      <c r="TU20" s="6"/>
      <c r="TY20" s="6"/>
      <c r="UC20" s="6"/>
      <c r="UG20" s="6"/>
      <c r="UK20" s="6"/>
      <c r="UO20" s="6"/>
      <c r="US20" s="6"/>
      <c r="UW20" s="6"/>
      <c r="VA20" s="6"/>
      <c r="VE20" s="6"/>
      <c r="VI20" s="6"/>
      <c r="VM20" s="6"/>
      <c r="VQ20" s="6"/>
      <c r="VU20" s="6"/>
      <c r="VY20" s="6"/>
      <c r="WC20" s="6"/>
      <c r="WG20" s="6"/>
      <c r="WK20" s="6"/>
      <c r="WO20" s="6"/>
      <c r="WS20" s="6"/>
      <c r="WW20" s="6"/>
      <c r="XA20" s="6"/>
      <c r="XE20" s="6"/>
      <c r="XI20" s="6"/>
      <c r="XM20" s="6"/>
      <c r="XQ20" s="6"/>
      <c r="XU20" s="6"/>
      <c r="XY20" s="6"/>
      <c r="YC20" s="6"/>
      <c r="YG20" s="6"/>
      <c r="YK20" s="6"/>
      <c r="YO20" s="6"/>
      <c r="YS20" s="6"/>
      <c r="YW20" s="6"/>
      <c r="ZA20" s="6"/>
      <c r="ZE20" s="6"/>
      <c r="ZI20" s="6"/>
      <c r="ZM20" s="6"/>
      <c r="ZQ20" s="6"/>
      <c r="ZU20" s="6"/>
      <c r="ZY20" s="6"/>
      <c r="AAC20" s="6"/>
      <c r="AAG20" s="6"/>
      <c r="AAK20" s="6"/>
      <c r="AAO20" s="6"/>
      <c r="AAS20" s="6"/>
      <c r="AAW20" s="6"/>
      <c r="ABA20" s="6"/>
      <c r="ABE20" s="6"/>
      <c r="ABI20" s="6"/>
      <c r="ABM20" s="6"/>
      <c r="ABQ20" s="6"/>
      <c r="ABU20" s="6"/>
      <c r="ABY20" s="6"/>
      <c r="ACC20" s="6"/>
      <c r="ACG20" s="6"/>
      <c r="ACK20" s="6"/>
      <c r="ACO20" s="6"/>
      <c r="ACS20" s="6"/>
      <c r="ACW20" s="6"/>
      <c r="ADA20" s="6"/>
      <c r="ADE20" s="6"/>
      <c r="ADI20" s="6"/>
      <c r="ADM20" s="6"/>
      <c r="ADQ20" s="6"/>
      <c r="ADU20" s="6"/>
      <c r="ADY20" s="6"/>
      <c r="AEC20" s="6"/>
      <c r="AEG20" s="6"/>
      <c r="AEK20" s="6"/>
      <c r="AEO20" s="6"/>
      <c r="AES20" s="6"/>
      <c r="AEW20" s="6"/>
      <c r="AFA20" s="6"/>
      <c r="AFE20" s="6"/>
      <c r="AFI20" s="6"/>
      <c r="AFM20" s="6"/>
      <c r="AFQ20" s="6"/>
      <c r="AFU20" s="6"/>
      <c r="AFY20" s="6"/>
      <c r="AGC20" s="6"/>
      <c r="AGG20" s="6"/>
      <c r="AGK20" s="6"/>
      <c r="AGO20" s="6"/>
      <c r="AGS20" s="6"/>
      <c r="AGW20" s="6"/>
      <c r="AHA20" s="6"/>
      <c r="AHE20" s="6"/>
      <c r="AHI20" s="6"/>
      <c r="AHM20" s="6"/>
      <c r="AHQ20" s="6"/>
      <c r="AHU20" s="6"/>
      <c r="AHY20" s="6"/>
      <c r="AIC20" s="6"/>
      <c r="AIG20" s="6"/>
      <c r="AIK20" s="6"/>
      <c r="AIO20" s="6"/>
      <c r="AIS20" s="6"/>
      <c r="AIW20" s="6"/>
      <c r="AJA20" s="6"/>
      <c r="AJE20" s="6"/>
      <c r="AJI20" s="6"/>
      <c r="AJM20" s="6"/>
      <c r="AJQ20" s="6"/>
      <c r="AJU20" s="6"/>
      <c r="AJY20" s="6"/>
      <c r="AKC20" s="6"/>
      <c r="AKG20" s="6"/>
      <c r="AKK20" s="6"/>
      <c r="AKO20" s="6"/>
      <c r="AKS20" s="6"/>
      <c r="AKW20" s="6"/>
      <c r="ALA20" s="6"/>
      <c r="ALE20" s="6"/>
      <c r="ALI20" s="6"/>
      <c r="ALM20" s="6"/>
      <c r="ALQ20" s="6"/>
      <c r="ALU20" s="6"/>
      <c r="ALY20" s="6"/>
      <c r="AMC20" s="6"/>
      <c r="AMG20" s="6"/>
    </row>
    <row r="21" spans="1:1021" x14ac:dyDescent="0.25">
      <c r="A21" s="3">
        <v>41984</v>
      </c>
      <c r="B21" s="4" t="s">
        <v>84</v>
      </c>
      <c r="C21" s="19"/>
      <c r="D21" s="19">
        <v>13</v>
      </c>
      <c r="E21" s="33"/>
      <c r="F21" s="3">
        <v>41984</v>
      </c>
      <c r="G21" s="4" t="s">
        <v>84</v>
      </c>
      <c r="H21" s="19"/>
      <c r="I21" s="19">
        <v>13</v>
      </c>
      <c r="M21" s="6"/>
      <c r="Q21" s="6"/>
      <c r="U21" s="6"/>
      <c r="Y21" s="6"/>
      <c r="AC21" s="6"/>
      <c r="AG21" s="6"/>
      <c r="AK21" s="6"/>
      <c r="AO21" s="6"/>
      <c r="AS21" s="6"/>
      <c r="AW21" s="6"/>
      <c r="BA21" s="6"/>
      <c r="BE21" s="6"/>
      <c r="BI21" s="6"/>
      <c r="BM21" s="6"/>
      <c r="BQ21" s="6"/>
      <c r="BU21" s="6"/>
      <c r="BY21" s="6"/>
      <c r="CC21" s="6"/>
      <c r="CG21" s="6"/>
      <c r="CK21" s="6"/>
      <c r="CO21" s="6"/>
      <c r="CS21" s="6"/>
      <c r="CW21" s="6"/>
      <c r="DA21" s="6"/>
      <c r="DE21" s="6"/>
      <c r="DI21" s="6"/>
      <c r="DM21" s="6"/>
      <c r="DQ21" s="6"/>
      <c r="DU21" s="6"/>
      <c r="DY21" s="6"/>
      <c r="EC21" s="6"/>
      <c r="EG21" s="6"/>
      <c r="EK21" s="6"/>
      <c r="EO21" s="6"/>
      <c r="ES21" s="6"/>
      <c r="EW21" s="6"/>
      <c r="FA21" s="6"/>
      <c r="FE21" s="6"/>
      <c r="FI21" s="6"/>
      <c r="FM21" s="6"/>
      <c r="FQ21" s="6"/>
      <c r="FU21" s="6"/>
      <c r="FY21" s="6"/>
      <c r="GC21" s="6"/>
      <c r="GG21" s="6"/>
      <c r="GK21" s="6"/>
      <c r="GO21" s="6"/>
      <c r="GS21" s="6"/>
      <c r="GW21" s="6"/>
      <c r="HA21" s="6"/>
      <c r="HE21" s="6"/>
      <c r="HI21" s="6"/>
      <c r="HM21" s="6"/>
      <c r="HQ21" s="6"/>
      <c r="HU21" s="6"/>
      <c r="HY21" s="6"/>
      <c r="IC21" s="6"/>
      <c r="IG21" s="6"/>
      <c r="IK21" s="6"/>
      <c r="IO21" s="6"/>
      <c r="IS21" s="6"/>
      <c r="IW21" s="6"/>
      <c r="JA21" s="6"/>
      <c r="JE21" s="6"/>
      <c r="JI21" s="6"/>
      <c r="JM21" s="6"/>
      <c r="JQ21" s="6"/>
      <c r="JU21" s="6"/>
      <c r="JY21" s="6"/>
      <c r="KC21" s="6"/>
      <c r="KG21" s="6"/>
      <c r="KK21" s="6"/>
      <c r="KO21" s="6"/>
      <c r="KS21" s="6"/>
      <c r="KW21" s="6"/>
      <c r="LA21" s="6"/>
      <c r="LE21" s="6"/>
      <c r="LI21" s="6"/>
      <c r="LM21" s="6"/>
      <c r="LQ21" s="6"/>
      <c r="LU21" s="6"/>
      <c r="LY21" s="6"/>
      <c r="MC21" s="6"/>
      <c r="MG21" s="6"/>
      <c r="MK21" s="6"/>
      <c r="MO21" s="6"/>
      <c r="MS21" s="6"/>
      <c r="MW21" s="6"/>
      <c r="NA21" s="6"/>
      <c r="NE21" s="6"/>
      <c r="NI21" s="6"/>
      <c r="NM21" s="6"/>
      <c r="NQ21" s="6"/>
      <c r="NU21" s="6"/>
      <c r="NY21" s="6"/>
      <c r="OC21" s="6"/>
      <c r="OG21" s="6"/>
      <c r="OK21" s="6"/>
      <c r="OO21" s="6"/>
      <c r="OS21" s="6"/>
      <c r="OW21" s="6"/>
      <c r="PA21" s="6"/>
      <c r="PE21" s="6"/>
      <c r="PI21" s="6"/>
      <c r="PM21" s="6"/>
      <c r="PQ21" s="6"/>
      <c r="PU21" s="6"/>
      <c r="PY21" s="6"/>
      <c r="QC21" s="6"/>
      <c r="QG21" s="6"/>
      <c r="QK21" s="6"/>
      <c r="QO21" s="6"/>
      <c r="QS21" s="6"/>
      <c r="QW21" s="6"/>
      <c r="RA21" s="6"/>
      <c r="RE21" s="6"/>
      <c r="RI21" s="6"/>
      <c r="RM21" s="6"/>
      <c r="RQ21" s="6"/>
      <c r="RU21" s="6"/>
      <c r="RY21" s="6"/>
      <c r="SC21" s="6"/>
      <c r="SG21" s="6"/>
      <c r="SK21" s="6"/>
      <c r="SO21" s="6"/>
      <c r="SS21" s="6"/>
      <c r="SW21" s="6"/>
      <c r="TA21" s="6"/>
      <c r="TE21" s="6"/>
      <c r="TI21" s="6"/>
      <c r="TM21" s="6"/>
      <c r="TQ21" s="6"/>
      <c r="TU21" s="6"/>
      <c r="TY21" s="6"/>
      <c r="UC21" s="6"/>
      <c r="UG21" s="6"/>
      <c r="UK21" s="6"/>
      <c r="UO21" s="6"/>
      <c r="US21" s="6"/>
      <c r="UW21" s="6"/>
      <c r="VA21" s="6"/>
      <c r="VE21" s="6"/>
      <c r="VI21" s="6"/>
      <c r="VM21" s="6"/>
      <c r="VQ21" s="6"/>
      <c r="VU21" s="6"/>
      <c r="VY21" s="6"/>
      <c r="WC21" s="6"/>
      <c r="WG21" s="6"/>
      <c r="WK21" s="6"/>
      <c r="WO21" s="6"/>
      <c r="WS21" s="6"/>
      <c r="WW21" s="6"/>
      <c r="XA21" s="6"/>
      <c r="XE21" s="6"/>
      <c r="XI21" s="6"/>
      <c r="XM21" s="6"/>
      <c r="XQ21" s="6"/>
      <c r="XU21" s="6"/>
      <c r="XY21" s="6"/>
      <c r="YC21" s="6"/>
      <c r="YG21" s="6"/>
      <c r="YK21" s="6"/>
      <c r="YO21" s="6"/>
      <c r="YS21" s="6"/>
      <c r="YW21" s="6"/>
      <c r="ZA21" s="6"/>
      <c r="ZE21" s="6"/>
      <c r="ZI21" s="6"/>
      <c r="ZM21" s="6"/>
      <c r="ZQ21" s="6"/>
      <c r="ZU21" s="6"/>
      <c r="ZY21" s="6"/>
      <c r="AAC21" s="6"/>
      <c r="AAG21" s="6"/>
      <c r="AAK21" s="6"/>
      <c r="AAO21" s="6"/>
      <c r="AAS21" s="6"/>
      <c r="AAW21" s="6"/>
      <c r="ABA21" s="6"/>
      <c r="ABE21" s="6"/>
      <c r="ABI21" s="6"/>
      <c r="ABM21" s="6"/>
      <c r="ABQ21" s="6"/>
      <c r="ABU21" s="6"/>
      <c r="ABY21" s="6"/>
      <c r="ACC21" s="6"/>
      <c r="ACG21" s="6"/>
      <c r="ACK21" s="6"/>
      <c r="ACO21" s="6"/>
      <c r="ACS21" s="6"/>
      <c r="ACW21" s="6"/>
      <c r="ADA21" s="6"/>
      <c r="ADE21" s="6"/>
      <c r="ADI21" s="6"/>
      <c r="ADM21" s="6"/>
      <c r="ADQ21" s="6"/>
      <c r="ADU21" s="6"/>
      <c r="ADY21" s="6"/>
      <c r="AEC21" s="6"/>
      <c r="AEG21" s="6"/>
      <c r="AEK21" s="6"/>
      <c r="AEO21" s="6"/>
      <c r="AES21" s="6"/>
      <c r="AEW21" s="6"/>
      <c r="AFA21" s="6"/>
      <c r="AFE21" s="6"/>
      <c r="AFI21" s="6"/>
      <c r="AFM21" s="6"/>
      <c r="AFQ21" s="6"/>
      <c r="AFU21" s="6"/>
      <c r="AFY21" s="6"/>
      <c r="AGC21" s="6"/>
      <c r="AGG21" s="6"/>
      <c r="AGK21" s="6"/>
      <c r="AGO21" s="6"/>
      <c r="AGS21" s="6"/>
      <c r="AGW21" s="6"/>
      <c r="AHA21" s="6"/>
      <c r="AHE21" s="6"/>
      <c r="AHI21" s="6"/>
      <c r="AHM21" s="6"/>
      <c r="AHQ21" s="6"/>
      <c r="AHU21" s="6"/>
      <c r="AHY21" s="6"/>
      <c r="AIC21" s="6"/>
      <c r="AIG21" s="6"/>
      <c r="AIK21" s="6"/>
      <c r="AIO21" s="6"/>
      <c r="AIS21" s="6"/>
      <c r="AIW21" s="6"/>
      <c r="AJA21" s="6"/>
      <c r="AJE21" s="6"/>
      <c r="AJI21" s="6"/>
      <c r="AJM21" s="6"/>
      <c r="AJQ21" s="6"/>
      <c r="AJU21" s="6"/>
      <c r="AJY21" s="6"/>
      <c r="AKC21" s="6"/>
      <c r="AKG21" s="6"/>
      <c r="AKK21" s="6"/>
      <c r="AKO21" s="6"/>
      <c r="AKS21" s="6"/>
      <c r="AKW21" s="6"/>
      <c r="ALA21" s="6"/>
      <c r="ALE21" s="6"/>
      <c r="ALI21" s="6"/>
      <c r="ALM21" s="6"/>
      <c r="ALQ21" s="6"/>
      <c r="ALU21" s="6"/>
      <c r="ALY21" s="6"/>
      <c r="AMC21" s="6"/>
      <c r="AMG21" s="6"/>
    </row>
    <row r="22" spans="1:1021" x14ac:dyDescent="0.25">
      <c r="A22" s="3">
        <v>41984</v>
      </c>
      <c r="B22" s="11" t="s">
        <v>85</v>
      </c>
      <c r="C22" s="19"/>
      <c r="D22" s="19">
        <v>9</v>
      </c>
      <c r="E22" s="33"/>
      <c r="F22" s="3">
        <v>41984</v>
      </c>
      <c r="G22" s="11" t="s">
        <v>85</v>
      </c>
      <c r="H22" s="19"/>
      <c r="I22" s="19">
        <v>9</v>
      </c>
      <c r="M22" s="6"/>
      <c r="Q22" s="6"/>
      <c r="U22" s="6"/>
      <c r="Y22" s="6"/>
      <c r="AC22" s="6"/>
      <c r="AG22" s="6"/>
      <c r="AK22" s="6"/>
      <c r="AO22" s="6"/>
      <c r="AS22" s="6"/>
      <c r="AW22" s="6"/>
      <c r="BA22" s="6"/>
      <c r="BE22" s="6"/>
      <c r="BI22" s="6"/>
      <c r="BM22" s="6"/>
      <c r="BQ22" s="6"/>
      <c r="BU22" s="6"/>
      <c r="BY22" s="6"/>
      <c r="CC22" s="6"/>
      <c r="CG22" s="6"/>
      <c r="CK22" s="6"/>
      <c r="CO22" s="6"/>
      <c r="CS22" s="6"/>
      <c r="CW22" s="6"/>
      <c r="DA22" s="6"/>
      <c r="DE22" s="6"/>
      <c r="DI22" s="6"/>
      <c r="DM22" s="6"/>
      <c r="DQ22" s="6"/>
      <c r="DU22" s="6"/>
      <c r="DY22" s="6"/>
      <c r="EC22" s="6"/>
      <c r="EG22" s="6"/>
      <c r="EK22" s="6"/>
      <c r="EO22" s="6"/>
      <c r="ES22" s="6"/>
      <c r="EW22" s="6"/>
      <c r="FA22" s="6"/>
      <c r="FE22" s="6"/>
      <c r="FI22" s="6"/>
      <c r="FM22" s="6"/>
      <c r="FQ22" s="6"/>
      <c r="FU22" s="6"/>
      <c r="FY22" s="6"/>
      <c r="GC22" s="6"/>
      <c r="GG22" s="6"/>
      <c r="GK22" s="6"/>
      <c r="GO22" s="6"/>
      <c r="GS22" s="6"/>
      <c r="GW22" s="6"/>
      <c r="HA22" s="6"/>
      <c r="HE22" s="6"/>
      <c r="HI22" s="6"/>
      <c r="HM22" s="6"/>
      <c r="HQ22" s="6"/>
      <c r="HU22" s="6"/>
      <c r="HY22" s="6"/>
      <c r="IC22" s="6"/>
      <c r="IG22" s="6"/>
      <c r="IK22" s="6"/>
      <c r="IO22" s="6"/>
      <c r="IS22" s="6"/>
      <c r="IW22" s="6"/>
      <c r="JA22" s="6"/>
      <c r="JE22" s="6"/>
      <c r="JI22" s="6"/>
      <c r="JM22" s="6"/>
      <c r="JQ22" s="6"/>
      <c r="JU22" s="6"/>
      <c r="JY22" s="6"/>
      <c r="KC22" s="6"/>
      <c r="KG22" s="6"/>
      <c r="KK22" s="6"/>
      <c r="KO22" s="6"/>
      <c r="KS22" s="6"/>
      <c r="KW22" s="6"/>
      <c r="LA22" s="6"/>
      <c r="LE22" s="6"/>
      <c r="LI22" s="6"/>
      <c r="LM22" s="6"/>
      <c r="LQ22" s="6"/>
      <c r="LU22" s="6"/>
      <c r="LY22" s="6"/>
      <c r="MC22" s="6"/>
      <c r="MG22" s="6"/>
      <c r="MK22" s="6"/>
      <c r="MO22" s="6"/>
      <c r="MS22" s="6"/>
      <c r="MW22" s="6"/>
      <c r="NA22" s="6"/>
      <c r="NE22" s="6"/>
      <c r="NI22" s="6"/>
      <c r="NM22" s="6"/>
      <c r="NQ22" s="6"/>
      <c r="NU22" s="6"/>
      <c r="NY22" s="6"/>
      <c r="OC22" s="6"/>
      <c r="OG22" s="6"/>
      <c r="OK22" s="6"/>
      <c r="OO22" s="6"/>
      <c r="OS22" s="6"/>
      <c r="OW22" s="6"/>
      <c r="PA22" s="6"/>
      <c r="PE22" s="6"/>
      <c r="PI22" s="6"/>
      <c r="PM22" s="6"/>
      <c r="PQ22" s="6"/>
      <c r="PU22" s="6"/>
      <c r="PY22" s="6"/>
      <c r="QC22" s="6"/>
      <c r="QG22" s="6"/>
      <c r="QK22" s="6"/>
      <c r="QO22" s="6"/>
      <c r="QS22" s="6"/>
      <c r="QW22" s="6"/>
      <c r="RA22" s="6"/>
      <c r="RE22" s="6"/>
      <c r="RI22" s="6"/>
      <c r="RM22" s="6"/>
      <c r="RQ22" s="6"/>
      <c r="RU22" s="6"/>
      <c r="RY22" s="6"/>
      <c r="SC22" s="6"/>
      <c r="SG22" s="6"/>
      <c r="SK22" s="6"/>
      <c r="SO22" s="6"/>
      <c r="SS22" s="6"/>
      <c r="SW22" s="6"/>
      <c r="TA22" s="6"/>
      <c r="TE22" s="6"/>
      <c r="TI22" s="6"/>
      <c r="TM22" s="6"/>
      <c r="TQ22" s="6"/>
      <c r="TU22" s="6"/>
      <c r="TY22" s="6"/>
      <c r="UC22" s="6"/>
      <c r="UG22" s="6"/>
      <c r="UK22" s="6"/>
      <c r="UO22" s="6"/>
      <c r="US22" s="6"/>
      <c r="UW22" s="6"/>
      <c r="VA22" s="6"/>
      <c r="VE22" s="6"/>
      <c r="VI22" s="6"/>
      <c r="VM22" s="6"/>
      <c r="VQ22" s="6"/>
      <c r="VU22" s="6"/>
      <c r="VY22" s="6"/>
      <c r="WC22" s="6"/>
      <c r="WG22" s="6"/>
      <c r="WK22" s="6"/>
      <c r="WO22" s="6"/>
      <c r="WS22" s="6"/>
      <c r="WW22" s="6"/>
      <c r="XA22" s="6"/>
      <c r="XE22" s="6"/>
      <c r="XI22" s="6"/>
      <c r="XM22" s="6"/>
      <c r="XQ22" s="6"/>
      <c r="XU22" s="6"/>
      <c r="XY22" s="6"/>
      <c r="YC22" s="6"/>
      <c r="YG22" s="6"/>
      <c r="YK22" s="6"/>
      <c r="YO22" s="6"/>
      <c r="YS22" s="6"/>
      <c r="YW22" s="6"/>
      <c r="ZA22" s="6"/>
      <c r="ZE22" s="6"/>
      <c r="ZI22" s="6"/>
      <c r="ZM22" s="6"/>
      <c r="ZQ22" s="6"/>
      <c r="ZU22" s="6"/>
      <c r="ZY22" s="6"/>
      <c r="AAC22" s="6"/>
      <c r="AAG22" s="6"/>
      <c r="AAK22" s="6"/>
      <c r="AAO22" s="6"/>
      <c r="AAS22" s="6"/>
      <c r="AAW22" s="6"/>
      <c r="ABA22" s="6"/>
      <c r="ABE22" s="6"/>
      <c r="ABI22" s="6"/>
      <c r="ABM22" s="6"/>
      <c r="ABQ22" s="6"/>
      <c r="ABU22" s="6"/>
      <c r="ABY22" s="6"/>
      <c r="ACC22" s="6"/>
      <c r="ACG22" s="6"/>
      <c r="ACK22" s="6"/>
      <c r="ACO22" s="6"/>
      <c r="ACS22" s="6"/>
      <c r="ACW22" s="6"/>
      <c r="ADA22" s="6"/>
      <c r="ADE22" s="6"/>
      <c r="ADI22" s="6"/>
      <c r="ADM22" s="6"/>
      <c r="ADQ22" s="6"/>
      <c r="ADU22" s="6"/>
      <c r="ADY22" s="6"/>
      <c r="AEC22" s="6"/>
      <c r="AEG22" s="6"/>
      <c r="AEK22" s="6"/>
      <c r="AEO22" s="6"/>
      <c r="AES22" s="6"/>
      <c r="AEW22" s="6"/>
      <c r="AFA22" s="6"/>
      <c r="AFE22" s="6"/>
      <c r="AFI22" s="6"/>
      <c r="AFM22" s="6"/>
      <c r="AFQ22" s="6"/>
      <c r="AFU22" s="6"/>
      <c r="AFY22" s="6"/>
      <c r="AGC22" s="6"/>
      <c r="AGG22" s="6"/>
      <c r="AGK22" s="6"/>
      <c r="AGO22" s="6"/>
      <c r="AGS22" s="6"/>
      <c r="AGW22" s="6"/>
      <c r="AHA22" s="6"/>
      <c r="AHE22" s="6"/>
      <c r="AHI22" s="6"/>
      <c r="AHM22" s="6"/>
      <c r="AHQ22" s="6"/>
      <c r="AHU22" s="6"/>
      <c r="AHY22" s="6"/>
      <c r="AIC22" s="6"/>
      <c r="AIG22" s="6"/>
      <c r="AIK22" s="6"/>
      <c r="AIO22" s="6"/>
      <c r="AIS22" s="6"/>
      <c r="AIW22" s="6"/>
      <c r="AJA22" s="6"/>
      <c r="AJE22" s="6"/>
      <c r="AJI22" s="6"/>
      <c r="AJM22" s="6"/>
      <c r="AJQ22" s="6"/>
      <c r="AJU22" s="6"/>
      <c r="AJY22" s="6"/>
      <c r="AKC22" s="6"/>
      <c r="AKG22" s="6"/>
      <c r="AKK22" s="6"/>
      <c r="AKO22" s="6"/>
      <c r="AKS22" s="6"/>
      <c r="AKW22" s="6"/>
      <c r="ALA22" s="6"/>
      <c r="ALE22" s="6"/>
      <c r="ALI22" s="6"/>
      <c r="ALM22" s="6"/>
      <c r="ALQ22" s="6"/>
      <c r="ALU22" s="6"/>
      <c r="ALY22" s="6"/>
      <c r="AMC22" s="6"/>
      <c r="AMG22" s="6"/>
    </row>
    <row r="23" spans="1:1021" x14ac:dyDescent="0.25">
      <c r="A23" s="3">
        <v>41984</v>
      </c>
      <c r="B23" s="11" t="s">
        <v>86</v>
      </c>
      <c r="C23" s="19"/>
      <c r="D23" s="19">
        <v>30</v>
      </c>
      <c r="E23" s="33"/>
      <c r="F23" s="3">
        <v>41984</v>
      </c>
      <c r="G23" s="11" t="s">
        <v>86</v>
      </c>
      <c r="H23" s="19"/>
      <c r="I23" s="19">
        <v>30</v>
      </c>
      <c r="M23" s="6"/>
      <c r="Q23" s="6"/>
      <c r="U23" s="6"/>
      <c r="Y23" s="6"/>
      <c r="AC23" s="6"/>
      <c r="AG23" s="6"/>
      <c r="AK23" s="6"/>
      <c r="AO23" s="6"/>
      <c r="AS23" s="6"/>
      <c r="AW23" s="6"/>
      <c r="BA23" s="6"/>
      <c r="BE23" s="6"/>
      <c r="BI23" s="6"/>
      <c r="BM23" s="6"/>
      <c r="BQ23" s="6"/>
      <c r="BU23" s="6"/>
      <c r="BY23" s="6"/>
      <c r="CC23" s="6"/>
      <c r="CG23" s="6"/>
      <c r="CK23" s="6"/>
      <c r="CO23" s="6"/>
      <c r="CS23" s="6"/>
      <c r="CW23" s="6"/>
      <c r="DA23" s="6"/>
      <c r="DE23" s="6"/>
      <c r="DI23" s="6"/>
      <c r="DM23" s="6"/>
      <c r="DQ23" s="6"/>
      <c r="DU23" s="6"/>
      <c r="DY23" s="6"/>
      <c r="EC23" s="6"/>
      <c r="EG23" s="6"/>
      <c r="EK23" s="6"/>
      <c r="EO23" s="6"/>
      <c r="ES23" s="6"/>
      <c r="EW23" s="6"/>
      <c r="FA23" s="6"/>
      <c r="FE23" s="6"/>
      <c r="FI23" s="6"/>
      <c r="FM23" s="6"/>
      <c r="FQ23" s="6"/>
      <c r="FU23" s="6"/>
      <c r="FY23" s="6"/>
      <c r="GC23" s="6"/>
      <c r="GG23" s="6"/>
      <c r="GK23" s="6"/>
      <c r="GO23" s="6"/>
      <c r="GS23" s="6"/>
      <c r="GW23" s="6"/>
      <c r="HA23" s="6"/>
      <c r="HE23" s="6"/>
      <c r="HI23" s="6"/>
      <c r="HM23" s="6"/>
      <c r="HQ23" s="6"/>
      <c r="HU23" s="6"/>
      <c r="HY23" s="6"/>
      <c r="IC23" s="6"/>
      <c r="IG23" s="6"/>
      <c r="IK23" s="6"/>
      <c r="IO23" s="6"/>
      <c r="IS23" s="6"/>
      <c r="IW23" s="6"/>
      <c r="JA23" s="6"/>
      <c r="JE23" s="6"/>
      <c r="JI23" s="6"/>
      <c r="JM23" s="6"/>
      <c r="JQ23" s="6"/>
      <c r="JU23" s="6"/>
      <c r="JY23" s="6"/>
      <c r="KC23" s="6"/>
      <c r="KG23" s="6"/>
      <c r="KK23" s="6"/>
      <c r="KO23" s="6"/>
      <c r="KS23" s="6"/>
      <c r="KW23" s="6"/>
      <c r="LA23" s="6"/>
      <c r="LE23" s="6"/>
      <c r="LI23" s="6"/>
      <c r="LM23" s="6"/>
      <c r="LQ23" s="6"/>
      <c r="LU23" s="6"/>
      <c r="LY23" s="6"/>
      <c r="MC23" s="6"/>
      <c r="MG23" s="6"/>
      <c r="MK23" s="6"/>
      <c r="MO23" s="6"/>
      <c r="MS23" s="6"/>
      <c r="MW23" s="6"/>
      <c r="NA23" s="6"/>
      <c r="NE23" s="6"/>
      <c r="NI23" s="6"/>
      <c r="NM23" s="6"/>
      <c r="NQ23" s="6"/>
      <c r="NU23" s="6"/>
      <c r="NY23" s="6"/>
      <c r="OC23" s="6"/>
      <c r="OG23" s="6"/>
      <c r="OK23" s="6"/>
      <c r="OO23" s="6"/>
      <c r="OS23" s="6"/>
      <c r="OW23" s="6"/>
      <c r="PA23" s="6"/>
      <c r="PE23" s="6"/>
      <c r="PI23" s="6"/>
      <c r="PM23" s="6"/>
      <c r="PQ23" s="6"/>
      <c r="PU23" s="6"/>
      <c r="PY23" s="6"/>
      <c r="QC23" s="6"/>
      <c r="QG23" s="6"/>
      <c r="QK23" s="6"/>
      <c r="QO23" s="6"/>
      <c r="QS23" s="6"/>
      <c r="QW23" s="6"/>
      <c r="RA23" s="6"/>
      <c r="RE23" s="6"/>
      <c r="RI23" s="6"/>
      <c r="RM23" s="6"/>
      <c r="RQ23" s="6"/>
      <c r="RU23" s="6"/>
      <c r="RY23" s="6"/>
      <c r="SC23" s="6"/>
      <c r="SG23" s="6"/>
      <c r="SK23" s="6"/>
      <c r="SO23" s="6"/>
      <c r="SS23" s="6"/>
      <c r="SW23" s="6"/>
      <c r="TA23" s="6"/>
      <c r="TE23" s="6"/>
      <c r="TI23" s="6"/>
      <c r="TM23" s="6"/>
      <c r="TQ23" s="6"/>
      <c r="TU23" s="6"/>
      <c r="TY23" s="6"/>
      <c r="UC23" s="6"/>
      <c r="UG23" s="6"/>
      <c r="UK23" s="6"/>
      <c r="UO23" s="6"/>
      <c r="US23" s="6"/>
      <c r="UW23" s="6"/>
      <c r="VA23" s="6"/>
      <c r="VE23" s="6"/>
      <c r="VI23" s="6"/>
      <c r="VM23" s="6"/>
      <c r="VQ23" s="6"/>
      <c r="VU23" s="6"/>
      <c r="VY23" s="6"/>
      <c r="WC23" s="6"/>
      <c r="WG23" s="6"/>
      <c r="WK23" s="6"/>
      <c r="WO23" s="6"/>
      <c r="WS23" s="6"/>
      <c r="WW23" s="6"/>
      <c r="XA23" s="6"/>
      <c r="XE23" s="6"/>
      <c r="XI23" s="6"/>
      <c r="XM23" s="6"/>
      <c r="XQ23" s="6"/>
      <c r="XU23" s="6"/>
      <c r="XY23" s="6"/>
      <c r="YC23" s="6"/>
      <c r="YG23" s="6"/>
      <c r="YK23" s="6"/>
      <c r="YO23" s="6"/>
      <c r="YS23" s="6"/>
      <c r="YW23" s="6"/>
      <c r="ZA23" s="6"/>
      <c r="ZE23" s="6"/>
      <c r="ZI23" s="6"/>
      <c r="ZM23" s="6"/>
      <c r="ZQ23" s="6"/>
      <c r="ZU23" s="6"/>
      <c r="ZY23" s="6"/>
      <c r="AAC23" s="6"/>
      <c r="AAG23" s="6"/>
      <c r="AAK23" s="6"/>
      <c r="AAO23" s="6"/>
      <c r="AAS23" s="6"/>
      <c r="AAW23" s="6"/>
      <c r="ABA23" s="6"/>
      <c r="ABE23" s="6"/>
      <c r="ABI23" s="6"/>
      <c r="ABM23" s="6"/>
      <c r="ABQ23" s="6"/>
      <c r="ABU23" s="6"/>
      <c r="ABY23" s="6"/>
      <c r="ACC23" s="6"/>
      <c r="ACG23" s="6"/>
      <c r="ACK23" s="6"/>
      <c r="ACO23" s="6"/>
      <c r="ACS23" s="6"/>
      <c r="ACW23" s="6"/>
      <c r="ADA23" s="6"/>
      <c r="ADE23" s="6"/>
      <c r="ADI23" s="6"/>
      <c r="ADM23" s="6"/>
      <c r="ADQ23" s="6"/>
      <c r="ADU23" s="6"/>
      <c r="ADY23" s="6"/>
      <c r="AEC23" s="6"/>
      <c r="AEG23" s="6"/>
      <c r="AEK23" s="6"/>
      <c r="AEO23" s="6"/>
      <c r="AES23" s="6"/>
      <c r="AEW23" s="6"/>
      <c r="AFA23" s="6"/>
      <c r="AFE23" s="6"/>
      <c r="AFI23" s="6"/>
      <c r="AFM23" s="6"/>
      <c r="AFQ23" s="6"/>
      <c r="AFU23" s="6"/>
      <c r="AFY23" s="6"/>
      <c r="AGC23" s="6"/>
      <c r="AGG23" s="6"/>
      <c r="AGK23" s="6"/>
      <c r="AGO23" s="6"/>
      <c r="AGS23" s="6"/>
      <c r="AGW23" s="6"/>
      <c r="AHA23" s="6"/>
      <c r="AHE23" s="6"/>
      <c r="AHI23" s="6"/>
      <c r="AHM23" s="6"/>
      <c r="AHQ23" s="6"/>
      <c r="AHU23" s="6"/>
      <c r="AHY23" s="6"/>
      <c r="AIC23" s="6"/>
      <c r="AIG23" s="6"/>
      <c r="AIK23" s="6"/>
      <c r="AIO23" s="6"/>
      <c r="AIS23" s="6"/>
      <c r="AIW23" s="6"/>
      <c r="AJA23" s="6"/>
      <c r="AJE23" s="6"/>
      <c r="AJI23" s="6"/>
      <c r="AJM23" s="6"/>
      <c r="AJQ23" s="6"/>
      <c r="AJU23" s="6"/>
      <c r="AJY23" s="6"/>
      <c r="AKC23" s="6"/>
      <c r="AKG23" s="6"/>
      <c r="AKK23" s="6"/>
      <c r="AKO23" s="6"/>
      <c r="AKS23" s="6"/>
      <c r="AKW23" s="6"/>
      <c r="ALA23" s="6"/>
      <c r="ALE23" s="6"/>
      <c r="ALI23" s="6"/>
      <c r="ALM23" s="6"/>
      <c r="ALQ23" s="6"/>
      <c r="ALU23" s="6"/>
      <c r="ALY23" s="6"/>
      <c r="AMC23" s="6"/>
      <c r="AMG23" s="6"/>
    </row>
    <row r="24" spans="1:1021" x14ac:dyDescent="0.25">
      <c r="A24" s="3">
        <v>41984</v>
      </c>
      <c r="B24" s="11" t="s">
        <v>30</v>
      </c>
      <c r="C24" s="19"/>
      <c r="D24" s="19">
        <v>60</v>
      </c>
      <c r="E24" s="33"/>
      <c r="F24" s="3">
        <v>41984</v>
      </c>
      <c r="G24" s="11" t="s">
        <v>30</v>
      </c>
      <c r="H24" s="19"/>
      <c r="I24" s="19">
        <v>60</v>
      </c>
      <c r="M24" s="6"/>
      <c r="Q24" s="6"/>
      <c r="U24" s="6"/>
      <c r="Y24" s="6"/>
      <c r="AC24" s="6"/>
      <c r="AG24" s="6"/>
      <c r="AK24" s="6"/>
      <c r="AO24" s="6"/>
      <c r="AS24" s="6"/>
      <c r="AW24" s="6"/>
      <c r="BA24" s="6"/>
      <c r="BE24" s="6"/>
      <c r="BI24" s="6"/>
      <c r="BM24" s="6"/>
      <c r="BQ24" s="6"/>
      <c r="BU24" s="6"/>
      <c r="BY24" s="6"/>
      <c r="CC24" s="6"/>
      <c r="CG24" s="6"/>
      <c r="CK24" s="6"/>
      <c r="CO24" s="6"/>
      <c r="CS24" s="6"/>
      <c r="CW24" s="6"/>
      <c r="DA24" s="6"/>
      <c r="DE24" s="6"/>
      <c r="DI24" s="6"/>
      <c r="DM24" s="6"/>
      <c r="DQ24" s="6"/>
      <c r="DU24" s="6"/>
      <c r="DY24" s="6"/>
      <c r="EC24" s="6"/>
      <c r="EG24" s="6"/>
      <c r="EK24" s="6"/>
      <c r="EO24" s="6"/>
      <c r="ES24" s="6"/>
      <c r="EW24" s="6"/>
      <c r="FA24" s="6"/>
      <c r="FE24" s="6"/>
      <c r="FI24" s="6"/>
      <c r="FM24" s="6"/>
      <c r="FQ24" s="6"/>
      <c r="FU24" s="6"/>
      <c r="FY24" s="6"/>
      <c r="GC24" s="6"/>
      <c r="GG24" s="6"/>
      <c r="GK24" s="6"/>
      <c r="GO24" s="6"/>
      <c r="GS24" s="6"/>
      <c r="GW24" s="6"/>
      <c r="HA24" s="6"/>
      <c r="HE24" s="6"/>
      <c r="HI24" s="6"/>
      <c r="HM24" s="6"/>
      <c r="HQ24" s="6"/>
      <c r="HU24" s="6"/>
      <c r="HY24" s="6"/>
      <c r="IC24" s="6"/>
      <c r="IG24" s="6"/>
      <c r="IK24" s="6"/>
      <c r="IO24" s="6"/>
      <c r="IS24" s="6"/>
      <c r="IW24" s="6"/>
      <c r="JA24" s="6"/>
      <c r="JE24" s="6"/>
      <c r="JI24" s="6"/>
      <c r="JM24" s="6"/>
      <c r="JQ24" s="6"/>
      <c r="JU24" s="6"/>
      <c r="JY24" s="6"/>
      <c r="KC24" s="6"/>
      <c r="KG24" s="6"/>
      <c r="KK24" s="6"/>
      <c r="KO24" s="6"/>
      <c r="KS24" s="6"/>
      <c r="KW24" s="6"/>
      <c r="LA24" s="6"/>
      <c r="LE24" s="6"/>
      <c r="LI24" s="6"/>
      <c r="LM24" s="6"/>
      <c r="LQ24" s="6"/>
      <c r="LU24" s="6"/>
      <c r="LY24" s="6"/>
      <c r="MC24" s="6"/>
      <c r="MG24" s="6"/>
      <c r="MK24" s="6"/>
      <c r="MO24" s="6"/>
      <c r="MS24" s="6"/>
      <c r="MW24" s="6"/>
      <c r="NA24" s="6"/>
      <c r="NE24" s="6"/>
      <c r="NI24" s="6"/>
      <c r="NM24" s="6"/>
      <c r="NQ24" s="6"/>
      <c r="NU24" s="6"/>
      <c r="NY24" s="6"/>
      <c r="OC24" s="6"/>
      <c r="OG24" s="6"/>
      <c r="OK24" s="6"/>
      <c r="OO24" s="6"/>
      <c r="OS24" s="6"/>
      <c r="OW24" s="6"/>
      <c r="PA24" s="6"/>
      <c r="PE24" s="6"/>
      <c r="PI24" s="6"/>
      <c r="PM24" s="6"/>
      <c r="PQ24" s="6"/>
      <c r="PU24" s="6"/>
      <c r="PY24" s="6"/>
      <c r="QC24" s="6"/>
      <c r="QG24" s="6"/>
      <c r="QK24" s="6"/>
      <c r="QO24" s="6"/>
      <c r="QS24" s="6"/>
      <c r="QW24" s="6"/>
      <c r="RA24" s="6"/>
      <c r="RE24" s="6"/>
      <c r="RI24" s="6"/>
      <c r="RM24" s="6"/>
      <c r="RQ24" s="6"/>
      <c r="RU24" s="6"/>
      <c r="RY24" s="6"/>
      <c r="SC24" s="6"/>
      <c r="SG24" s="6"/>
      <c r="SK24" s="6"/>
      <c r="SO24" s="6"/>
      <c r="SS24" s="6"/>
      <c r="SW24" s="6"/>
      <c r="TA24" s="6"/>
      <c r="TE24" s="6"/>
      <c r="TI24" s="6"/>
      <c r="TM24" s="6"/>
      <c r="TQ24" s="6"/>
      <c r="TU24" s="6"/>
      <c r="TY24" s="6"/>
      <c r="UC24" s="6"/>
      <c r="UG24" s="6"/>
      <c r="UK24" s="6"/>
      <c r="UO24" s="6"/>
      <c r="US24" s="6"/>
      <c r="UW24" s="6"/>
      <c r="VA24" s="6"/>
      <c r="VE24" s="6"/>
      <c r="VI24" s="6"/>
      <c r="VM24" s="6"/>
      <c r="VQ24" s="6"/>
      <c r="VU24" s="6"/>
      <c r="VY24" s="6"/>
      <c r="WC24" s="6"/>
      <c r="WG24" s="6"/>
      <c r="WK24" s="6"/>
      <c r="WO24" s="6"/>
      <c r="WS24" s="6"/>
      <c r="WW24" s="6"/>
      <c r="XA24" s="6"/>
      <c r="XE24" s="6"/>
      <c r="XI24" s="6"/>
      <c r="XM24" s="6"/>
      <c r="XQ24" s="6"/>
      <c r="XU24" s="6"/>
      <c r="XY24" s="6"/>
      <c r="YC24" s="6"/>
      <c r="YG24" s="6"/>
      <c r="YK24" s="6"/>
      <c r="YO24" s="6"/>
      <c r="YS24" s="6"/>
      <c r="YW24" s="6"/>
      <c r="ZA24" s="6"/>
      <c r="ZE24" s="6"/>
      <c r="ZI24" s="6"/>
      <c r="ZM24" s="6"/>
      <c r="ZQ24" s="6"/>
      <c r="ZU24" s="6"/>
      <c r="ZY24" s="6"/>
      <c r="AAC24" s="6"/>
      <c r="AAG24" s="6"/>
      <c r="AAK24" s="6"/>
      <c r="AAO24" s="6"/>
      <c r="AAS24" s="6"/>
      <c r="AAW24" s="6"/>
      <c r="ABA24" s="6"/>
      <c r="ABE24" s="6"/>
      <c r="ABI24" s="6"/>
      <c r="ABM24" s="6"/>
      <c r="ABQ24" s="6"/>
      <c r="ABU24" s="6"/>
      <c r="ABY24" s="6"/>
      <c r="ACC24" s="6"/>
      <c r="ACG24" s="6"/>
      <c r="ACK24" s="6"/>
      <c r="ACO24" s="6"/>
      <c r="ACS24" s="6"/>
      <c r="ACW24" s="6"/>
      <c r="ADA24" s="6"/>
      <c r="ADE24" s="6"/>
      <c r="ADI24" s="6"/>
      <c r="ADM24" s="6"/>
      <c r="ADQ24" s="6"/>
      <c r="ADU24" s="6"/>
      <c r="ADY24" s="6"/>
      <c r="AEC24" s="6"/>
      <c r="AEG24" s="6"/>
      <c r="AEK24" s="6"/>
      <c r="AEO24" s="6"/>
      <c r="AES24" s="6"/>
      <c r="AEW24" s="6"/>
      <c r="AFA24" s="6"/>
      <c r="AFE24" s="6"/>
      <c r="AFI24" s="6"/>
      <c r="AFM24" s="6"/>
      <c r="AFQ24" s="6"/>
      <c r="AFU24" s="6"/>
      <c r="AFY24" s="6"/>
      <c r="AGC24" s="6"/>
      <c r="AGG24" s="6"/>
      <c r="AGK24" s="6"/>
      <c r="AGO24" s="6"/>
      <c r="AGS24" s="6"/>
      <c r="AGW24" s="6"/>
      <c r="AHA24" s="6"/>
      <c r="AHE24" s="6"/>
      <c r="AHI24" s="6"/>
      <c r="AHM24" s="6"/>
      <c r="AHQ24" s="6"/>
      <c r="AHU24" s="6"/>
      <c r="AHY24" s="6"/>
      <c r="AIC24" s="6"/>
      <c r="AIG24" s="6"/>
      <c r="AIK24" s="6"/>
      <c r="AIO24" s="6"/>
      <c r="AIS24" s="6"/>
      <c r="AIW24" s="6"/>
      <c r="AJA24" s="6"/>
      <c r="AJE24" s="6"/>
      <c r="AJI24" s="6"/>
      <c r="AJM24" s="6"/>
      <c r="AJQ24" s="6"/>
      <c r="AJU24" s="6"/>
      <c r="AJY24" s="6"/>
      <c r="AKC24" s="6"/>
      <c r="AKG24" s="6"/>
      <c r="AKK24" s="6"/>
      <c r="AKO24" s="6"/>
      <c r="AKS24" s="6"/>
      <c r="AKW24" s="6"/>
      <c r="ALA24" s="6"/>
      <c r="ALE24" s="6"/>
      <c r="ALI24" s="6"/>
      <c r="ALM24" s="6"/>
      <c r="ALQ24" s="6"/>
      <c r="ALU24" s="6"/>
      <c r="ALY24" s="6"/>
      <c r="AMC24" s="6"/>
      <c r="AMG24" s="6"/>
    </row>
    <row r="25" spans="1:1021" x14ac:dyDescent="0.25">
      <c r="A25" s="3">
        <v>41984</v>
      </c>
      <c r="B25" s="11" t="s">
        <v>87</v>
      </c>
      <c r="C25" s="19"/>
      <c r="D25" s="19">
        <v>10</v>
      </c>
      <c r="E25" s="33"/>
      <c r="F25" s="3">
        <v>41984</v>
      </c>
      <c r="G25" s="11" t="s">
        <v>87</v>
      </c>
      <c r="H25" s="19"/>
      <c r="I25" s="19">
        <v>10</v>
      </c>
      <c r="M25" s="6"/>
      <c r="Q25" s="6"/>
      <c r="U25" s="6"/>
      <c r="Y25" s="6"/>
      <c r="AC25" s="6"/>
      <c r="AG25" s="6"/>
      <c r="AK25" s="6"/>
      <c r="AO25" s="6"/>
      <c r="AS25" s="6"/>
      <c r="AW25" s="6"/>
      <c r="BA25" s="6"/>
      <c r="BE25" s="6"/>
      <c r="BI25" s="6"/>
      <c r="BM25" s="6"/>
      <c r="BQ25" s="6"/>
      <c r="BU25" s="6"/>
      <c r="BY25" s="6"/>
      <c r="CC25" s="6"/>
      <c r="CG25" s="6"/>
      <c r="CK25" s="6"/>
      <c r="CO25" s="6"/>
      <c r="CS25" s="6"/>
      <c r="CW25" s="6"/>
      <c r="DA25" s="6"/>
      <c r="DE25" s="6"/>
      <c r="DI25" s="6"/>
      <c r="DM25" s="6"/>
      <c r="DQ25" s="6"/>
      <c r="DU25" s="6"/>
      <c r="DY25" s="6"/>
      <c r="EC25" s="6"/>
      <c r="EG25" s="6"/>
      <c r="EK25" s="6"/>
      <c r="EO25" s="6"/>
      <c r="ES25" s="6"/>
      <c r="EW25" s="6"/>
      <c r="FA25" s="6"/>
      <c r="FE25" s="6"/>
      <c r="FI25" s="6"/>
      <c r="FM25" s="6"/>
      <c r="FQ25" s="6"/>
      <c r="FU25" s="6"/>
      <c r="FY25" s="6"/>
      <c r="GC25" s="6"/>
      <c r="GG25" s="6"/>
      <c r="GK25" s="6"/>
      <c r="GO25" s="6"/>
      <c r="GS25" s="6"/>
      <c r="GW25" s="6"/>
      <c r="HA25" s="6"/>
      <c r="HE25" s="6"/>
      <c r="HI25" s="6"/>
      <c r="HM25" s="6"/>
      <c r="HQ25" s="6"/>
      <c r="HU25" s="6"/>
      <c r="HY25" s="6"/>
      <c r="IC25" s="6"/>
      <c r="IG25" s="6"/>
      <c r="IK25" s="6"/>
      <c r="IO25" s="6"/>
      <c r="IS25" s="6"/>
      <c r="IW25" s="6"/>
      <c r="JA25" s="6"/>
      <c r="JE25" s="6"/>
      <c r="JI25" s="6"/>
      <c r="JM25" s="6"/>
      <c r="JQ25" s="6"/>
      <c r="JU25" s="6"/>
      <c r="JY25" s="6"/>
      <c r="KC25" s="6"/>
      <c r="KG25" s="6"/>
      <c r="KK25" s="6"/>
      <c r="KO25" s="6"/>
      <c r="KS25" s="6"/>
      <c r="KW25" s="6"/>
      <c r="LA25" s="6"/>
      <c r="LE25" s="6"/>
      <c r="LI25" s="6"/>
      <c r="LM25" s="6"/>
      <c r="LQ25" s="6"/>
      <c r="LU25" s="6"/>
      <c r="LY25" s="6"/>
      <c r="MC25" s="6"/>
      <c r="MG25" s="6"/>
      <c r="MK25" s="6"/>
      <c r="MO25" s="6"/>
      <c r="MS25" s="6"/>
      <c r="MW25" s="6"/>
      <c r="NA25" s="6"/>
      <c r="NE25" s="6"/>
      <c r="NI25" s="6"/>
      <c r="NM25" s="6"/>
      <c r="NQ25" s="6"/>
      <c r="NU25" s="6"/>
      <c r="NY25" s="6"/>
      <c r="OC25" s="6"/>
      <c r="OG25" s="6"/>
      <c r="OK25" s="6"/>
      <c r="OO25" s="6"/>
      <c r="OS25" s="6"/>
      <c r="OW25" s="6"/>
      <c r="PA25" s="6"/>
      <c r="PE25" s="6"/>
      <c r="PI25" s="6"/>
      <c r="PM25" s="6"/>
      <c r="PQ25" s="6"/>
      <c r="PU25" s="6"/>
      <c r="PY25" s="6"/>
      <c r="QC25" s="6"/>
      <c r="QG25" s="6"/>
      <c r="QK25" s="6"/>
      <c r="QO25" s="6"/>
      <c r="QS25" s="6"/>
      <c r="QW25" s="6"/>
      <c r="RA25" s="6"/>
      <c r="RE25" s="6"/>
      <c r="RI25" s="6"/>
      <c r="RM25" s="6"/>
      <c r="RQ25" s="6"/>
      <c r="RU25" s="6"/>
      <c r="RY25" s="6"/>
      <c r="SC25" s="6"/>
      <c r="SG25" s="6"/>
      <c r="SK25" s="6"/>
      <c r="SO25" s="6"/>
      <c r="SS25" s="6"/>
      <c r="SW25" s="6"/>
      <c r="TA25" s="6"/>
      <c r="TE25" s="6"/>
      <c r="TI25" s="6"/>
      <c r="TM25" s="6"/>
      <c r="TQ25" s="6"/>
      <c r="TU25" s="6"/>
      <c r="TY25" s="6"/>
      <c r="UC25" s="6"/>
      <c r="UG25" s="6"/>
      <c r="UK25" s="6"/>
      <c r="UO25" s="6"/>
      <c r="US25" s="6"/>
      <c r="UW25" s="6"/>
      <c r="VA25" s="6"/>
      <c r="VE25" s="6"/>
      <c r="VI25" s="6"/>
      <c r="VM25" s="6"/>
      <c r="VQ25" s="6"/>
      <c r="VU25" s="6"/>
      <c r="VY25" s="6"/>
      <c r="WC25" s="6"/>
      <c r="WG25" s="6"/>
      <c r="WK25" s="6"/>
      <c r="WO25" s="6"/>
      <c r="WS25" s="6"/>
      <c r="WW25" s="6"/>
      <c r="XA25" s="6"/>
      <c r="XE25" s="6"/>
      <c r="XI25" s="6"/>
      <c r="XM25" s="6"/>
      <c r="XQ25" s="6"/>
      <c r="XU25" s="6"/>
      <c r="XY25" s="6"/>
      <c r="YC25" s="6"/>
      <c r="YG25" s="6"/>
      <c r="YK25" s="6"/>
      <c r="YO25" s="6"/>
      <c r="YS25" s="6"/>
      <c r="YW25" s="6"/>
      <c r="ZA25" s="6"/>
      <c r="ZE25" s="6"/>
      <c r="ZI25" s="6"/>
      <c r="ZM25" s="6"/>
      <c r="ZQ25" s="6"/>
      <c r="ZU25" s="6"/>
      <c r="ZY25" s="6"/>
      <c r="AAC25" s="6"/>
      <c r="AAG25" s="6"/>
      <c r="AAK25" s="6"/>
      <c r="AAO25" s="6"/>
      <c r="AAS25" s="6"/>
      <c r="AAW25" s="6"/>
      <c r="ABA25" s="6"/>
      <c r="ABE25" s="6"/>
      <c r="ABI25" s="6"/>
      <c r="ABM25" s="6"/>
      <c r="ABQ25" s="6"/>
      <c r="ABU25" s="6"/>
      <c r="ABY25" s="6"/>
      <c r="ACC25" s="6"/>
      <c r="ACG25" s="6"/>
      <c r="ACK25" s="6"/>
      <c r="ACO25" s="6"/>
      <c r="ACS25" s="6"/>
      <c r="ACW25" s="6"/>
      <c r="ADA25" s="6"/>
      <c r="ADE25" s="6"/>
      <c r="ADI25" s="6"/>
      <c r="ADM25" s="6"/>
      <c r="ADQ25" s="6"/>
      <c r="ADU25" s="6"/>
      <c r="ADY25" s="6"/>
      <c r="AEC25" s="6"/>
      <c r="AEG25" s="6"/>
      <c r="AEK25" s="6"/>
      <c r="AEO25" s="6"/>
      <c r="AES25" s="6"/>
      <c r="AEW25" s="6"/>
      <c r="AFA25" s="6"/>
      <c r="AFE25" s="6"/>
      <c r="AFI25" s="6"/>
      <c r="AFM25" s="6"/>
      <c r="AFQ25" s="6"/>
      <c r="AFU25" s="6"/>
      <c r="AFY25" s="6"/>
      <c r="AGC25" s="6"/>
      <c r="AGG25" s="6"/>
      <c r="AGK25" s="6"/>
      <c r="AGO25" s="6"/>
      <c r="AGS25" s="6"/>
      <c r="AGW25" s="6"/>
      <c r="AHA25" s="6"/>
      <c r="AHE25" s="6"/>
      <c r="AHI25" s="6"/>
      <c r="AHM25" s="6"/>
      <c r="AHQ25" s="6"/>
      <c r="AHU25" s="6"/>
      <c r="AHY25" s="6"/>
      <c r="AIC25" s="6"/>
      <c r="AIG25" s="6"/>
      <c r="AIK25" s="6"/>
      <c r="AIO25" s="6"/>
      <c r="AIS25" s="6"/>
      <c r="AIW25" s="6"/>
      <c r="AJA25" s="6"/>
      <c r="AJE25" s="6"/>
      <c r="AJI25" s="6"/>
      <c r="AJM25" s="6"/>
      <c r="AJQ25" s="6"/>
      <c r="AJU25" s="6"/>
      <c r="AJY25" s="6"/>
      <c r="AKC25" s="6"/>
      <c r="AKG25" s="6"/>
      <c r="AKK25" s="6"/>
      <c r="AKO25" s="6"/>
      <c r="AKS25" s="6"/>
      <c r="AKW25" s="6"/>
      <c r="ALA25" s="6"/>
      <c r="ALE25" s="6"/>
      <c r="ALI25" s="6"/>
      <c r="ALM25" s="6"/>
      <c r="ALQ25" s="6"/>
      <c r="ALU25" s="6"/>
      <c r="ALY25" s="6"/>
      <c r="AMC25" s="6"/>
      <c r="AMG25" s="6"/>
    </row>
    <row r="26" spans="1:1021" x14ac:dyDescent="0.25">
      <c r="A26" s="3">
        <v>41984</v>
      </c>
      <c r="B26" s="11" t="s">
        <v>88</v>
      </c>
      <c r="C26" s="19"/>
      <c r="D26" s="19">
        <v>13</v>
      </c>
      <c r="F26" s="3">
        <v>41984</v>
      </c>
      <c r="G26" s="11" t="s">
        <v>88</v>
      </c>
      <c r="H26" s="19"/>
      <c r="I26" s="19">
        <v>13</v>
      </c>
    </row>
    <row r="27" spans="1:1021" x14ac:dyDescent="0.25">
      <c r="A27" s="3">
        <v>41984</v>
      </c>
      <c r="B27" s="11" t="s">
        <v>105</v>
      </c>
      <c r="C27" s="19"/>
      <c r="D27" s="19">
        <v>9</v>
      </c>
      <c r="F27" s="3">
        <v>41984</v>
      </c>
      <c r="G27" s="11" t="s">
        <v>105</v>
      </c>
      <c r="H27" s="19"/>
      <c r="I27" s="19">
        <v>9</v>
      </c>
    </row>
    <row r="28" spans="1:1021" x14ac:dyDescent="0.25">
      <c r="A28" s="3"/>
      <c r="B28" s="11"/>
      <c r="C28" s="19"/>
      <c r="D28" s="19"/>
      <c r="F28" s="3"/>
      <c r="G28" s="11"/>
      <c r="H28" s="19"/>
      <c r="I28" s="19"/>
    </row>
    <row r="29" spans="1:1021" x14ac:dyDescent="0.25">
      <c r="A29" s="3">
        <v>41996</v>
      </c>
      <c r="B29" t="s">
        <v>12</v>
      </c>
      <c r="C29" s="19"/>
      <c r="D29" s="19">
        <v>9</v>
      </c>
      <c r="F29" s="3">
        <v>41996</v>
      </c>
      <c r="G29" t="s">
        <v>12</v>
      </c>
      <c r="H29" s="19"/>
      <c r="I29" s="19">
        <v>9</v>
      </c>
    </row>
    <row r="30" spans="1:1021" x14ac:dyDescent="0.25">
      <c r="A30" s="3">
        <v>41996</v>
      </c>
      <c r="B30" t="s">
        <v>171</v>
      </c>
      <c r="C30" s="19"/>
      <c r="D30" s="19">
        <v>150</v>
      </c>
      <c r="F30" s="3">
        <v>41996</v>
      </c>
      <c r="G30" t="s">
        <v>171</v>
      </c>
      <c r="H30" s="19"/>
      <c r="I30" s="19">
        <v>150</v>
      </c>
    </row>
    <row r="31" spans="1:1021" x14ac:dyDescent="0.25">
      <c r="A31" s="3">
        <v>41996</v>
      </c>
      <c r="B31" t="s">
        <v>134</v>
      </c>
      <c r="C31" s="19"/>
      <c r="D31" s="19">
        <v>15</v>
      </c>
      <c r="F31" s="3">
        <v>41996</v>
      </c>
      <c r="G31" t="s">
        <v>134</v>
      </c>
      <c r="H31" s="19"/>
      <c r="I31" s="19">
        <v>15</v>
      </c>
    </row>
    <row r="32" spans="1:1021" x14ac:dyDescent="0.25">
      <c r="A32" s="3">
        <v>41996</v>
      </c>
      <c r="B32" t="s">
        <v>1207</v>
      </c>
      <c r="C32" s="19"/>
      <c r="D32" s="19">
        <v>40</v>
      </c>
      <c r="F32" s="3"/>
      <c r="H32" s="19"/>
      <c r="I32" s="19"/>
    </row>
    <row r="33" spans="1:9" x14ac:dyDescent="0.25">
      <c r="A33" s="3"/>
      <c r="C33" s="19"/>
      <c r="D33" s="19"/>
      <c r="F33" s="3">
        <v>41997</v>
      </c>
      <c r="G33" t="s">
        <v>175</v>
      </c>
      <c r="H33" s="19"/>
      <c r="I33" s="19">
        <v>15</v>
      </c>
    </row>
    <row r="34" spans="1:9" x14ac:dyDescent="0.25">
      <c r="A34" s="3">
        <v>41997</v>
      </c>
      <c r="B34" t="s">
        <v>175</v>
      </c>
      <c r="C34" s="19"/>
      <c r="D34" s="19">
        <v>15</v>
      </c>
      <c r="F34" s="3">
        <v>41997</v>
      </c>
      <c r="G34" t="s">
        <v>15</v>
      </c>
      <c r="H34" s="19"/>
      <c r="I34" s="19">
        <v>9</v>
      </c>
    </row>
    <row r="35" spans="1:9" x14ac:dyDescent="0.25">
      <c r="A35" s="3">
        <v>41997</v>
      </c>
      <c r="B35" t="s">
        <v>15</v>
      </c>
      <c r="C35" s="19"/>
      <c r="D35" s="19">
        <v>9</v>
      </c>
      <c r="F35" s="7"/>
      <c r="H35" s="19"/>
      <c r="I35" s="19"/>
    </row>
    <row r="36" spans="1:9" x14ac:dyDescent="0.25">
      <c r="A36" s="7"/>
      <c r="C36" s="19"/>
      <c r="D36" s="19"/>
      <c r="F36" s="3">
        <v>42063</v>
      </c>
      <c r="G36" t="s">
        <v>346</v>
      </c>
      <c r="H36" s="19"/>
      <c r="I36" s="19">
        <v>10</v>
      </c>
    </row>
    <row r="37" spans="1:9" x14ac:dyDescent="0.25">
      <c r="A37" s="3">
        <v>42063</v>
      </c>
      <c r="B37" t="s">
        <v>346</v>
      </c>
      <c r="C37" s="19"/>
      <c r="D37" s="19">
        <v>10</v>
      </c>
      <c r="F37" s="3"/>
      <c r="H37" s="19"/>
      <c r="I37" s="19"/>
    </row>
    <row r="38" spans="1:9" x14ac:dyDescent="0.25">
      <c r="A38" s="3">
        <v>42063</v>
      </c>
      <c r="B38" t="s">
        <v>347</v>
      </c>
      <c r="C38" s="19"/>
      <c r="D38" s="19">
        <v>20</v>
      </c>
      <c r="F38" s="3">
        <v>42064</v>
      </c>
      <c r="G38" t="s">
        <v>349</v>
      </c>
      <c r="H38" s="19"/>
      <c r="I38" s="19">
        <v>170</v>
      </c>
    </row>
    <row r="39" spans="1:9" x14ac:dyDescent="0.25">
      <c r="A39" s="3">
        <v>42063</v>
      </c>
      <c r="B39" t="s">
        <v>51</v>
      </c>
      <c r="C39" s="19"/>
      <c r="D39" s="19">
        <v>10</v>
      </c>
      <c r="F39" s="3"/>
      <c r="H39" s="19"/>
      <c r="I39" s="19"/>
    </row>
    <row r="40" spans="1:9" x14ac:dyDescent="0.25">
      <c r="A40" s="3">
        <v>42063</v>
      </c>
      <c r="B40" t="s">
        <v>348</v>
      </c>
      <c r="C40" s="19"/>
      <c r="D40" s="19">
        <v>5</v>
      </c>
      <c r="F40" s="3">
        <v>42065</v>
      </c>
      <c r="G40" t="s">
        <v>357</v>
      </c>
      <c r="H40" s="19"/>
      <c r="I40" s="19">
        <v>50</v>
      </c>
    </row>
    <row r="41" spans="1:9" x14ac:dyDescent="0.25">
      <c r="A41" s="3"/>
      <c r="C41" s="19"/>
      <c r="D41" s="19"/>
      <c r="F41" s="7"/>
    </row>
    <row r="42" spans="1:9" x14ac:dyDescent="0.25">
      <c r="A42" s="3">
        <v>42064</v>
      </c>
      <c r="B42" t="s">
        <v>349</v>
      </c>
      <c r="C42" s="19"/>
      <c r="D42" s="19">
        <v>170</v>
      </c>
      <c r="F42" s="3">
        <v>42093</v>
      </c>
      <c r="G42" s="4" t="s">
        <v>553</v>
      </c>
      <c r="I42">
        <v>560</v>
      </c>
    </row>
    <row r="43" spans="1:9" x14ac:dyDescent="0.25">
      <c r="A43" s="3">
        <v>42064</v>
      </c>
      <c r="B43" t="s">
        <v>350</v>
      </c>
      <c r="C43" s="19"/>
      <c r="D43" s="19">
        <v>5</v>
      </c>
      <c r="F43" s="3">
        <v>42093</v>
      </c>
      <c r="G43" s="4" t="s">
        <v>561</v>
      </c>
      <c r="H43">
        <v>560</v>
      </c>
    </row>
    <row r="44" spans="1:9" x14ac:dyDescent="0.25">
      <c r="A44" s="7"/>
      <c r="C44" s="19"/>
      <c r="D44" s="19"/>
    </row>
    <row r="45" spans="1:9" x14ac:dyDescent="0.25">
      <c r="A45" s="3">
        <v>42065</v>
      </c>
      <c r="B45" t="s">
        <v>357</v>
      </c>
      <c r="C45" s="19"/>
      <c r="D45" s="19">
        <v>50</v>
      </c>
      <c r="F45" s="3">
        <v>42108</v>
      </c>
      <c r="G45" t="s">
        <v>1208</v>
      </c>
      <c r="H45">
        <v>760</v>
      </c>
    </row>
    <row r="46" spans="1:9" x14ac:dyDescent="0.25">
      <c r="A46" s="7"/>
      <c r="H46" s="19"/>
      <c r="I46" s="19"/>
    </row>
    <row r="47" spans="1:9" x14ac:dyDescent="0.25">
      <c r="A47" s="3">
        <v>42093</v>
      </c>
      <c r="B47" s="4" t="s">
        <v>553</v>
      </c>
      <c r="D47">
        <v>560</v>
      </c>
      <c r="G47" t="s">
        <v>1152</v>
      </c>
      <c r="H47">
        <v>1</v>
      </c>
    </row>
    <row r="48" spans="1:9" x14ac:dyDescent="0.25">
      <c r="A48" s="3">
        <v>42093</v>
      </c>
      <c r="B48" s="4" t="s">
        <v>561</v>
      </c>
      <c r="C48">
        <v>560</v>
      </c>
    </row>
    <row r="49" spans="1:9" x14ac:dyDescent="0.25">
      <c r="C49" s="19"/>
      <c r="D49" s="19"/>
      <c r="F49" s="143" t="s">
        <v>73</v>
      </c>
      <c r="G49" s="143"/>
      <c r="H49" s="19">
        <f>SUM(H4:H48)</f>
        <v>3921</v>
      </c>
      <c r="I49" s="19"/>
    </row>
    <row r="50" spans="1:9" x14ac:dyDescent="0.25">
      <c r="A50" s="143" t="s">
        <v>73</v>
      </c>
      <c r="B50" s="143"/>
      <c r="C50" s="19">
        <f>SUM(C4:C49)</f>
        <v>3160</v>
      </c>
      <c r="D50" s="19"/>
      <c r="F50" s="143" t="s">
        <v>74</v>
      </c>
      <c r="G50" s="143"/>
      <c r="H50" s="19"/>
      <c r="I50" s="19">
        <f>SUM(I4:I48)</f>
        <v>3921</v>
      </c>
    </row>
    <row r="51" spans="1:9" x14ac:dyDescent="0.25">
      <c r="A51" s="143" t="s">
        <v>74</v>
      </c>
      <c r="B51" s="143"/>
      <c r="C51" s="19"/>
      <c r="D51" s="19">
        <f>SUM(D4:D49)</f>
        <v>4001</v>
      </c>
      <c r="F51" s="143" t="s">
        <v>75</v>
      </c>
      <c r="G51" s="143"/>
      <c r="H51" s="19">
        <f>H49-I50</f>
        <v>0</v>
      </c>
      <c r="I51" s="19"/>
    </row>
    <row r="52" spans="1:9" x14ac:dyDescent="0.25">
      <c r="A52" s="143" t="s">
        <v>75</v>
      </c>
      <c r="B52" s="143"/>
      <c r="C52" s="19">
        <f>C50-D51</f>
        <v>-841</v>
      </c>
      <c r="D52" s="19"/>
    </row>
    <row r="53" spans="1:9" x14ac:dyDescent="0.25">
      <c r="C53" s="19"/>
      <c r="D53" s="19"/>
      <c r="F53" s="34"/>
      <c r="G53" s="34"/>
      <c r="H53" s="34"/>
      <c r="I53" s="34"/>
    </row>
    <row r="54" spans="1:9" x14ac:dyDescent="0.25">
      <c r="A54" s="34"/>
      <c r="B54" s="34"/>
      <c r="C54" s="34"/>
      <c r="D54" s="34"/>
    </row>
    <row r="55" spans="1:9" x14ac:dyDescent="0.25">
      <c r="F55" s="144" t="s">
        <v>1209</v>
      </c>
      <c r="G55" s="144"/>
      <c r="H55" s="144"/>
      <c r="I55" s="144"/>
    </row>
    <row r="56" spans="1:9" x14ac:dyDescent="0.25">
      <c r="A56" s="144" t="s">
        <v>1210</v>
      </c>
      <c r="B56" s="144"/>
      <c r="C56" s="144"/>
      <c r="D56" s="144"/>
      <c r="F56" s="144" t="s">
        <v>1</v>
      </c>
      <c r="G56" s="144" t="s">
        <v>2</v>
      </c>
      <c r="H56" s="144" t="s">
        <v>3</v>
      </c>
      <c r="I56" s="144"/>
    </row>
    <row r="57" spans="1:9" x14ac:dyDescent="0.25">
      <c r="A57" s="144" t="s">
        <v>1</v>
      </c>
      <c r="B57" s="144" t="s">
        <v>2</v>
      </c>
      <c r="C57" s="144" t="s">
        <v>3</v>
      </c>
      <c r="D57" s="144"/>
      <c r="F57" s="144"/>
      <c r="G57" s="144"/>
      <c r="H57" s="2" t="s">
        <v>4</v>
      </c>
      <c r="I57" s="2" t="s">
        <v>5</v>
      </c>
    </row>
    <row r="58" spans="1:9" x14ac:dyDescent="0.25">
      <c r="A58" s="144"/>
      <c r="B58" s="144"/>
      <c r="C58" s="2" t="s">
        <v>4</v>
      </c>
      <c r="D58" s="2" t="s">
        <v>5</v>
      </c>
      <c r="F58" s="3">
        <v>42111</v>
      </c>
      <c r="G58" s="4" t="s">
        <v>678</v>
      </c>
      <c r="H58" s="5"/>
      <c r="I58" s="5">
        <v>1</v>
      </c>
    </row>
    <row r="59" spans="1:9" x14ac:dyDescent="0.25">
      <c r="A59" s="3">
        <v>42097</v>
      </c>
      <c r="B59" s="4" t="s">
        <v>610</v>
      </c>
      <c r="C59" s="5">
        <v>2000</v>
      </c>
      <c r="D59" s="32"/>
    </row>
    <row r="60" spans="1:9" x14ac:dyDescent="0.25">
      <c r="A60" s="3"/>
      <c r="B60" s="31"/>
      <c r="C60" s="32"/>
      <c r="D60" s="32"/>
      <c r="F60" s="3">
        <v>42113</v>
      </c>
      <c r="G60" s="4" t="s">
        <v>685</v>
      </c>
      <c r="H60">
        <v>80</v>
      </c>
      <c r="I60" s="32"/>
    </row>
    <row r="61" spans="1:9" x14ac:dyDescent="0.25">
      <c r="A61" s="3">
        <v>42098</v>
      </c>
      <c r="B61" s="4" t="s">
        <v>617</v>
      </c>
      <c r="C61" s="5">
        <v>5000</v>
      </c>
      <c r="D61" s="32"/>
      <c r="F61" s="3"/>
      <c r="G61" s="31"/>
      <c r="H61" s="32"/>
      <c r="I61" s="32"/>
    </row>
    <row r="62" spans="1:9" x14ac:dyDescent="0.25">
      <c r="G62" t="s">
        <v>1088</v>
      </c>
      <c r="H62">
        <v>1000</v>
      </c>
      <c r="I62" s="32"/>
    </row>
    <row r="63" spans="1:9" x14ac:dyDescent="0.25">
      <c r="A63" s="3">
        <v>42107</v>
      </c>
      <c r="B63" s="4" t="s">
        <v>656</v>
      </c>
      <c r="C63" s="5"/>
      <c r="D63" s="5">
        <v>3000</v>
      </c>
    </row>
    <row r="64" spans="1:9" x14ac:dyDescent="0.25">
      <c r="F64" s="3">
        <v>42118</v>
      </c>
      <c r="G64" t="s">
        <v>685</v>
      </c>
      <c r="H64" s="5">
        <v>1</v>
      </c>
      <c r="I64" s="5"/>
    </row>
    <row r="65" spans="1:9" x14ac:dyDescent="0.25">
      <c r="A65" s="3">
        <v>42108</v>
      </c>
      <c r="B65" s="4" t="s">
        <v>658</v>
      </c>
      <c r="C65" s="5"/>
      <c r="D65" s="5">
        <v>3240</v>
      </c>
    </row>
    <row r="66" spans="1:9" x14ac:dyDescent="0.25">
      <c r="F66" s="3">
        <v>42118</v>
      </c>
      <c r="G66" s="11" t="s">
        <v>714</v>
      </c>
      <c r="H66" s="5"/>
      <c r="I66" s="5">
        <v>1080</v>
      </c>
    </row>
    <row r="67" spans="1:9" x14ac:dyDescent="0.25">
      <c r="A67" s="3">
        <v>42108</v>
      </c>
      <c r="B67" t="s">
        <v>1211</v>
      </c>
      <c r="D67">
        <v>760</v>
      </c>
    </row>
    <row r="68" spans="1:9" x14ac:dyDescent="0.25">
      <c r="F68" s="143" t="s">
        <v>73</v>
      </c>
      <c r="G68" s="143"/>
      <c r="H68" s="19">
        <f>SUM(H60:H67)</f>
        <v>1081</v>
      </c>
      <c r="I68" s="19"/>
    </row>
    <row r="69" spans="1:9" x14ac:dyDescent="0.25">
      <c r="A69" s="143" t="s">
        <v>73</v>
      </c>
      <c r="B69" s="143"/>
      <c r="C69" s="19">
        <f>SUM(C59:C68)</f>
        <v>7000</v>
      </c>
      <c r="D69" s="19"/>
      <c r="F69" s="143" t="s">
        <v>74</v>
      </c>
      <c r="G69" s="143"/>
      <c r="H69" s="19"/>
      <c r="I69" s="19">
        <f>SUM(I58:I67)</f>
        <v>1081</v>
      </c>
    </row>
    <row r="70" spans="1:9" x14ac:dyDescent="0.25">
      <c r="A70" s="143" t="s">
        <v>74</v>
      </c>
      <c r="B70" s="143"/>
      <c r="C70" s="19"/>
      <c r="D70" s="19">
        <f>SUM(D59:D68)</f>
        <v>7000</v>
      </c>
      <c r="F70" s="143" t="s">
        <v>75</v>
      </c>
      <c r="G70" s="143"/>
      <c r="H70" s="19">
        <f>H68-I69</f>
        <v>0</v>
      </c>
      <c r="I70" s="19"/>
    </row>
    <row r="71" spans="1:9" x14ac:dyDescent="0.25">
      <c r="A71" s="143" t="s">
        <v>75</v>
      </c>
      <c r="B71" s="143"/>
      <c r="C71" s="19">
        <f>C69-D70</f>
        <v>0</v>
      </c>
      <c r="D71" s="19"/>
    </row>
    <row r="72" spans="1:9" x14ac:dyDescent="0.25">
      <c r="F72" s="34"/>
      <c r="G72" s="34"/>
      <c r="H72" s="34"/>
      <c r="I72" s="34"/>
    </row>
    <row r="73" spans="1:9" x14ac:dyDescent="0.25">
      <c r="A73" s="34"/>
      <c r="B73" s="34"/>
      <c r="C73" s="34"/>
      <c r="D73" s="34"/>
    </row>
    <row r="74" spans="1:9" x14ac:dyDescent="0.25">
      <c r="F74" s="144" t="s">
        <v>1210</v>
      </c>
      <c r="G74" s="144"/>
      <c r="H74" s="144"/>
      <c r="I74" s="144"/>
    </row>
    <row r="75" spans="1:9" x14ac:dyDescent="0.25">
      <c r="A75" s="144" t="s">
        <v>1212</v>
      </c>
      <c r="B75" s="144"/>
      <c r="C75" s="144"/>
      <c r="D75" s="144"/>
      <c r="F75" s="144" t="s">
        <v>1</v>
      </c>
      <c r="G75" s="144" t="s">
        <v>2</v>
      </c>
      <c r="H75" s="144" t="s">
        <v>3</v>
      </c>
      <c r="I75" s="144"/>
    </row>
    <row r="76" spans="1:9" x14ac:dyDescent="0.25">
      <c r="A76" s="144" t="s">
        <v>1</v>
      </c>
      <c r="B76" s="144" t="s">
        <v>2</v>
      </c>
      <c r="C76" s="144" t="s">
        <v>3</v>
      </c>
      <c r="D76" s="144"/>
      <c r="F76" s="144"/>
      <c r="G76" s="144"/>
      <c r="H76" s="2" t="s">
        <v>4</v>
      </c>
      <c r="I76" s="2" t="s">
        <v>5</v>
      </c>
    </row>
    <row r="77" spans="1:9" x14ac:dyDescent="0.25">
      <c r="A77" s="144"/>
      <c r="B77" s="144"/>
      <c r="C77" s="2" t="s">
        <v>4</v>
      </c>
      <c r="D77" s="2" t="s">
        <v>5</v>
      </c>
      <c r="F77" s="3">
        <v>42120</v>
      </c>
      <c r="G77" t="s">
        <v>714</v>
      </c>
      <c r="H77" s="5"/>
      <c r="I77" s="5">
        <v>40</v>
      </c>
    </row>
    <row r="78" spans="1:9" x14ac:dyDescent="0.25">
      <c r="A78" s="3">
        <v>42117</v>
      </c>
      <c r="B78" t="s">
        <v>703</v>
      </c>
      <c r="C78" s="5"/>
      <c r="D78" s="5">
        <v>1080</v>
      </c>
      <c r="F78" s="3">
        <v>42120</v>
      </c>
      <c r="G78" t="s">
        <v>714</v>
      </c>
      <c r="H78" s="5"/>
      <c r="I78" s="5">
        <v>500</v>
      </c>
    </row>
    <row r="79" spans="1:9" x14ac:dyDescent="0.25">
      <c r="A79" s="3"/>
      <c r="B79" s="31"/>
      <c r="C79" s="32"/>
      <c r="D79" s="32"/>
      <c r="F79" s="3"/>
      <c r="G79" s="4"/>
      <c r="H79" s="5"/>
      <c r="I79" s="32"/>
    </row>
    <row r="80" spans="1:9" x14ac:dyDescent="0.25">
      <c r="A80" s="3">
        <v>42118</v>
      </c>
      <c r="B80" s="11" t="s">
        <v>713</v>
      </c>
      <c r="C80" s="5">
        <v>1080</v>
      </c>
      <c r="D80" s="32"/>
      <c r="F80" s="3">
        <v>42121</v>
      </c>
      <c r="G80" t="s">
        <v>1213</v>
      </c>
      <c r="H80">
        <v>100</v>
      </c>
    </row>
    <row r="81" spans="1:9" x14ac:dyDescent="0.25">
      <c r="F81" s="3"/>
      <c r="G81" s="4"/>
      <c r="H81" s="5"/>
      <c r="I81" s="5"/>
    </row>
    <row r="82" spans="1:9" x14ac:dyDescent="0.25">
      <c r="A82" s="143" t="s">
        <v>73</v>
      </c>
      <c r="B82" s="143"/>
      <c r="C82" s="19">
        <f>SUM(C78:C81)</f>
        <v>1080</v>
      </c>
      <c r="D82" s="19"/>
      <c r="F82" s="3">
        <v>42122</v>
      </c>
      <c r="G82" t="s">
        <v>732</v>
      </c>
      <c r="I82" s="5">
        <v>20</v>
      </c>
    </row>
    <row r="83" spans="1:9" x14ac:dyDescent="0.25">
      <c r="A83" s="143" t="s">
        <v>74</v>
      </c>
      <c r="B83" s="143"/>
      <c r="C83" s="19"/>
      <c r="D83" s="19">
        <f>SUM(D78:D81)</f>
        <v>1080</v>
      </c>
      <c r="F83" s="3"/>
      <c r="G83" s="4"/>
      <c r="H83" s="5"/>
      <c r="I83" s="5"/>
    </row>
    <row r="84" spans="1:9" x14ac:dyDescent="0.25">
      <c r="A84" s="143" t="s">
        <v>75</v>
      </c>
      <c r="B84" s="143"/>
      <c r="C84" s="19">
        <f>C82-D83</f>
        <v>0</v>
      </c>
      <c r="D84" s="19"/>
      <c r="G84" t="s">
        <v>1214</v>
      </c>
      <c r="H84">
        <v>536</v>
      </c>
    </row>
    <row r="85" spans="1:9" x14ac:dyDescent="0.25">
      <c r="F85" s="3"/>
    </row>
    <row r="86" spans="1:9" x14ac:dyDescent="0.25">
      <c r="A86" s="34"/>
      <c r="B86" s="34"/>
      <c r="C86" s="34"/>
      <c r="D86" s="34"/>
      <c r="G86" t="s">
        <v>1215</v>
      </c>
      <c r="I86">
        <v>297</v>
      </c>
    </row>
    <row r="88" spans="1:9" x14ac:dyDescent="0.25">
      <c r="A88" s="144" t="s">
        <v>1216</v>
      </c>
      <c r="B88" s="144"/>
      <c r="C88" s="144"/>
      <c r="D88" s="144"/>
      <c r="F88" s="3">
        <v>42146</v>
      </c>
      <c r="G88" t="s">
        <v>837</v>
      </c>
      <c r="I88">
        <v>140</v>
      </c>
    </row>
    <row r="89" spans="1:9" x14ac:dyDescent="0.25">
      <c r="A89" s="144" t="s">
        <v>1</v>
      </c>
      <c r="B89" s="144" t="s">
        <v>2</v>
      </c>
      <c r="C89" s="144" t="s">
        <v>3</v>
      </c>
      <c r="D89" s="144"/>
      <c r="F89" s="3">
        <v>42146</v>
      </c>
      <c r="G89" t="s">
        <v>838</v>
      </c>
      <c r="I89">
        <v>28</v>
      </c>
    </row>
    <row r="90" spans="1:9" x14ac:dyDescent="0.25">
      <c r="A90" s="144"/>
      <c r="B90" s="144"/>
      <c r="C90" s="2" t="s">
        <v>4</v>
      </c>
      <c r="D90" s="2" t="s">
        <v>5</v>
      </c>
    </row>
    <row r="91" spans="1:9" x14ac:dyDescent="0.25">
      <c r="A91" s="3">
        <v>42118</v>
      </c>
      <c r="B91" t="s">
        <v>1217</v>
      </c>
      <c r="C91" s="5">
        <v>250</v>
      </c>
      <c r="D91" s="5"/>
      <c r="F91" s="3">
        <v>42147</v>
      </c>
      <c r="G91" s="4" t="s">
        <v>1218</v>
      </c>
      <c r="H91" s="5">
        <v>6</v>
      </c>
    </row>
    <row r="92" spans="1:9" x14ac:dyDescent="0.25">
      <c r="A92" s="3">
        <v>42118</v>
      </c>
      <c r="B92" t="s">
        <v>1219</v>
      </c>
      <c r="C92" s="5">
        <v>50</v>
      </c>
      <c r="D92" s="32"/>
      <c r="F92" s="3">
        <v>42147</v>
      </c>
      <c r="G92" t="s">
        <v>839</v>
      </c>
      <c r="I92">
        <v>2000</v>
      </c>
    </row>
    <row r="93" spans="1:9" x14ac:dyDescent="0.25">
      <c r="A93" s="3">
        <v>42118</v>
      </c>
      <c r="B93" t="s">
        <v>892</v>
      </c>
      <c r="C93" s="5">
        <v>20</v>
      </c>
      <c r="D93" s="32"/>
      <c r="F93" s="3">
        <v>42147</v>
      </c>
      <c r="G93" t="s">
        <v>840</v>
      </c>
      <c r="H93">
        <v>100</v>
      </c>
    </row>
    <row r="95" spans="1:9" x14ac:dyDescent="0.25">
      <c r="A95" s="3">
        <v>42119</v>
      </c>
      <c r="B95" t="s">
        <v>1219</v>
      </c>
      <c r="C95" s="5">
        <v>60</v>
      </c>
      <c r="G95" t="s">
        <v>1220</v>
      </c>
      <c r="I95">
        <v>1000</v>
      </c>
    </row>
    <row r="97" spans="1:9" x14ac:dyDescent="0.25">
      <c r="A97" s="3">
        <v>42122</v>
      </c>
      <c r="B97" t="s">
        <v>548</v>
      </c>
      <c r="C97" s="5">
        <v>50</v>
      </c>
      <c r="G97" t="s">
        <v>1855</v>
      </c>
      <c r="H97">
        <v>3283</v>
      </c>
    </row>
    <row r="98" spans="1:9" x14ac:dyDescent="0.25">
      <c r="A98" s="3">
        <v>42122</v>
      </c>
      <c r="B98" t="s">
        <v>1221</v>
      </c>
      <c r="C98" s="5">
        <v>38</v>
      </c>
    </row>
    <row r="99" spans="1:9" x14ac:dyDescent="0.25">
      <c r="A99" s="3">
        <v>42122</v>
      </c>
      <c r="B99" t="s">
        <v>1222</v>
      </c>
      <c r="C99" s="5">
        <v>10</v>
      </c>
    </row>
    <row r="100" spans="1:9" x14ac:dyDescent="0.25">
      <c r="A100" s="3">
        <v>42122</v>
      </c>
      <c r="B100" t="s">
        <v>1223</v>
      </c>
      <c r="C100" s="5">
        <v>20</v>
      </c>
    </row>
    <row r="101" spans="1:9" x14ac:dyDescent="0.25">
      <c r="A101" s="3">
        <v>42122</v>
      </c>
      <c r="B101" t="s">
        <v>1224</v>
      </c>
      <c r="C101" s="5">
        <v>38</v>
      </c>
    </row>
    <row r="103" spans="1:9" x14ac:dyDescent="0.25">
      <c r="B103" t="s">
        <v>1225</v>
      </c>
      <c r="D103">
        <v>536</v>
      </c>
      <c r="F103" s="143" t="s">
        <v>73</v>
      </c>
      <c r="G103" s="143"/>
      <c r="H103" s="19">
        <f>SUM(H77:H101)</f>
        <v>4025</v>
      </c>
      <c r="I103" s="19"/>
    </row>
    <row r="104" spans="1:9" x14ac:dyDescent="0.25">
      <c r="F104" s="143" t="s">
        <v>74</v>
      </c>
      <c r="G104" s="143"/>
      <c r="H104" s="19"/>
      <c r="I104" s="19">
        <f>SUM(I77:I102)</f>
        <v>4025</v>
      </c>
    </row>
    <row r="105" spans="1:9" x14ac:dyDescent="0.25">
      <c r="A105" s="143" t="s">
        <v>73</v>
      </c>
      <c r="B105" s="143"/>
      <c r="C105" s="19">
        <f>SUM(C91:C104)</f>
        <v>536</v>
      </c>
      <c r="D105" s="19"/>
      <c r="F105" s="143" t="s">
        <v>75</v>
      </c>
      <c r="G105" s="143"/>
      <c r="H105" s="19">
        <f>H103-I104</f>
        <v>0</v>
      </c>
      <c r="I105" s="19"/>
    </row>
    <row r="106" spans="1:9" x14ac:dyDescent="0.25">
      <c r="A106" s="143" t="s">
        <v>74</v>
      </c>
      <c r="B106" s="143"/>
      <c r="C106" s="19"/>
      <c r="D106" s="19">
        <f>SUM(D91:D104)</f>
        <v>536</v>
      </c>
    </row>
    <row r="107" spans="1:9" x14ac:dyDescent="0.25">
      <c r="A107" s="143" t="s">
        <v>75</v>
      </c>
      <c r="B107" s="143"/>
      <c r="C107" s="19">
        <f>C105-D106</f>
        <v>0</v>
      </c>
      <c r="D107" s="19"/>
      <c r="F107" s="34"/>
      <c r="G107" s="34"/>
      <c r="H107" s="34"/>
      <c r="I107" s="34"/>
    </row>
    <row r="109" spans="1:9" x14ac:dyDescent="0.25">
      <c r="A109" s="34"/>
      <c r="B109" s="34"/>
      <c r="C109" s="34"/>
      <c r="D109" s="34"/>
      <c r="F109" s="144" t="s">
        <v>1226</v>
      </c>
      <c r="G109" s="144"/>
      <c r="H109" s="144"/>
      <c r="I109" s="144"/>
    </row>
    <row r="110" spans="1:9" x14ac:dyDescent="0.25">
      <c r="F110" s="144" t="s">
        <v>1</v>
      </c>
      <c r="G110" s="144" t="s">
        <v>2</v>
      </c>
      <c r="H110" s="144" t="s">
        <v>3</v>
      </c>
      <c r="I110" s="144"/>
    </row>
    <row r="111" spans="1:9" x14ac:dyDescent="0.25">
      <c r="A111" s="144" t="s">
        <v>1227</v>
      </c>
      <c r="B111" s="144"/>
      <c r="C111" s="144"/>
      <c r="D111" s="144"/>
      <c r="F111" s="144"/>
      <c r="G111" s="144"/>
      <c r="H111" s="2" t="s">
        <v>4</v>
      </c>
      <c r="I111" s="2" t="s">
        <v>5</v>
      </c>
    </row>
    <row r="112" spans="1:9" x14ac:dyDescent="0.25">
      <c r="A112" s="144" t="s">
        <v>1</v>
      </c>
      <c r="B112" s="144" t="s">
        <v>2</v>
      </c>
      <c r="C112" s="144" t="s">
        <v>3</v>
      </c>
      <c r="D112" s="144"/>
      <c r="F112" s="3">
        <v>42146</v>
      </c>
      <c r="G112" t="s">
        <v>829</v>
      </c>
      <c r="H112">
        <v>300</v>
      </c>
      <c r="I112" s="5"/>
    </row>
    <row r="113" spans="1:9" x14ac:dyDescent="0.25">
      <c r="A113" s="144"/>
      <c r="B113" s="144"/>
      <c r="C113" s="2" t="s">
        <v>4</v>
      </c>
      <c r="D113" s="2" t="s">
        <v>5</v>
      </c>
      <c r="F113" s="3">
        <v>42146</v>
      </c>
      <c r="G113" t="s">
        <v>830</v>
      </c>
      <c r="I113">
        <v>30</v>
      </c>
    </row>
    <row r="114" spans="1:9" x14ac:dyDescent="0.25">
      <c r="A114" s="3">
        <v>42121</v>
      </c>
      <c r="B114" t="s">
        <v>724</v>
      </c>
      <c r="C114" s="5">
        <v>80</v>
      </c>
      <c r="D114" s="5"/>
      <c r="F114" s="3">
        <v>42146</v>
      </c>
      <c r="G114" t="s">
        <v>831</v>
      </c>
      <c r="I114">
        <v>180</v>
      </c>
    </row>
    <row r="115" spans="1:9" x14ac:dyDescent="0.25">
      <c r="A115" s="3">
        <v>42121</v>
      </c>
      <c r="B115" t="s">
        <v>725</v>
      </c>
      <c r="C115" s="5">
        <v>80</v>
      </c>
      <c r="F115" s="3">
        <v>42146</v>
      </c>
      <c r="G115" t="s">
        <v>832</v>
      </c>
      <c r="I115">
        <v>24</v>
      </c>
    </row>
    <row r="116" spans="1:9" x14ac:dyDescent="0.25">
      <c r="A116" s="3">
        <v>42121</v>
      </c>
      <c r="B116" t="s">
        <v>726</v>
      </c>
      <c r="C116" s="5">
        <v>110</v>
      </c>
      <c r="F116" s="3">
        <v>42146</v>
      </c>
      <c r="G116" t="s">
        <v>833</v>
      </c>
      <c r="I116">
        <v>60</v>
      </c>
    </row>
    <row r="117" spans="1:9" x14ac:dyDescent="0.25">
      <c r="A117" s="3">
        <v>42121</v>
      </c>
      <c r="B117" t="s">
        <v>727</v>
      </c>
      <c r="C117" s="5">
        <v>27</v>
      </c>
      <c r="F117" s="3"/>
      <c r="I117" s="5"/>
    </row>
    <row r="118" spans="1:9" x14ac:dyDescent="0.25">
      <c r="F118" s="3">
        <v>42147</v>
      </c>
      <c r="G118" s="4" t="s">
        <v>1228</v>
      </c>
      <c r="H118" s="5"/>
      <c r="I118" s="5">
        <v>6</v>
      </c>
    </row>
    <row r="119" spans="1:9" x14ac:dyDescent="0.25">
      <c r="B119" t="s">
        <v>1229</v>
      </c>
      <c r="D119">
        <v>297</v>
      </c>
    </row>
    <row r="120" spans="1:9" x14ac:dyDescent="0.25">
      <c r="F120" s="143" t="s">
        <v>73</v>
      </c>
      <c r="G120" s="143"/>
      <c r="H120" s="19">
        <f>SUM(H112:H119)</f>
        <v>300</v>
      </c>
      <c r="I120" s="19"/>
    </row>
    <row r="121" spans="1:9" x14ac:dyDescent="0.25">
      <c r="A121" s="143" t="s">
        <v>73</v>
      </c>
      <c r="B121" s="143"/>
      <c r="C121" s="19">
        <f>SUM(C114:C120)</f>
        <v>297</v>
      </c>
      <c r="D121" s="19"/>
      <c r="F121" s="143" t="s">
        <v>74</v>
      </c>
      <c r="G121" s="143"/>
      <c r="H121" s="19"/>
      <c r="I121" s="19">
        <f>SUM(I112:I119)</f>
        <v>300</v>
      </c>
    </row>
    <row r="122" spans="1:9" x14ac:dyDescent="0.25">
      <c r="A122" s="143" t="s">
        <v>74</v>
      </c>
      <c r="B122" s="143"/>
      <c r="C122" s="19"/>
      <c r="D122" s="19">
        <f>SUM(D114:D120)</f>
        <v>297</v>
      </c>
      <c r="F122" s="143" t="s">
        <v>75</v>
      </c>
      <c r="G122" s="143"/>
      <c r="H122" s="19">
        <f>H120-I121</f>
        <v>0</v>
      </c>
      <c r="I122" s="19"/>
    </row>
    <row r="123" spans="1:9" x14ac:dyDescent="0.25">
      <c r="A123" s="143" t="s">
        <v>75</v>
      </c>
      <c r="B123" s="143"/>
      <c r="C123" s="19">
        <f>C121-D122</f>
        <v>0</v>
      </c>
      <c r="D123" s="19"/>
    </row>
    <row r="124" spans="1:9" x14ac:dyDescent="0.25">
      <c r="F124" s="34"/>
      <c r="G124" s="34"/>
      <c r="H124" s="34"/>
      <c r="I124" s="34"/>
    </row>
  </sheetData>
  <mergeCells count="63">
    <mergeCell ref="A1:D1"/>
    <mergeCell ref="F1:I1"/>
    <mergeCell ref="A2:A3"/>
    <mergeCell ref="B2:B3"/>
    <mergeCell ref="C2:D2"/>
    <mergeCell ref="F2:F3"/>
    <mergeCell ref="G2:G3"/>
    <mergeCell ref="H2:I2"/>
    <mergeCell ref="F49:G49"/>
    <mergeCell ref="A50:B50"/>
    <mergeCell ref="F50:G50"/>
    <mergeCell ref="A51:B51"/>
    <mergeCell ref="F51:G51"/>
    <mergeCell ref="A52:B52"/>
    <mergeCell ref="F55:I55"/>
    <mergeCell ref="A56:D56"/>
    <mergeCell ref="F56:F57"/>
    <mergeCell ref="G56:G57"/>
    <mergeCell ref="H56:I56"/>
    <mergeCell ref="A57:A58"/>
    <mergeCell ref="B57:B58"/>
    <mergeCell ref="C57:D57"/>
    <mergeCell ref="F68:G68"/>
    <mergeCell ref="A69:B69"/>
    <mergeCell ref="F69:G69"/>
    <mergeCell ref="A70:B70"/>
    <mergeCell ref="F70:G70"/>
    <mergeCell ref="A71:B71"/>
    <mergeCell ref="F74:I74"/>
    <mergeCell ref="A75:D75"/>
    <mergeCell ref="F75:F76"/>
    <mergeCell ref="G75:G76"/>
    <mergeCell ref="H75:I75"/>
    <mergeCell ref="A76:A77"/>
    <mergeCell ref="B76:B77"/>
    <mergeCell ref="C76:D76"/>
    <mergeCell ref="A82:B82"/>
    <mergeCell ref="A83:B83"/>
    <mergeCell ref="A84:B84"/>
    <mergeCell ref="A88:D88"/>
    <mergeCell ref="A89:A90"/>
    <mergeCell ref="B89:B90"/>
    <mergeCell ref="C89:D89"/>
    <mergeCell ref="F103:G103"/>
    <mergeCell ref="F104:G104"/>
    <mergeCell ref="A105:B105"/>
    <mergeCell ref="F105:G105"/>
    <mergeCell ref="A106:B106"/>
    <mergeCell ref="A107:B107"/>
    <mergeCell ref="F109:I109"/>
    <mergeCell ref="F110:F111"/>
    <mergeCell ref="G110:G111"/>
    <mergeCell ref="H110:I110"/>
    <mergeCell ref="A111:D111"/>
    <mergeCell ref="A122:B122"/>
    <mergeCell ref="F122:G122"/>
    <mergeCell ref="A123:B123"/>
    <mergeCell ref="A112:A113"/>
    <mergeCell ref="B112:B113"/>
    <mergeCell ref="C112:D112"/>
    <mergeCell ref="F120:G120"/>
    <mergeCell ref="A121:B121"/>
    <mergeCell ref="F121:G12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zoomScaleNormal="100" workbookViewId="0">
      <selection activeCell="C25" activeCellId="1" sqref="C278 C25"/>
    </sheetView>
  </sheetViews>
  <sheetFormatPr defaultRowHeight="15" x14ac:dyDescent="0.25"/>
  <cols>
    <col min="1" max="1" width="29.42578125"/>
    <col min="2" max="2" width="29.7109375"/>
    <col min="3" max="1025" width="8.7109375"/>
  </cols>
  <sheetData>
    <row r="1" spans="1:4" x14ac:dyDescent="0.25">
      <c r="A1" s="144" t="s">
        <v>1230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42046</v>
      </c>
      <c r="B4" t="s">
        <v>271</v>
      </c>
      <c r="C4">
        <v>9</v>
      </c>
    </row>
    <row r="5" spans="1:4" x14ac:dyDescent="0.25">
      <c r="A5" s="3">
        <v>42046</v>
      </c>
      <c r="B5" t="s">
        <v>297</v>
      </c>
      <c r="C5">
        <v>7</v>
      </c>
    </row>
    <row r="6" spans="1:4" x14ac:dyDescent="0.25">
      <c r="A6" s="3">
        <v>42046</v>
      </c>
      <c r="B6" t="s">
        <v>192</v>
      </c>
      <c r="C6">
        <v>9</v>
      </c>
    </row>
    <row r="7" spans="1:4" x14ac:dyDescent="0.25">
      <c r="A7" s="3"/>
      <c r="B7" s="4"/>
      <c r="C7" s="5"/>
    </row>
    <row r="8" spans="1:4" x14ac:dyDescent="0.25">
      <c r="A8" s="3">
        <v>42050</v>
      </c>
      <c r="B8" t="s">
        <v>271</v>
      </c>
      <c r="C8">
        <v>9</v>
      </c>
    </row>
    <row r="9" spans="1:4" x14ac:dyDescent="0.25">
      <c r="A9" s="3">
        <v>42050</v>
      </c>
      <c r="B9" t="s">
        <v>192</v>
      </c>
      <c r="C9">
        <v>10</v>
      </c>
    </row>
    <row r="10" spans="1:4" x14ac:dyDescent="0.25">
      <c r="A10" s="7"/>
    </row>
    <row r="11" spans="1:4" x14ac:dyDescent="0.25">
      <c r="A11" s="3">
        <v>42052</v>
      </c>
      <c r="B11" t="s">
        <v>192</v>
      </c>
      <c r="C11">
        <v>10</v>
      </c>
    </row>
    <row r="12" spans="1:4" x14ac:dyDescent="0.25">
      <c r="A12" s="3"/>
    </row>
    <row r="13" spans="1:4" x14ac:dyDescent="0.25">
      <c r="A13" s="7"/>
    </row>
    <row r="14" spans="1:4" x14ac:dyDescent="0.25">
      <c r="A14" s="3">
        <v>42059</v>
      </c>
      <c r="B14" t="s">
        <v>335</v>
      </c>
      <c r="C14">
        <v>7</v>
      </c>
    </row>
    <row r="15" spans="1:4" x14ac:dyDescent="0.25">
      <c r="A15" s="3"/>
    </row>
    <row r="16" spans="1:4" x14ac:dyDescent="0.25">
      <c r="A16" s="3">
        <v>42063</v>
      </c>
      <c r="B16" t="s">
        <v>271</v>
      </c>
      <c r="C16">
        <v>9</v>
      </c>
    </row>
    <row r="17" spans="1:4" x14ac:dyDescent="0.25">
      <c r="A17" s="3">
        <v>42063</v>
      </c>
      <c r="B17" t="s">
        <v>340</v>
      </c>
      <c r="C17">
        <v>20</v>
      </c>
    </row>
    <row r="18" spans="1:4" x14ac:dyDescent="0.25">
      <c r="A18" s="3">
        <v>42063</v>
      </c>
      <c r="B18" t="s">
        <v>341</v>
      </c>
      <c r="C18">
        <v>20</v>
      </c>
    </row>
    <row r="19" spans="1:4" x14ac:dyDescent="0.25">
      <c r="A19" s="3">
        <v>42063</v>
      </c>
      <c r="B19" t="s">
        <v>342</v>
      </c>
      <c r="C19">
        <v>30</v>
      </c>
    </row>
    <row r="21" spans="1:4" x14ac:dyDescent="0.25">
      <c r="B21" t="s">
        <v>1231</v>
      </c>
      <c r="D21">
        <f>'Poly Main'!N80</f>
        <v>3000</v>
      </c>
    </row>
    <row r="22" spans="1:4" x14ac:dyDescent="0.25">
      <c r="A22" s="3"/>
      <c r="B22" s="4"/>
      <c r="D22" s="5"/>
    </row>
    <row r="23" spans="1:4" x14ac:dyDescent="0.25">
      <c r="A23" s="143" t="s">
        <v>73</v>
      </c>
      <c r="B23" s="143"/>
      <c r="C23" s="5">
        <f>SUM(C4:C22)</f>
        <v>140</v>
      </c>
      <c r="D23" s="5"/>
    </row>
    <row r="24" spans="1:4" x14ac:dyDescent="0.25">
      <c r="A24" s="143" t="s">
        <v>74</v>
      </c>
      <c r="B24" s="143"/>
      <c r="C24" s="5"/>
      <c r="D24" s="5">
        <f>SUM(D4:D22)</f>
        <v>3000</v>
      </c>
    </row>
    <row r="25" spans="1:4" x14ac:dyDescent="0.25">
      <c r="A25" s="143" t="s">
        <v>75</v>
      </c>
      <c r="B25" s="143"/>
      <c r="C25" s="5">
        <f>C23-D24</f>
        <v>-2860</v>
      </c>
      <c r="D25" s="5"/>
    </row>
  </sheetData>
  <mergeCells count="7">
    <mergeCell ref="A24:B24"/>
    <mergeCell ref="A25:B25"/>
    <mergeCell ref="A1:D1"/>
    <mergeCell ref="A2:A3"/>
    <mergeCell ref="B2:B3"/>
    <mergeCell ref="C2:D2"/>
    <mergeCell ref="A23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7" sqref="A7"/>
    </sheetView>
  </sheetViews>
  <sheetFormatPr defaultRowHeight="15" x14ac:dyDescent="0.25"/>
  <cols>
    <col min="1" max="1" width="29.28515625" customWidth="1"/>
    <col min="2" max="2" width="40.28515625" customWidth="1"/>
  </cols>
  <sheetData>
    <row r="1" spans="1:4" x14ac:dyDescent="0.25">
      <c r="A1" s="144" t="s">
        <v>1901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111" t="s">
        <v>4</v>
      </c>
      <c r="D3" s="111" t="s">
        <v>5</v>
      </c>
    </row>
    <row r="4" spans="1:4" x14ac:dyDescent="0.25">
      <c r="A4" s="69">
        <v>42271</v>
      </c>
      <c r="B4" s="62" t="s">
        <v>684</v>
      </c>
      <c r="C4">
        <v>400</v>
      </c>
    </row>
    <row r="5" spans="1:4" x14ac:dyDescent="0.25">
      <c r="A5" s="3"/>
    </row>
    <row r="6" spans="1:4" x14ac:dyDescent="0.25">
      <c r="A6" s="69">
        <v>42279</v>
      </c>
      <c r="B6" s="62" t="s">
        <v>1926</v>
      </c>
      <c r="C6">
        <v>200</v>
      </c>
    </row>
    <row r="7" spans="1:4" x14ac:dyDescent="0.25">
      <c r="A7" s="69">
        <v>42279</v>
      </c>
      <c r="B7" s="62" t="s">
        <v>1927</v>
      </c>
      <c r="D7">
        <v>400</v>
      </c>
    </row>
    <row r="9" spans="1:4" x14ac:dyDescent="0.25">
      <c r="A9" s="69">
        <v>42280</v>
      </c>
      <c r="B9" s="62" t="s">
        <v>684</v>
      </c>
      <c r="C9">
        <v>200</v>
      </c>
    </row>
    <row r="11" spans="1:4" x14ac:dyDescent="0.25">
      <c r="A11" s="6"/>
    </row>
    <row r="12" spans="1:4" x14ac:dyDescent="0.25">
      <c r="A12" s="3"/>
      <c r="B12" s="4"/>
      <c r="C12" s="112"/>
    </row>
    <row r="13" spans="1:4" x14ac:dyDescent="0.25">
      <c r="A13" s="6"/>
    </row>
    <row r="14" spans="1:4" x14ac:dyDescent="0.25">
      <c r="A14" s="143" t="s">
        <v>73</v>
      </c>
      <c r="B14" s="143"/>
      <c r="C14" s="112">
        <f>SUM(C4:C13)</f>
        <v>800</v>
      </c>
      <c r="D14" s="112"/>
    </row>
    <row r="15" spans="1:4" x14ac:dyDescent="0.25">
      <c r="A15" s="143" t="s">
        <v>74</v>
      </c>
      <c r="B15" s="143"/>
      <c r="C15" s="112"/>
      <c r="D15" s="112">
        <f>SUM(D4:D13)</f>
        <v>400</v>
      </c>
    </row>
    <row r="16" spans="1:4" x14ac:dyDescent="0.25">
      <c r="A16" s="143" t="s">
        <v>75</v>
      </c>
      <c r="B16" s="143"/>
      <c r="C16" s="112">
        <f>C14-D15</f>
        <v>400</v>
      </c>
      <c r="D16" s="112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6"/>
  <sheetViews>
    <sheetView topLeftCell="G50" zoomScaleNormal="100" workbookViewId="0">
      <selection activeCell="O99" sqref="O99"/>
    </sheetView>
  </sheetViews>
  <sheetFormatPr defaultRowHeight="15" x14ac:dyDescent="0.25"/>
  <cols>
    <col min="1" max="1" width="34"/>
    <col min="2" max="2" width="122"/>
    <col min="3" max="3" width="8.7109375"/>
    <col min="4" max="4" width="8.7109375" style="132"/>
    <col min="5" max="5" width="30.5703125"/>
    <col min="6" max="6" width="70.28515625"/>
    <col min="7" max="10" width="8.7109375"/>
    <col min="11" max="11" width="9.5703125" style="134" customWidth="1"/>
    <col min="12" max="12" width="32.28515625"/>
    <col min="13" max="13" width="71.28515625" customWidth="1"/>
    <col min="14" max="1025" width="8.7109375"/>
  </cols>
  <sheetData>
    <row r="1" spans="1:1023" x14ac:dyDescent="0.25">
      <c r="A1" s="144" t="s">
        <v>1232</v>
      </c>
      <c r="B1" s="144"/>
      <c r="C1" s="144"/>
      <c r="E1" s="144" t="s">
        <v>1148</v>
      </c>
      <c r="F1" s="144"/>
      <c r="G1" s="144"/>
      <c r="H1" s="144"/>
      <c r="L1" s="144" t="s">
        <v>1233</v>
      </c>
      <c r="M1" s="144"/>
      <c r="N1" s="144"/>
      <c r="O1" s="144"/>
    </row>
    <row r="2" spans="1:1023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144" t="s">
        <v>3</v>
      </c>
      <c r="H2" s="144"/>
      <c r="I2" s="143" t="s">
        <v>1019</v>
      </c>
      <c r="J2" s="143"/>
      <c r="L2" s="2" t="s">
        <v>1</v>
      </c>
      <c r="M2" s="2" t="s">
        <v>2</v>
      </c>
      <c r="N2" s="144" t="s">
        <v>3</v>
      </c>
      <c r="O2" s="144"/>
    </row>
    <row r="3" spans="1:1023" x14ac:dyDescent="0.25">
      <c r="A3" s="3"/>
      <c r="B3" s="35" t="s">
        <v>6</v>
      </c>
      <c r="C3" s="2">
        <v>892</v>
      </c>
      <c r="G3" s="2" t="s">
        <v>4</v>
      </c>
      <c r="H3" s="2" t="s">
        <v>5</v>
      </c>
      <c r="I3" t="s">
        <v>4</v>
      </c>
      <c r="J3" t="s">
        <v>5</v>
      </c>
      <c r="N3" s="2" t="s">
        <v>4</v>
      </c>
      <c r="O3" s="2" t="s">
        <v>5</v>
      </c>
    </row>
    <row r="4" spans="1:1023" x14ac:dyDescent="0.25">
      <c r="A4" s="7"/>
      <c r="C4" s="5"/>
      <c r="E4" s="3">
        <v>41996</v>
      </c>
      <c r="F4" t="s">
        <v>170</v>
      </c>
      <c r="H4" s="5">
        <v>100</v>
      </c>
      <c r="J4" s="5">
        <v>100</v>
      </c>
      <c r="L4" s="3">
        <v>42190</v>
      </c>
      <c r="M4" t="s">
        <v>941</v>
      </c>
      <c r="N4">
        <v>1150</v>
      </c>
    </row>
    <row r="5" spans="1:1023" x14ac:dyDescent="0.25">
      <c r="A5" s="7"/>
      <c r="B5" t="s">
        <v>1234</v>
      </c>
      <c r="C5" s="5">
        <v>150</v>
      </c>
      <c r="E5" s="3"/>
      <c r="F5" s="5"/>
      <c r="G5" s="5"/>
      <c r="H5" s="6"/>
      <c r="I5" s="5"/>
      <c r="J5" s="5"/>
      <c r="L5" s="3">
        <v>42190</v>
      </c>
      <c r="M5" t="s">
        <v>1235</v>
      </c>
      <c r="O5">
        <v>680</v>
      </c>
    </row>
    <row r="6" spans="1:1023" x14ac:dyDescent="0.25">
      <c r="A6" s="3"/>
      <c r="B6" s="35"/>
      <c r="C6" s="2"/>
      <c r="E6" s="3">
        <v>41997</v>
      </c>
      <c r="F6" t="s">
        <v>177</v>
      </c>
      <c r="G6" s="5">
        <v>100</v>
      </c>
      <c r="I6" s="5">
        <v>100</v>
      </c>
      <c r="L6" s="3">
        <v>42190</v>
      </c>
      <c r="M6" t="s">
        <v>1236</v>
      </c>
      <c r="N6" s="5"/>
      <c r="O6">
        <v>30</v>
      </c>
    </row>
    <row r="7" spans="1:1023" x14ac:dyDescent="0.25">
      <c r="A7" s="3">
        <v>41985</v>
      </c>
      <c r="B7" s="11" t="s">
        <v>90</v>
      </c>
      <c r="C7" s="5">
        <v>5</v>
      </c>
      <c r="E7" s="5"/>
      <c r="F7" s="5"/>
      <c r="G7" s="5"/>
      <c r="H7" s="6"/>
      <c r="I7" s="5"/>
      <c r="J7" s="5"/>
      <c r="L7" s="3">
        <v>42190</v>
      </c>
      <c r="M7" t="s">
        <v>1237</v>
      </c>
      <c r="O7">
        <v>440</v>
      </c>
    </row>
    <row r="8" spans="1:1023" s="5" customFormat="1" x14ac:dyDescent="0.25">
      <c r="A8" s="3"/>
      <c r="B8" s="11"/>
      <c r="D8" s="133"/>
      <c r="E8" s="143" t="s">
        <v>73</v>
      </c>
      <c r="F8" s="143"/>
      <c r="G8" s="5">
        <f>SUM(G4:G6)</f>
        <v>100</v>
      </c>
      <c r="I8" s="5">
        <f>SUM(I4:I6)</f>
        <v>100</v>
      </c>
      <c r="K8" s="135"/>
      <c r="O8" s="6"/>
      <c r="S8" s="6"/>
      <c r="W8" s="6"/>
      <c r="AA8" s="6"/>
      <c r="AE8" s="6"/>
      <c r="AI8" s="6"/>
      <c r="AM8" s="6"/>
      <c r="AQ8" s="6"/>
      <c r="AU8" s="6"/>
      <c r="AY8" s="6"/>
      <c r="BC8" s="6"/>
      <c r="BG8" s="6"/>
      <c r="BK8" s="6"/>
      <c r="BO8" s="6"/>
      <c r="BS8" s="6"/>
      <c r="BW8" s="6"/>
      <c r="CA8" s="6"/>
      <c r="CE8" s="6"/>
      <c r="CI8" s="6"/>
      <c r="CM8" s="6"/>
      <c r="CQ8" s="6"/>
      <c r="CU8" s="6"/>
      <c r="CY8" s="6"/>
      <c r="DC8" s="6"/>
      <c r="DG8" s="6"/>
      <c r="DK8" s="6"/>
      <c r="DO8" s="6"/>
      <c r="DS8" s="6"/>
      <c r="DW8" s="6"/>
      <c r="EA8" s="6"/>
      <c r="EE8" s="6"/>
      <c r="EI8" s="6"/>
      <c r="EM8" s="6"/>
      <c r="EQ8" s="6"/>
      <c r="EU8" s="6"/>
      <c r="EY8" s="6"/>
      <c r="FC8" s="6"/>
      <c r="FG8" s="6"/>
      <c r="FK8" s="6"/>
      <c r="FO8" s="6"/>
      <c r="FS8" s="6"/>
      <c r="FW8" s="6"/>
      <c r="GA8" s="6"/>
      <c r="GE8" s="6"/>
      <c r="GI8" s="6"/>
      <c r="GM8" s="6"/>
      <c r="GQ8" s="6"/>
      <c r="GU8" s="6"/>
      <c r="GY8" s="6"/>
      <c r="HC8" s="6"/>
      <c r="HG8" s="6"/>
      <c r="HK8" s="6"/>
      <c r="HO8" s="6"/>
      <c r="HS8" s="6"/>
      <c r="HW8" s="6"/>
      <c r="IA8" s="6"/>
      <c r="IE8" s="6"/>
      <c r="II8" s="6"/>
      <c r="IM8" s="6"/>
      <c r="IQ8" s="6"/>
      <c r="IU8" s="6"/>
      <c r="IY8" s="6"/>
      <c r="JC8" s="6"/>
      <c r="JG8" s="6"/>
      <c r="JK8" s="6"/>
      <c r="JO8" s="6"/>
      <c r="JS8" s="6"/>
      <c r="JW8" s="6"/>
      <c r="KA8" s="6"/>
      <c r="KE8" s="6"/>
      <c r="KI8" s="6"/>
      <c r="KM8" s="6"/>
      <c r="KQ8" s="6"/>
      <c r="KU8" s="6"/>
      <c r="KY8" s="6"/>
      <c r="LC8" s="6"/>
      <c r="LG8" s="6"/>
      <c r="LK8" s="6"/>
      <c r="LO8" s="6"/>
      <c r="LS8" s="6"/>
      <c r="LW8" s="6"/>
      <c r="MA8" s="6"/>
      <c r="ME8" s="6"/>
      <c r="MI8" s="6"/>
      <c r="MM8" s="6"/>
      <c r="MQ8" s="6"/>
      <c r="MU8" s="6"/>
      <c r="MY8" s="6"/>
      <c r="NC8" s="6"/>
      <c r="NG8" s="6"/>
      <c r="NK8" s="6"/>
      <c r="NO8" s="6"/>
      <c r="NS8" s="6"/>
      <c r="NW8" s="6"/>
      <c r="OA8" s="6"/>
      <c r="OE8" s="6"/>
      <c r="OI8" s="6"/>
      <c r="OM8" s="6"/>
      <c r="OQ8" s="6"/>
      <c r="OU8" s="6"/>
      <c r="OY8" s="6"/>
      <c r="PC8" s="6"/>
      <c r="PG8" s="6"/>
      <c r="PK8" s="6"/>
      <c r="PO8" s="6"/>
      <c r="PS8" s="6"/>
      <c r="PW8" s="6"/>
      <c r="QA8" s="6"/>
      <c r="QE8" s="6"/>
      <c r="QI8" s="6"/>
      <c r="QM8" s="6"/>
      <c r="QQ8" s="6"/>
      <c r="QU8" s="6"/>
      <c r="QY8" s="6"/>
      <c r="RC8" s="6"/>
      <c r="RG8" s="6"/>
      <c r="RK8" s="6"/>
      <c r="RO8" s="6"/>
      <c r="RS8" s="6"/>
      <c r="RW8" s="6"/>
      <c r="SA8" s="6"/>
      <c r="SE8" s="6"/>
      <c r="SI8" s="6"/>
      <c r="SM8" s="6"/>
      <c r="SQ8" s="6"/>
      <c r="SU8" s="6"/>
      <c r="SY8" s="6"/>
      <c r="TC8" s="6"/>
      <c r="TG8" s="6"/>
      <c r="TK8" s="6"/>
      <c r="TO8" s="6"/>
      <c r="TS8" s="6"/>
      <c r="TW8" s="6"/>
      <c r="UA8" s="6"/>
      <c r="UE8" s="6"/>
      <c r="UI8" s="6"/>
      <c r="UM8" s="6"/>
      <c r="UQ8" s="6"/>
      <c r="UU8" s="6"/>
      <c r="UY8" s="6"/>
      <c r="VC8" s="6"/>
      <c r="VG8" s="6"/>
      <c r="VK8" s="6"/>
      <c r="VO8" s="6"/>
      <c r="VS8" s="6"/>
      <c r="VW8" s="6"/>
      <c r="WA8" s="6"/>
      <c r="WE8" s="6"/>
      <c r="WI8" s="6"/>
      <c r="WM8" s="6"/>
      <c r="WQ8" s="6"/>
      <c r="WU8" s="6"/>
      <c r="WY8" s="6"/>
      <c r="XC8" s="6"/>
      <c r="XG8" s="6"/>
      <c r="XK8" s="6"/>
      <c r="XO8" s="6"/>
      <c r="XS8" s="6"/>
      <c r="XW8" s="6"/>
      <c r="YA8" s="6"/>
      <c r="YE8" s="6"/>
      <c r="YI8" s="6"/>
      <c r="YM8" s="6"/>
      <c r="YQ8" s="6"/>
      <c r="YU8" s="6"/>
      <c r="YY8" s="6"/>
      <c r="ZC8" s="6"/>
      <c r="ZG8" s="6"/>
      <c r="ZK8" s="6"/>
      <c r="ZO8" s="6"/>
      <c r="ZS8" s="6"/>
      <c r="ZW8" s="6"/>
      <c r="AAA8" s="6"/>
      <c r="AAE8" s="6"/>
      <c r="AAI8" s="6"/>
      <c r="AAM8" s="6"/>
      <c r="AAQ8" s="6"/>
      <c r="AAU8" s="6"/>
      <c r="AAY8" s="6"/>
      <c r="ABC8" s="6"/>
      <c r="ABG8" s="6"/>
      <c r="ABK8" s="6"/>
      <c r="ABO8" s="6"/>
      <c r="ABS8" s="6"/>
      <c r="ABW8" s="6"/>
      <c r="ACA8" s="6"/>
      <c r="ACE8" s="6"/>
      <c r="ACI8" s="6"/>
      <c r="ACM8" s="6"/>
      <c r="ACQ8" s="6"/>
      <c r="ACU8" s="6"/>
      <c r="ACY8" s="6"/>
      <c r="ADC8" s="6"/>
      <c r="ADG8" s="6"/>
      <c r="ADK8" s="6"/>
      <c r="ADO8" s="6"/>
      <c r="ADS8" s="6"/>
      <c r="ADW8" s="6"/>
      <c r="AEA8" s="6"/>
      <c r="AEE8" s="6"/>
      <c r="AEI8" s="6"/>
      <c r="AEM8" s="6"/>
      <c r="AEQ8" s="6"/>
      <c r="AEU8" s="6"/>
      <c r="AEY8" s="6"/>
      <c r="AFC8" s="6"/>
      <c r="AFG8" s="6"/>
      <c r="AFK8" s="6"/>
      <c r="AFO8" s="6"/>
      <c r="AFS8" s="6"/>
      <c r="AFW8" s="6"/>
      <c r="AGA8" s="6"/>
      <c r="AGE8" s="6"/>
      <c r="AGI8" s="6"/>
      <c r="AGM8" s="6"/>
      <c r="AGQ8" s="6"/>
      <c r="AGU8" s="6"/>
      <c r="AGY8" s="6"/>
      <c r="AHC8" s="6"/>
      <c r="AHG8" s="6"/>
      <c r="AHK8" s="6"/>
      <c r="AHO8" s="6"/>
      <c r="AHS8" s="6"/>
      <c r="AHW8" s="6"/>
      <c r="AIA8" s="6"/>
      <c r="AIE8" s="6"/>
      <c r="AII8" s="6"/>
      <c r="AIM8" s="6"/>
      <c r="AIQ8" s="6"/>
      <c r="AIU8" s="6"/>
      <c r="AIY8" s="6"/>
      <c r="AJC8" s="6"/>
      <c r="AJG8" s="6"/>
      <c r="AJK8" s="6"/>
      <c r="AJO8" s="6"/>
      <c r="AJS8" s="6"/>
      <c r="AJW8" s="6"/>
      <c r="AKA8" s="6"/>
      <c r="AKE8" s="6"/>
      <c r="AKI8" s="6"/>
      <c r="AKM8" s="6"/>
      <c r="AKQ8" s="6"/>
      <c r="AKU8" s="6"/>
      <c r="AKY8" s="6"/>
      <c r="ALC8" s="6"/>
      <c r="ALG8" s="6"/>
      <c r="ALK8" s="6"/>
      <c r="ALO8" s="6"/>
      <c r="ALS8" s="6"/>
      <c r="ALW8" s="6"/>
      <c r="AMA8" s="6"/>
      <c r="AME8" s="6"/>
      <c r="AMI8" s="6"/>
    </row>
    <row r="9" spans="1:1023" x14ac:dyDescent="0.25">
      <c r="A9" s="3">
        <v>41986</v>
      </c>
      <c r="B9" s="11" t="s">
        <v>93</v>
      </c>
      <c r="C9" s="5">
        <v>5</v>
      </c>
      <c r="E9" s="143" t="s">
        <v>74</v>
      </c>
      <c r="F9" s="143"/>
      <c r="H9" s="5">
        <f>SUM(H4:H6)</f>
        <v>100</v>
      </c>
      <c r="I9" s="5"/>
      <c r="J9" s="5">
        <f>SUM(J4:J6)</f>
        <v>100</v>
      </c>
      <c r="L9" s="143" t="s">
        <v>73</v>
      </c>
      <c r="M9" s="143"/>
      <c r="N9" s="5">
        <f>SUM(N4:N8)</f>
        <v>1150</v>
      </c>
      <c r="S9" s="6"/>
      <c r="W9" s="6"/>
      <c r="AA9" s="6"/>
      <c r="AE9" s="6"/>
      <c r="AI9" s="6"/>
      <c r="AM9" s="6"/>
      <c r="AQ9" s="6"/>
      <c r="AU9" s="6"/>
      <c r="AY9" s="6"/>
      <c r="BC9" s="6"/>
      <c r="BG9" s="6"/>
      <c r="BK9" s="6"/>
      <c r="BO9" s="6"/>
      <c r="BS9" s="6"/>
      <c r="BW9" s="6"/>
      <c r="CA9" s="6"/>
      <c r="CE9" s="6"/>
      <c r="CI9" s="6"/>
      <c r="CM9" s="6"/>
      <c r="CQ9" s="6"/>
      <c r="CU9" s="6"/>
      <c r="CY9" s="6"/>
      <c r="DC9" s="6"/>
      <c r="DG9" s="6"/>
      <c r="DK9" s="6"/>
      <c r="DO9" s="6"/>
      <c r="DS9" s="6"/>
      <c r="DW9" s="6"/>
      <c r="EA9" s="6"/>
      <c r="EE9" s="6"/>
      <c r="EI9" s="6"/>
      <c r="EM9" s="6"/>
      <c r="EQ9" s="6"/>
      <c r="EU9" s="6"/>
      <c r="EY9" s="6"/>
      <c r="FC9" s="6"/>
      <c r="FG9" s="6"/>
      <c r="FK9" s="6"/>
      <c r="FO9" s="6"/>
      <c r="FS9" s="6"/>
      <c r="FW9" s="6"/>
      <c r="GA9" s="6"/>
      <c r="GE9" s="6"/>
      <c r="GI9" s="6"/>
      <c r="GM9" s="6"/>
      <c r="GQ9" s="6"/>
      <c r="GU9" s="6"/>
      <c r="GY9" s="6"/>
      <c r="HC9" s="6"/>
      <c r="HG9" s="6"/>
      <c r="HK9" s="6"/>
      <c r="HO9" s="6"/>
      <c r="HS9" s="6"/>
      <c r="HW9" s="6"/>
      <c r="IA9" s="6"/>
      <c r="IE9" s="6"/>
      <c r="II9" s="6"/>
      <c r="IM9" s="6"/>
      <c r="IQ9" s="6"/>
      <c r="IU9" s="6"/>
      <c r="IY9" s="6"/>
      <c r="JC9" s="6"/>
      <c r="JG9" s="6"/>
      <c r="JK9" s="6"/>
      <c r="JO9" s="6"/>
      <c r="JS9" s="6"/>
      <c r="JW9" s="6"/>
      <c r="KA9" s="6"/>
      <c r="KE9" s="6"/>
      <c r="KI9" s="6"/>
      <c r="KM9" s="6"/>
      <c r="KQ9" s="6"/>
      <c r="KU9" s="6"/>
      <c r="KY9" s="6"/>
      <c r="LC9" s="6"/>
      <c r="LG9" s="6"/>
      <c r="LK9" s="6"/>
      <c r="LO9" s="6"/>
      <c r="LS9" s="6"/>
      <c r="LW9" s="6"/>
      <c r="MA9" s="6"/>
      <c r="ME9" s="6"/>
      <c r="MI9" s="6"/>
      <c r="MM9" s="6"/>
      <c r="MQ9" s="6"/>
      <c r="MU9" s="6"/>
      <c r="MY9" s="6"/>
      <c r="NC9" s="6"/>
      <c r="NG9" s="6"/>
      <c r="NK9" s="6"/>
      <c r="NO9" s="6"/>
      <c r="NS9" s="6"/>
      <c r="NW9" s="6"/>
      <c r="OA9" s="6"/>
      <c r="OE9" s="6"/>
      <c r="OI9" s="6"/>
      <c r="OM9" s="6"/>
      <c r="OQ9" s="6"/>
      <c r="OU9" s="6"/>
      <c r="OY9" s="6"/>
      <c r="PC9" s="6"/>
      <c r="PG9" s="6"/>
      <c r="PK9" s="6"/>
      <c r="PO9" s="6"/>
      <c r="PS9" s="6"/>
      <c r="PW9" s="6"/>
      <c r="QA9" s="6"/>
      <c r="QE9" s="6"/>
      <c r="QI9" s="6"/>
      <c r="QM9" s="6"/>
      <c r="QQ9" s="6"/>
      <c r="QU9" s="6"/>
      <c r="QY9" s="6"/>
      <c r="RC9" s="6"/>
      <c r="RG9" s="6"/>
      <c r="RK9" s="6"/>
      <c r="RO9" s="6"/>
      <c r="RS9" s="6"/>
      <c r="RW9" s="6"/>
      <c r="SA9" s="6"/>
      <c r="SE9" s="6"/>
      <c r="SI9" s="6"/>
      <c r="SM9" s="6"/>
      <c r="SQ9" s="6"/>
      <c r="SU9" s="6"/>
      <c r="SY9" s="6"/>
      <c r="TC9" s="6"/>
      <c r="TG9" s="6"/>
      <c r="TK9" s="6"/>
      <c r="TO9" s="6"/>
      <c r="TS9" s="6"/>
      <c r="TW9" s="6"/>
      <c r="UA9" s="6"/>
      <c r="UE9" s="6"/>
      <c r="UI9" s="6"/>
      <c r="UM9" s="6"/>
      <c r="UQ9" s="6"/>
      <c r="UU9" s="6"/>
      <c r="UY9" s="6"/>
      <c r="VC9" s="6"/>
      <c r="VG9" s="6"/>
      <c r="VK9" s="6"/>
      <c r="VO9" s="6"/>
      <c r="VS9" s="6"/>
      <c r="VW9" s="6"/>
      <c r="WA9" s="6"/>
      <c r="WE9" s="6"/>
      <c r="WI9" s="6"/>
      <c r="WM9" s="6"/>
      <c r="WQ9" s="6"/>
      <c r="WU9" s="6"/>
      <c r="WY9" s="6"/>
      <c r="XC9" s="6"/>
      <c r="XG9" s="6"/>
      <c r="XK9" s="6"/>
      <c r="XO9" s="6"/>
      <c r="XS9" s="6"/>
      <c r="XW9" s="6"/>
      <c r="YA9" s="6"/>
      <c r="YE9" s="6"/>
      <c r="YI9" s="6"/>
      <c r="YM9" s="6"/>
      <c r="YQ9" s="6"/>
      <c r="YU9" s="6"/>
      <c r="YY9" s="6"/>
      <c r="ZC9" s="6"/>
      <c r="ZG9" s="6"/>
      <c r="ZK9" s="6"/>
      <c r="ZO9" s="6"/>
      <c r="ZS9" s="6"/>
      <c r="ZW9" s="6"/>
      <c r="AAA9" s="6"/>
      <c r="AAE9" s="6"/>
      <c r="AAI9" s="6"/>
      <c r="AAM9" s="6"/>
      <c r="AAQ9" s="6"/>
      <c r="AAU9" s="6"/>
      <c r="AAY9" s="6"/>
      <c r="ABC9" s="6"/>
      <c r="ABG9" s="6"/>
      <c r="ABK9" s="6"/>
      <c r="ABO9" s="6"/>
      <c r="ABS9" s="6"/>
      <c r="ABW9" s="6"/>
      <c r="ACA9" s="6"/>
      <c r="ACE9" s="6"/>
      <c r="ACI9" s="6"/>
      <c r="ACM9" s="6"/>
      <c r="ACQ9" s="6"/>
      <c r="ACU9" s="6"/>
      <c r="ACY9" s="6"/>
      <c r="ADC9" s="6"/>
      <c r="ADG9" s="6"/>
      <c r="ADK9" s="6"/>
      <c r="ADO9" s="6"/>
      <c r="ADS9" s="6"/>
      <c r="ADW9" s="6"/>
      <c r="AEA9" s="6"/>
      <c r="AEE9" s="6"/>
      <c r="AEI9" s="6"/>
      <c r="AEM9" s="6"/>
      <c r="AEQ9" s="6"/>
      <c r="AEU9" s="6"/>
      <c r="AEY9" s="6"/>
      <c r="AFC9" s="6"/>
      <c r="AFG9" s="6"/>
      <c r="AFK9" s="6"/>
      <c r="AFO9" s="6"/>
      <c r="AFS9" s="6"/>
      <c r="AFW9" s="6"/>
      <c r="AGA9" s="6"/>
      <c r="AGE9" s="6"/>
      <c r="AGI9" s="6"/>
      <c r="AGM9" s="6"/>
      <c r="AGQ9" s="6"/>
      <c r="AGU9" s="6"/>
      <c r="AGY9" s="6"/>
      <c r="AHC9" s="6"/>
      <c r="AHG9" s="6"/>
      <c r="AHK9" s="6"/>
      <c r="AHO9" s="6"/>
      <c r="AHS9" s="6"/>
      <c r="AHW9" s="6"/>
      <c r="AIA9" s="6"/>
      <c r="AIE9" s="6"/>
      <c r="AII9" s="6"/>
      <c r="AIM9" s="6"/>
      <c r="AIQ9" s="6"/>
      <c r="AIU9" s="6"/>
      <c r="AIY9" s="6"/>
      <c r="AJC9" s="6"/>
      <c r="AJG9" s="6"/>
      <c r="AJK9" s="6"/>
      <c r="AJO9" s="6"/>
      <c r="AJS9" s="6"/>
      <c r="AJW9" s="6"/>
      <c r="AKA9" s="6"/>
      <c r="AKE9" s="6"/>
      <c r="AKI9" s="6"/>
      <c r="AKM9" s="6"/>
      <c r="AKQ9" s="6"/>
      <c r="AKU9" s="6"/>
      <c r="AKY9" s="6"/>
      <c r="ALC9" s="6"/>
      <c r="ALG9" s="6"/>
      <c r="ALK9" s="6"/>
      <c r="ALO9" s="6"/>
      <c r="ALS9" s="6"/>
      <c r="ALW9" s="6"/>
      <c r="AMA9" s="6"/>
      <c r="AME9" s="6"/>
      <c r="AMI9" s="6"/>
    </row>
    <row r="10" spans="1:1023" x14ac:dyDescent="0.25">
      <c r="A10" s="3">
        <v>41986</v>
      </c>
      <c r="B10" s="11" t="s">
        <v>97</v>
      </c>
      <c r="C10" s="5">
        <v>200</v>
      </c>
      <c r="E10" s="143" t="s">
        <v>75</v>
      </c>
      <c r="F10" s="143"/>
      <c r="G10" s="5">
        <f>G8-H9</f>
        <v>0</v>
      </c>
      <c r="I10" s="5">
        <f>I8-J9</f>
        <v>0</v>
      </c>
      <c r="L10" s="143" t="s">
        <v>74</v>
      </c>
      <c r="M10" s="143"/>
      <c r="O10" s="5">
        <f>SUM(O4:O8)</f>
        <v>1150</v>
      </c>
      <c r="S10" s="6"/>
      <c r="W10" s="6"/>
      <c r="AA10" s="6"/>
      <c r="AE10" s="6"/>
      <c r="AI10" s="6"/>
      <c r="AM10" s="6"/>
      <c r="AQ10" s="6"/>
      <c r="AU10" s="6"/>
      <c r="AY10" s="6"/>
      <c r="BC10" s="6"/>
      <c r="BG10" s="6"/>
      <c r="BK10" s="6"/>
      <c r="BO10" s="6"/>
      <c r="BS10" s="6"/>
      <c r="BW10" s="6"/>
      <c r="CA10" s="6"/>
      <c r="CE10" s="6"/>
      <c r="CI10" s="6"/>
      <c r="CM10" s="6"/>
      <c r="CQ10" s="6"/>
      <c r="CU10" s="6"/>
      <c r="CY10" s="6"/>
      <c r="DC10" s="6"/>
      <c r="DG10" s="6"/>
      <c r="DK10" s="6"/>
      <c r="DO10" s="6"/>
      <c r="DS10" s="6"/>
      <c r="DW10" s="6"/>
      <c r="EA10" s="6"/>
      <c r="EE10" s="6"/>
      <c r="EI10" s="6"/>
      <c r="EM10" s="6"/>
      <c r="EQ10" s="6"/>
      <c r="EU10" s="6"/>
      <c r="EY10" s="6"/>
      <c r="FC10" s="6"/>
      <c r="FG10" s="6"/>
      <c r="FK10" s="6"/>
      <c r="FO10" s="6"/>
      <c r="FS10" s="6"/>
      <c r="FW10" s="6"/>
      <c r="GA10" s="6"/>
      <c r="GE10" s="6"/>
      <c r="GI10" s="6"/>
      <c r="GM10" s="6"/>
      <c r="GQ10" s="6"/>
      <c r="GU10" s="6"/>
      <c r="GY10" s="6"/>
      <c r="HC10" s="6"/>
      <c r="HG10" s="6"/>
      <c r="HK10" s="6"/>
      <c r="HO10" s="6"/>
      <c r="HS10" s="6"/>
      <c r="HW10" s="6"/>
      <c r="IA10" s="6"/>
      <c r="IE10" s="6"/>
      <c r="II10" s="6"/>
      <c r="IM10" s="6"/>
      <c r="IQ10" s="6"/>
      <c r="IU10" s="6"/>
      <c r="IY10" s="6"/>
      <c r="JC10" s="6"/>
      <c r="JG10" s="6"/>
      <c r="JK10" s="6"/>
      <c r="JO10" s="6"/>
      <c r="JS10" s="6"/>
      <c r="JW10" s="6"/>
      <c r="KA10" s="6"/>
      <c r="KE10" s="6"/>
      <c r="KI10" s="6"/>
      <c r="KM10" s="6"/>
      <c r="KQ10" s="6"/>
      <c r="KU10" s="6"/>
      <c r="KY10" s="6"/>
      <c r="LC10" s="6"/>
      <c r="LG10" s="6"/>
      <c r="LK10" s="6"/>
      <c r="LO10" s="6"/>
      <c r="LS10" s="6"/>
      <c r="LW10" s="6"/>
      <c r="MA10" s="6"/>
      <c r="ME10" s="6"/>
      <c r="MI10" s="6"/>
      <c r="MM10" s="6"/>
      <c r="MQ10" s="6"/>
      <c r="MU10" s="6"/>
      <c r="MY10" s="6"/>
      <c r="NC10" s="6"/>
      <c r="NG10" s="6"/>
      <c r="NK10" s="6"/>
      <c r="NO10" s="6"/>
      <c r="NS10" s="6"/>
      <c r="NW10" s="6"/>
      <c r="OA10" s="6"/>
      <c r="OE10" s="6"/>
      <c r="OI10" s="6"/>
      <c r="OM10" s="6"/>
      <c r="OQ10" s="6"/>
      <c r="OU10" s="6"/>
      <c r="OY10" s="6"/>
      <c r="PC10" s="6"/>
      <c r="PG10" s="6"/>
      <c r="PK10" s="6"/>
      <c r="PO10" s="6"/>
      <c r="PS10" s="6"/>
      <c r="PW10" s="6"/>
      <c r="QA10" s="6"/>
      <c r="QE10" s="6"/>
      <c r="QI10" s="6"/>
      <c r="QM10" s="6"/>
      <c r="QQ10" s="6"/>
      <c r="QU10" s="6"/>
      <c r="QY10" s="6"/>
      <c r="RC10" s="6"/>
      <c r="RG10" s="6"/>
      <c r="RK10" s="6"/>
      <c r="RO10" s="6"/>
      <c r="RS10" s="6"/>
      <c r="RW10" s="6"/>
      <c r="SA10" s="6"/>
      <c r="SE10" s="6"/>
      <c r="SI10" s="6"/>
      <c r="SM10" s="6"/>
      <c r="SQ10" s="6"/>
      <c r="SU10" s="6"/>
      <c r="SY10" s="6"/>
      <c r="TC10" s="6"/>
      <c r="TG10" s="6"/>
      <c r="TK10" s="6"/>
      <c r="TO10" s="6"/>
      <c r="TS10" s="6"/>
      <c r="TW10" s="6"/>
      <c r="UA10" s="6"/>
      <c r="UE10" s="6"/>
      <c r="UI10" s="6"/>
      <c r="UM10" s="6"/>
      <c r="UQ10" s="6"/>
      <c r="UU10" s="6"/>
      <c r="UY10" s="6"/>
      <c r="VC10" s="6"/>
      <c r="VG10" s="6"/>
      <c r="VK10" s="6"/>
      <c r="VO10" s="6"/>
      <c r="VS10" s="6"/>
      <c r="VW10" s="6"/>
      <c r="WA10" s="6"/>
      <c r="WE10" s="6"/>
      <c r="WI10" s="6"/>
      <c r="WM10" s="6"/>
      <c r="WQ10" s="6"/>
      <c r="WU10" s="6"/>
      <c r="WY10" s="6"/>
      <c r="XC10" s="6"/>
      <c r="XG10" s="6"/>
      <c r="XK10" s="6"/>
      <c r="XO10" s="6"/>
      <c r="XS10" s="6"/>
      <c r="XW10" s="6"/>
      <c r="YA10" s="6"/>
      <c r="YE10" s="6"/>
      <c r="YI10" s="6"/>
      <c r="YM10" s="6"/>
      <c r="YQ10" s="6"/>
      <c r="YU10" s="6"/>
      <c r="YY10" s="6"/>
      <c r="ZC10" s="6"/>
      <c r="ZG10" s="6"/>
      <c r="ZK10" s="6"/>
      <c r="ZO10" s="6"/>
      <c r="ZS10" s="6"/>
      <c r="ZW10" s="6"/>
      <c r="AAA10" s="6"/>
      <c r="AAE10" s="6"/>
      <c r="AAI10" s="6"/>
      <c r="AAM10" s="6"/>
      <c r="AAQ10" s="6"/>
      <c r="AAU10" s="6"/>
      <c r="AAY10" s="6"/>
      <c r="ABC10" s="6"/>
      <c r="ABG10" s="6"/>
      <c r="ABK10" s="6"/>
      <c r="ABO10" s="6"/>
      <c r="ABS10" s="6"/>
      <c r="ABW10" s="6"/>
      <c r="ACA10" s="6"/>
      <c r="ACE10" s="6"/>
      <c r="ACI10" s="6"/>
      <c r="ACM10" s="6"/>
      <c r="ACQ10" s="6"/>
      <c r="ACU10" s="6"/>
      <c r="ACY10" s="6"/>
      <c r="ADC10" s="6"/>
      <c r="ADG10" s="6"/>
      <c r="ADK10" s="6"/>
      <c r="ADO10" s="6"/>
      <c r="ADS10" s="6"/>
      <c r="ADW10" s="6"/>
      <c r="AEA10" s="6"/>
      <c r="AEE10" s="6"/>
      <c r="AEI10" s="6"/>
      <c r="AEM10" s="6"/>
      <c r="AEQ10" s="6"/>
      <c r="AEU10" s="6"/>
      <c r="AEY10" s="6"/>
      <c r="AFC10" s="6"/>
      <c r="AFG10" s="6"/>
      <c r="AFK10" s="6"/>
      <c r="AFO10" s="6"/>
      <c r="AFS10" s="6"/>
      <c r="AFW10" s="6"/>
      <c r="AGA10" s="6"/>
      <c r="AGE10" s="6"/>
      <c r="AGI10" s="6"/>
      <c r="AGM10" s="6"/>
      <c r="AGQ10" s="6"/>
      <c r="AGU10" s="6"/>
      <c r="AGY10" s="6"/>
      <c r="AHC10" s="6"/>
      <c r="AHG10" s="6"/>
      <c r="AHK10" s="6"/>
      <c r="AHO10" s="6"/>
      <c r="AHS10" s="6"/>
      <c r="AHW10" s="6"/>
      <c r="AIA10" s="6"/>
      <c r="AIE10" s="6"/>
      <c r="AII10" s="6"/>
      <c r="AIM10" s="6"/>
      <c r="AIQ10" s="6"/>
      <c r="AIU10" s="6"/>
      <c r="AIY10" s="6"/>
      <c r="AJC10" s="6"/>
      <c r="AJG10" s="6"/>
      <c r="AJK10" s="6"/>
      <c r="AJO10" s="6"/>
      <c r="AJS10" s="6"/>
      <c r="AJW10" s="6"/>
      <c r="AKA10" s="6"/>
      <c r="AKE10" s="6"/>
      <c r="AKI10" s="6"/>
      <c r="AKM10" s="6"/>
      <c r="AKQ10" s="6"/>
      <c r="AKU10" s="6"/>
      <c r="AKY10" s="6"/>
      <c r="ALC10" s="6"/>
      <c r="ALG10" s="6"/>
      <c r="ALK10" s="6"/>
      <c r="ALO10" s="6"/>
      <c r="ALS10" s="6"/>
      <c r="ALW10" s="6"/>
      <c r="AMA10" s="6"/>
      <c r="AME10" s="6"/>
      <c r="AMI10" s="6"/>
    </row>
    <row r="11" spans="1:1023" x14ac:dyDescent="0.25">
      <c r="A11" s="3"/>
      <c r="B11" s="11"/>
      <c r="H11" s="6"/>
      <c r="K11" s="136"/>
      <c r="L11" s="143" t="s">
        <v>75</v>
      </c>
      <c r="M11" s="143"/>
      <c r="N11" s="5">
        <f>N9-O10</f>
        <v>0</v>
      </c>
      <c r="S11" s="6"/>
      <c r="W11" s="6"/>
      <c r="AA11" s="6"/>
      <c r="AE11" s="6"/>
      <c r="AI11" s="6"/>
      <c r="AM11" s="6"/>
      <c r="AQ11" s="6"/>
      <c r="AU11" s="6"/>
      <c r="AY11" s="6"/>
      <c r="BC11" s="6"/>
      <c r="BG11" s="6"/>
      <c r="BK11" s="6"/>
      <c r="BO11" s="6"/>
      <c r="BS11" s="6"/>
      <c r="BW11" s="6"/>
      <c r="CA11" s="6"/>
      <c r="CE11" s="6"/>
      <c r="CI11" s="6"/>
      <c r="CM11" s="6"/>
      <c r="CQ11" s="6"/>
      <c r="CU11" s="6"/>
      <c r="CY11" s="6"/>
      <c r="DC11" s="6"/>
      <c r="DG11" s="6"/>
      <c r="DK11" s="6"/>
      <c r="DO11" s="6"/>
      <c r="DS11" s="6"/>
      <c r="DW11" s="6"/>
      <c r="EA11" s="6"/>
      <c r="EE11" s="6"/>
      <c r="EI11" s="6"/>
      <c r="EM11" s="6"/>
      <c r="EQ11" s="6"/>
      <c r="EU11" s="6"/>
      <c r="EY11" s="6"/>
      <c r="FC11" s="6"/>
      <c r="FG11" s="6"/>
      <c r="FK11" s="6"/>
      <c r="FO11" s="6"/>
      <c r="FS11" s="6"/>
      <c r="FW11" s="6"/>
      <c r="GA11" s="6"/>
      <c r="GE11" s="6"/>
      <c r="GI11" s="6"/>
      <c r="GM11" s="6"/>
      <c r="GQ11" s="6"/>
      <c r="GU11" s="6"/>
      <c r="GY11" s="6"/>
      <c r="HC11" s="6"/>
      <c r="HG11" s="6"/>
      <c r="HK11" s="6"/>
      <c r="HO11" s="6"/>
      <c r="HS11" s="6"/>
      <c r="HW11" s="6"/>
      <c r="IA11" s="6"/>
      <c r="IE11" s="6"/>
      <c r="II11" s="6"/>
      <c r="IM11" s="6"/>
      <c r="IQ11" s="6"/>
      <c r="IU11" s="6"/>
      <c r="IY11" s="6"/>
      <c r="JC11" s="6"/>
      <c r="JG11" s="6"/>
      <c r="JK11" s="6"/>
      <c r="JO11" s="6"/>
      <c r="JS11" s="6"/>
      <c r="JW11" s="6"/>
      <c r="KA11" s="6"/>
      <c r="KE11" s="6"/>
      <c r="KI11" s="6"/>
      <c r="KM11" s="6"/>
      <c r="KQ11" s="6"/>
      <c r="KU11" s="6"/>
      <c r="KY11" s="6"/>
      <c r="LC11" s="6"/>
      <c r="LG11" s="6"/>
      <c r="LK11" s="6"/>
      <c r="LO11" s="6"/>
      <c r="LS11" s="6"/>
      <c r="LW11" s="6"/>
      <c r="MA11" s="6"/>
      <c r="ME11" s="6"/>
      <c r="MI11" s="6"/>
      <c r="MM11" s="6"/>
      <c r="MQ11" s="6"/>
      <c r="MU11" s="6"/>
      <c r="MY11" s="6"/>
      <c r="NC11" s="6"/>
      <c r="NG11" s="6"/>
      <c r="NK11" s="6"/>
      <c r="NO11" s="6"/>
      <c r="NS11" s="6"/>
      <c r="NW11" s="6"/>
      <c r="OA11" s="6"/>
      <c r="OE11" s="6"/>
      <c r="OI11" s="6"/>
      <c r="OM11" s="6"/>
      <c r="OQ11" s="6"/>
      <c r="OU11" s="6"/>
      <c r="OY11" s="6"/>
      <c r="PC11" s="6"/>
      <c r="PG11" s="6"/>
      <c r="PK11" s="6"/>
      <c r="PO11" s="6"/>
      <c r="PS11" s="6"/>
      <c r="PW11" s="6"/>
      <c r="QA11" s="6"/>
      <c r="QE11" s="6"/>
      <c r="QI11" s="6"/>
      <c r="QM11" s="6"/>
      <c r="QQ11" s="6"/>
      <c r="QU11" s="6"/>
      <c r="QY11" s="6"/>
      <c r="RC11" s="6"/>
      <c r="RG11" s="6"/>
      <c r="RK11" s="6"/>
      <c r="RO11" s="6"/>
      <c r="RS11" s="6"/>
      <c r="RW11" s="6"/>
      <c r="SA11" s="6"/>
      <c r="SE11" s="6"/>
      <c r="SI11" s="6"/>
      <c r="SM11" s="6"/>
      <c r="SQ11" s="6"/>
      <c r="SU11" s="6"/>
      <c r="SY11" s="6"/>
      <c r="TC11" s="6"/>
      <c r="TG11" s="6"/>
      <c r="TK11" s="6"/>
      <c r="TO11" s="6"/>
      <c r="TS11" s="6"/>
      <c r="TW11" s="6"/>
      <c r="UA11" s="6"/>
      <c r="UE11" s="6"/>
      <c r="UI11" s="6"/>
      <c r="UM11" s="6"/>
      <c r="UQ11" s="6"/>
      <c r="UU11" s="6"/>
      <c r="UY11" s="6"/>
      <c r="VC11" s="6"/>
      <c r="VG11" s="6"/>
      <c r="VK11" s="6"/>
      <c r="VO11" s="6"/>
      <c r="VS11" s="6"/>
      <c r="VW11" s="6"/>
      <c r="WA11" s="6"/>
      <c r="WE11" s="6"/>
      <c r="WI11" s="6"/>
      <c r="WM11" s="6"/>
      <c r="WQ11" s="6"/>
      <c r="WU11" s="6"/>
      <c r="WY11" s="6"/>
      <c r="XC11" s="6"/>
      <c r="XG11" s="6"/>
      <c r="XK11" s="6"/>
      <c r="XO11" s="6"/>
      <c r="XS11" s="6"/>
      <c r="XW11" s="6"/>
      <c r="YA11" s="6"/>
      <c r="YE11" s="6"/>
      <c r="YI11" s="6"/>
      <c r="YM11" s="6"/>
      <c r="YQ11" s="6"/>
      <c r="YU11" s="6"/>
      <c r="YY11" s="6"/>
      <c r="ZC11" s="6"/>
      <c r="ZG11" s="6"/>
      <c r="ZK11" s="6"/>
      <c r="ZO11" s="6"/>
      <c r="ZS11" s="6"/>
      <c r="ZW11" s="6"/>
      <c r="AAA11" s="6"/>
      <c r="AAE11" s="6"/>
      <c r="AAI11" s="6"/>
      <c r="AAM11" s="6"/>
      <c r="AAQ11" s="6"/>
      <c r="AAU11" s="6"/>
      <c r="AAY11" s="6"/>
      <c r="ABC11" s="6"/>
      <c r="ABG11" s="6"/>
      <c r="ABK11" s="6"/>
      <c r="ABO11" s="6"/>
      <c r="ABS11" s="6"/>
      <c r="ABW11" s="6"/>
      <c r="ACA11" s="6"/>
      <c r="ACE11" s="6"/>
      <c r="ACI11" s="6"/>
      <c r="ACM11" s="6"/>
      <c r="ACQ11" s="6"/>
      <c r="ACU11" s="6"/>
      <c r="ACY11" s="6"/>
      <c r="ADC11" s="6"/>
      <c r="ADG11" s="6"/>
      <c r="ADK11" s="6"/>
      <c r="ADO11" s="6"/>
      <c r="ADS11" s="6"/>
      <c r="ADW11" s="6"/>
      <c r="AEA11" s="6"/>
      <c r="AEE11" s="6"/>
      <c r="AEI11" s="6"/>
      <c r="AEM11" s="6"/>
      <c r="AEQ11" s="6"/>
      <c r="AEU11" s="6"/>
      <c r="AEY11" s="6"/>
      <c r="AFC11" s="6"/>
      <c r="AFG11" s="6"/>
      <c r="AFK11" s="6"/>
      <c r="AFO11" s="6"/>
      <c r="AFS11" s="6"/>
      <c r="AFW11" s="6"/>
      <c r="AGA11" s="6"/>
      <c r="AGE11" s="6"/>
      <c r="AGI11" s="6"/>
      <c r="AGM11" s="6"/>
      <c r="AGQ11" s="6"/>
      <c r="AGU11" s="6"/>
      <c r="AGY11" s="6"/>
      <c r="AHC11" s="6"/>
      <c r="AHG11" s="6"/>
      <c r="AHK11" s="6"/>
      <c r="AHO11" s="6"/>
      <c r="AHS11" s="6"/>
      <c r="AHW11" s="6"/>
      <c r="AIA11" s="6"/>
      <c r="AIE11" s="6"/>
      <c r="AII11" s="6"/>
      <c r="AIM11" s="6"/>
      <c r="AIQ11" s="6"/>
      <c r="AIU11" s="6"/>
      <c r="AIY11" s="6"/>
      <c r="AJC11" s="6"/>
      <c r="AJG11" s="6"/>
      <c r="AJK11" s="6"/>
      <c r="AJO11" s="6"/>
      <c r="AJS11" s="6"/>
      <c r="AJW11" s="6"/>
      <c r="AKA11" s="6"/>
      <c r="AKE11" s="6"/>
      <c r="AKI11" s="6"/>
      <c r="AKM11" s="6"/>
      <c r="AKQ11" s="6"/>
      <c r="AKU11" s="6"/>
      <c r="AKY11" s="6"/>
      <c r="ALC11" s="6"/>
      <c r="ALG11" s="6"/>
      <c r="ALK11" s="6"/>
      <c r="ALO11" s="6"/>
      <c r="ALS11" s="6"/>
      <c r="ALW11" s="6"/>
      <c r="AMA11" s="6"/>
      <c r="AME11" s="6"/>
      <c r="AMI11" s="6"/>
    </row>
    <row r="12" spans="1:1023" x14ac:dyDescent="0.25">
      <c r="A12" s="3">
        <v>41988</v>
      </c>
      <c r="B12" s="4" t="s">
        <v>107</v>
      </c>
      <c r="C12" s="5">
        <v>1000</v>
      </c>
      <c r="E12" s="146"/>
      <c r="F12" s="146"/>
      <c r="G12" s="146"/>
      <c r="H12" s="146"/>
      <c r="I12" s="146"/>
      <c r="J12" s="146"/>
      <c r="K12" s="136"/>
      <c r="O12" s="6"/>
      <c r="S12" s="6"/>
      <c r="W12" s="6"/>
      <c r="AA12" s="6"/>
      <c r="AE12" s="6"/>
      <c r="AI12" s="6"/>
      <c r="AM12" s="6"/>
      <c r="AQ12" s="6"/>
      <c r="AU12" s="6"/>
      <c r="AY12" s="6"/>
      <c r="BC12" s="6"/>
      <c r="BG12" s="6"/>
      <c r="BK12" s="6"/>
      <c r="BO12" s="6"/>
      <c r="BS12" s="6"/>
      <c r="BW12" s="6"/>
      <c r="CA12" s="6"/>
      <c r="CE12" s="6"/>
      <c r="CI12" s="6"/>
      <c r="CM12" s="6"/>
      <c r="CQ12" s="6"/>
      <c r="CU12" s="6"/>
      <c r="CY12" s="6"/>
      <c r="DC12" s="6"/>
      <c r="DG12" s="6"/>
      <c r="DK12" s="6"/>
      <c r="DO12" s="6"/>
      <c r="DS12" s="6"/>
      <c r="DW12" s="6"/>
      <c r="EA12" s="6"/>
      <c r="EE12" s="6"/>
      <c r="EI12" s="6"/>
      <c r="EM12" s="6"/>
      <c r="EQ12" s="6"/>
      <c r="EU12" s="6"/>
      <c r="EY12" s="6"/>
      <c r="FC12" s="6"/>
      <c r="FG12" s="6"/>
      <c r="FK12" s="6"/>
      <c r="FO12" s="6"/>
      <c r="FS12" s="6"/>
      <c r="FW12" s="6"/>
      <c r="GA12" s="6"/>
      <c r="GE12" s="6"/>
      <c r="GI12" s="6"/>
      <c r="GM12" s="6"/>
      <c r="GQ12" s="6"/>
      <c r="GU12" s="6"/>
      <c r="GY12" s="6"/>
      <c r="HC12" s="6"/>
      <c r="HG12" s="6"/>
      <c r="HK12" s="6"/>
      <c r="HO12" s="6"/>
      <c r="HS12" s="6"/>
      <c r="HW12" s="6"/>
      <c r="IA12" s="6"/>
      <c r="IE12" s="6"/>
      <c r="II12" s="6"/>
      <c r="IM12" s="6"/>
      <c r="IQ12" s="6"/>
      <c r="IU12" s="6"/>
      <c r="IY12" s="6"/>
      <c r="JC12" s="6"/>
      <c r="JG12" s="6"/>
      <c r="JK12" s="6"/>
      <c r="JO12" s="6"/>
      <c r="JS12" s="6"/>
      <c r="JW12" s="6"/>
      <c r="KA12" s="6"/>
      <c r="KE12" s="6"/>
      <c r="KI12" s="6"/>
      <c r="KM12" s="6"/>
      <c r="KQ12" s="6"/>
      <c r="KU12" s="6"/>
      <c r="KY12" s="6"/>
      <c r="LC12" s="6"/>
      <c r="LG12" s="6"/>
      <c r="LK12" s="6"/>
      <c r="LO12" s="6"/>
      <c r="LS12" s="6"/>
      <c r="LW12" s="6"/>
      <c r="MA12" s="6"/>
      <c r="ME12" s="6"/>
      <c r="MI12" s="6"/>
      <c r="MM12" s="6"/>
      <c r="MQ12" s="6"/>
      <c r="MU12" s="6"/>
      <c r="MY12" s="6"/>
      <c r="NC12" s="6"/>
      <c r="NG12" s="6"/>
      <c r="NK12" s="6"/>
      <c r="NO12" s="6"/>
      <c r="NS12" s="6"/>
      <c r="NW12" s="6"/>
      <c r="OA12" s="6"/>
      <c r="OE12" s="6"/>
      <c r="OI12" s="6"/>
      <c r="OM12" s="6"/>
      <c r="OQ12" s="6"/>
      <c r="OU12" s="6"/>
      <c r="OY12" s="6"/>
      <c r="PC12" s="6"/>
      <c r="PG12" s="6"/>
      <c r="PK12" s="6"/>
      <c r="PO12" s="6"/>
      <c r="PS12" s="6"/>
      <c r="PW12" s="6"/>
      <c r="QA12" s="6"/>
      <c r="QE12" s="6"/>
      <c r="QI12" s="6"/>
      <c r="QM12" s="6"/>
      <c r="QQ12" s="6"/>
      <c r="QU12" s="6"/>
      <c r="QY12" s="6"/>
      <c r="RC12" s="6"/>
      <c r="RG12" s="6"/>
      <c r="RK12" s="6"/>
      <c r="RO12" s="6"/>
      <c r="RS12" s="6"/>
      <c r="RW12" s="6"/>
      <c r="SA12" s="6"/>
      <c r="SE12" s="6"/>
      <c r="SI12" s="6"/>
      <c r="SM12" s="6"/>
      <c r="SQ12" s="6"/>
      <c r="SU12" s="6"/>
      <c r="SY12" s="6"/>
      <c r="TC12" s="6"/>
      <c r="TG12" s="6"/>
      <c r="TK12" s="6"/>
      <c r="TO12" s="6"/>
      <c r="TS12" s="6"/>
      <c r="TW12" s="6"/>
      <c r="UA12" s="6"/>
      <c r="UE12" s="6"/>
      <c r="UI12" s="6"/>
      <c r="UM12" s="6"/>
      <c r="UQ12" s="6"/>
      <c r="UU12" s="6"/>
      <c r="UY12" s="6"/>
      <c r="VC12" s="6"/>
      <c r="VG12" s="6"/>
      <c r="VK12" s="6"/>
      <c r="VO12" s="6"/>
      <c r="VS12" s="6"/>
      <c r="VW12" s="6"/>
      <c r="WA12" s="6"/>
      <c r="WE12" s="6"/>
      <c r="WI12" s="6"/>
      <c r="WM12" s="6"/>
      <c r="WQ12" s="6"/>
      <c r="WU12" s="6"/>
      <c r="WY12" s="6"/>
      <c r="XC12" s="6"/>
      <c r="XG12" s="6"/>
      <c r="XK12" s="6"/>
      <c r="XO12" s="6"/>
      <c r="XS12" s="6"/>
      <c r="XW12" s="6"/>
      <c r="YA12" s="6"/>
      <c r="YE12" s="6"/>
      <c r="YI12" s="6"/>
      <c r="YM12" s="6"/>
      <c r="YQ12" s="6"/>
      <c r="YU12" s="6"/>
      <c r="YY12" s="6"/>
      <c r="ZC12" s="6"/>
      <c r="ZG12" s="6"/>
      <c r="ZK12" s="6"/>
      <c r="ZO12" s="6"/>
      <c r="ZS12" s="6"/>
      <c r="ZW12" s="6"/>
      <c r="AAA12" s="6"/>
      <c r="AAE12" s="6"/>
      <c r="AAI12" s="6"/>
      <c r="AAM12" s="6"/>
      <c r="AAQ12" s="6"/>
      <c r="AAU12" s="6"/>
      <c r="AAY12" s="6"/>
      <c r="ABC12" s="6"/>
      <c r="ABG12" s="6"/>
      <c r="ABK12" s="6"/>
      <c r="ABO12" s="6"/>
      <c r="ABS12" s="6"/>
      <c r="ABW12" s="6"/>
      <c r="ACA12" s="6"/>
      <c r="ACE12" s="6"/>
      <c r="ACI12" s="6"/>
      <c r="ACM12" s="6"/>
      <c r="ACQ12" s="6"/>
      <c r="ACU12" s="6"/>
      <c r="ACY12" s="6"/>
      <c r="ADC12" s="6"/>
      <c r="ADG12" s="6"/>
      <c r="ADK12" s="6"/>
      <c r="ADO12" s="6"/>
      <c r="ADS12" s="6"/>
      <c r="ADW12" s="6"/>
      <c r="AEA12" s="6"/>
      <c r="AEE12" s="6"/>
      <c r="AEI12" s="6"/>
      <c r="AEM12" s="6"/>
      <c r="AEQ12" s="6"/>
      <c r="AEU12" s="6"/>
      <c r="AEY12" s="6"/>
      <c r="AFC12" s="6"/>
      <c r="AFG12" s="6"/>
      <c r="AFK12" s="6"/>
      <c r="AFO12" s="6"/>
      <c r="AFS12" s="6"/>
      <c r="AFW12" s="6"/>
      <c r="AGA12" s="6"/>
      <c r="AGE12" s="6"/>
      <c r="AGI12" s="6"/>
      <c r="AGM12" s="6"/>
      <c r="AGQ12" s="6"/>
      <c r="AGU12" s="6"/>
      <c r="AGY12" s="6"/>
      <c r="AHC12" s="6"/>
      <c r="AHG12" s="6"/>
      <c r="AHK12" s="6"/>
      <c r="AHO12" s="6"/>
      <c r="AHS12" s="6"/>
      <c r="AHW12" s="6"/>
      <c r="AIA12" s="6"/>
      <c r="AIE12" s="6"/>
      <c r="AII12" s="6"/>
      <c r="AIM12" s="6"/>
      <c r="AIQ12" s="6"/>
      <c r="AIU12" s="6"/>
      <c r="AIY12" s="6"/>
      <c r="AJC12" s="6"/>
      <c r="AJG12" s="6"/>
      <c r="AJK12" s="6"/>
      <c r="AJO12" s="6"/>
      <c r="AJS12" s="6"/>
      <c r="AJW12" s="6"/>
      <c r="AKA12" s="6"/>
      <c r="AKE12" s="6"/>
      <c r="AKI12" s="6"/>
      <c r="AKM12" s="6"/>
      <c r="AKQ12" s="6"/>
      <c r="AKU12" s="6"/>
      <c r="AKY12" s="6"/>
      <c r="ALC12" s="6"/>
      <c r="ALG12" s="6"/>
      <c r="ALK12" s="6"/>
      <c r="ALO12" s="6"/>
      <c r="ALS12" s="6"/>
      <c r="ALW12" s="6"/>
      <c r="AMA12" s="6"/>
      <c r="AME12" s="6"/>
      <c r="AMI12" s="6"/>
    </row>
    <row r="13" spans="1:1023" x14ac:dyDescent="0.25">
      <c r="A13" s="3"/>
      <c r="B13" s="4"/>
      <c r="H13" s="6"/>
      <c r="L13" s="59"/>
      <c r="M13" s="59"/>
      <c r="N13" s="59"/>
      <c r="O13" s="137"/>
      <c r="S13" s="6"/>
      <c r="W13" s="6"/>
      <c r="AA13" s="6"/>
      <c r="AE13" s="6"/>
      <c r="AI13" s="6"/>
      <c r="AM13" s="6"/>
      <c r="AQ13" s="6"/>
      <c r="AU13" s="6"/>
      <c r="AY13" s="6"/>
      <c r="BC13" s="6"/>
      <c r="BG13" s="6"/>
      <c r="BK13" s="6"/>
      <c r="BO13" s="6"/>
      <c r="BS13" s="6"/>
      <c r="BW13" s="6"/>
      <c r="CA13" s="6"/>
      <c r="CE13" s="6"/>
      <c r="CI13" s="6"/>
      <c r="CM13" s="6"/>
      <c r="CQ13" s="6"/>
      <c r="CU13" s="6"/>
      <c r="CY13" s="6"/>
      <c r="DC13" s="6"/>
      <c r="DG13" s="6"/>
      <c r="DK13" s="6"/>
      <c r="DO13" s="6"/>
      <c r="DS13" s="6"/>
      <c r="DW13" s="6"/>
      <c r="EA13" s="6"/>
      <c r="EE13" s="6"/>
      <c r="EI13" s="6"/>
      <c r="EM13" s="6"/>
      <c r="EQ13" s="6"/>
      <c r="EU13" s="6"/>
      <c r="EY13" s="6"/>
      <c r="FC13" s="6"/>
      <c r="FG13" s="6"/>
      <c r="FK13" s="6"/>
      <c r="FO13" s="6"/>
      <c r="FS13" s="6"/>
      <c r="FW13" s="6"/>
      <c r="GA13" s="6"/>
      <c r="GE13" s="6"/>
      <c r="GI13" s="6"/>
      <c r="GM13" s="6"/>
      <c r="GQ13" s="6"/>
      <c r="GU13" s="6"/>
      <c r="GY13" s="6"/>
      <c r="HC13" s="6"/>
      <c r="HG13" s="6"/>
      <c r="HK13" s="6"/>
      <c r="HO13" s="6"/>
      <c r="HS13" s="6"/>
      <c r="HW13" s="6"/>
      <c r="IA13" s="6"/>
      <c r="IE13" s="6"/>
      <c r="II13" s="6"/>
      <c r="IM13" s="6"/>
      <c r="IQ13" s="6"/>
      <c r="IU13" s="6"/>
      <c r="IY13" s="6"/>
      <c r="JC13" s="6"/>
      <c r="JG13" s="6"/>
      <c r="JK13" s="6"/>
      <c r="JO13" s="6"/>
      <c r="JS13" s="6"/>
      <c r="JW13" s="6"/>
      <c r="KA13" s="6"/>
      <c r="KE13" s="6"/>
      <c r="KI13" s="6"/>
      <c r="KM13" s="6"/>
      <c r="KQ13" s="6"/>
      <c r="KU13" s="6"/>
      <c r="KY13" s="6"/>
      <c r="LC13" s="6"/>
      <c r="LG13" s="6"/>
      <c r="LK13" s="6"/>
      <c r="LO13" s="6"/>
      <c r="LS13" s="6"/>
      <c r="LW13" s="6"/>
      <c r="MA13" s="6"/>
      <c r="ME13" s="6"/>
      <c r="MI13" s="6"/>
      <c r="MM13" s="6"/>
      <c r="MQ13" s="6"/>
      <c r="MU13" s="6"/>
      <c r="MY13" s="6"/>
      <c r="NC13" s="6"/>
      <c r="NG13" s="6"/>
      <c r="NK13" s="6"/>
      <c r="NO13" s="6"/>
      <c r="NS13" s="6"/>
      <c r="NW13" s="6"/>
      <c r="OA13" s="6"/>
      <c r="OE13" s="6"/>
      <c r="OI13" s="6"/>
      <c r="OM13" s="6"/>
      <c r="OQ13" s="6"/>
      <c r="OU13" s="6"/>
      <c r="OY13" s="6"/>
      <c r="PC13" s="6"/>
      <c r="PG13" s="6"/>
      <c r="PK13" s="6"/>
      <c r="PO13" s="6"/>
      <c r="PS13" s="6"/>
      <c r="PW13" s="6"/>
      <c r="QA13" s="6"/>
      <c r="QE13" s="6"/>
      <c r="QI13" s="6"/>
      <c r="QM13" s="6"/>
      <c r="QQ13" s="6"/>
      <c r="QU13" s="6"/>
      <c r="QY13" s="6"/>
      <c r="RC13" s="6"/>
      <c r="RG13" s="6"/>
      <c r="RK13" s="6"/>
      <c r="RO13" s="6"/>
      <c r="RS13" s="6"/>
      <c r="RW13" s="6"/>
      <c r="SA13" s="6"/>
      <c r="SE13" s="6"/>
      <c r="SI13" s="6"/>
      <c r="SM13" s="6"/>
      <c r="SQ13" s="6"/>
      <c r="SU13" s="6"/>
      <c r="SY13" s="6"/>
      <c r="TC13" s="6"/>
      <c r="TG13" s="6"/>
      <c r="TK13" s="6"/>
      <c r="TO13" s="6"/>
      <c r="TS13" s="6"/>
      <c r="TW13" s="6"/>
      <c r="UA13" s="6"/>
      <c r="UE13" s="6"/>
      <c r="UI13" s="6"/>
      <c r="UM13" s="6"/>
      <c r="UQ13" s="6"/>
      <c r="UU13" s="6"/>
      <c r="UY13" s="6"/>
      <c r="VC13" s="6"/>
      <c r="VG13" s="6"/>
      <c r="VK13" s="6"/>
      <c r="VO13" s="6"/>
      <c r="VS13" s="6"/>
      <c r="VW13" s="6"/>
      <c r="WA13" s="6"/>
      <c r="WE13" s="6"/>
      <c r="WI13" s="6"/>
      <c r="WM13" s="6"/>
      <c r="WQ13" s="6"/>
      <c r="WU13" s="6"/>
      <c r="WY13" s="6"/>
      <c r="XC13" s="6"/>
      <c r="XG13" s="6"/>
      <c r="XK13" s="6"/>
      <c r="XO13" s="6"/>
      <c r="XS13" s="6"/>
      <c r="XW13" s="6"/>
      <c r="YA13" s="6"/>
      <c r="YE13" s="6"/>
      <c r="YI13" s="6"/>
      <c r="YM13" s="6"/>
      <c r="YQ13" s="6"/>
      <c r="YU13" s="6"/>
      <c r="YY13" s="6"/>
      <c r="ZC13" s="6"/>
      <c r="ZG13" s="6"/>
      <c r="ZK13" s="6"/>
      <c r="ZO13" s="6"/>
      <c r="ZS13" s="6"/>
      <c r="ZW13" s="6"/>
      <c r="AAA13" s="6"/>
      <c r="AAE13" s="6"/>
      <c r="AAI13" s="6"/>
      <c r="AAM13" s="6"/>
      <c r="AAQ13" s="6"/>
      <c r="AAU13" s="6"/>
      <c r="AAY13" s="6"/>
      <c r="ABC13" s="6"/>
      <c r="ABG13" s="6"/>
      <c r="ABK13" s="6"/>
      <c r="ABO13" s="6"/>
      <c r="ABS13" s="6"/>
      <c r="ABW13" s="6"/>
      <c r="ACA13" s="6"/>
      <c r="ACE13" s="6"/>
      <c r="ACI13" s="6"/>
      <c r="ACM13" s="6"/>
      <c r="ACQ13" s="6"/>
      <c r="ACU13" s="6"/>
      <c r="ACY13" s="6"/>
      <c r="ADC13" s="6"/>
      <c r="ADG13" s="6"/>
      <c r="ADK13" s="6"/>
      <c r="ADO13" s="6"/>
      <c r="ADS13" s="6"/>
      <c r="ADW13" s="6"/>
      <c r="AEA13" s="6"/>
      <c r="AEE13" s="6"/>
      <c r="AEI13" s="6"/>
      <c r="AEM13" s="6"/>
      <c r="AEQ13" s="6"/>
      <c r="AEU13" s="6"/>
      <c r="AEY13" s="6"/>
      <c r="AFC13" s="6"/>
      <c r="AFG13" s="6"/>
      <c r="AFK13" s="6"/>
      <c r="AFO13" s="6"/>
      <c r="AFS13" s="6"/>
      <c r="AFW13" s="6"/>
      <c r="AGA13" s="6"/>
      <c r="AGE13" s="6"/>
      <c r="AGI13" s="6"/>
      <c r="AGM13" s="6"/>
      <c r="AGQ13" s="6"/>
      <c r="AGU13" s="6"/>
      <c r="AGY13" s="6"/>
      <c r="AHC13" s="6"/>
      <c r="AHG13" s="6"/>
      <c r="AHK13" s="6"/>
      <c r="AHO13" s="6"/>
      <c r="AHS13" s="6"/>
      <c r="AHW13" s="6"/>
      <c r="AIA13" s="6"/>
      <c r="AIE13" s="6"/>
      <c r="AII13" s="6"/>
      <c r="AIM13" s="6"/>
      <c r="AIQ13" s="6"/>
      <c r="AIU13" s="6"/>
      <c r="AIY13" s="6"/>
      <c r="AJC13" s="6"/>
      <c r="AJG13" s="6"/>
      <c r="AJK13" s="6"/>
      <c r="AJO13" s="6"/>
      <c r="AJS13" s="6"/>
      <c r="AJW13" s="6"/>
      <c r="AKA13" s="6"/>
      <c r="AKE13" s="6"/>
      <c r="AKI13" s="6"/>
      <c r="AKM13" s="6"/>
      <c r="AKQ13" s="6"/>
      <c r="AKU13" s="6"/>
      <c r="AKY13" s="6"/>
      <c r="ALC13" s="6"/>
      <c r="ALG13" s="6"/>
      <c r="ALK13" s="6"/>
      <c r="ALO13" s="6"/>
      <c r="ALS13" s="6"/>
      <c r="ALW13" s="6"/>
      <c r="AMA13" s="6"/>
      <c r="AME13" s="6"/>
      <c r="AMI13" s="6"/>
    </row>
    <row r="14" spans="1:1023" x14ac:dyDescent="0.25">
      <c r="A14" s="3">
        <v>41989</v>
      </c>
      <c r="B14" s="4" t="s">
        <v>122</v>
      </c>
      <c r="C14" s="5">
        <v>500</v>
      </c>
      <c r="E14" s="2" t="s">
        <v>1</v>
      </c>
      <c r="F14" s="2" t="s">
        <v>2</v>
      </c>
      <c r="G14" s="144" t="s">
        <v>3</v>
      </c>
      <c r="H14" s="144"/>
      <c r="I14" s="143" t="s">
        <v>1019</v>
      </c>
      <c r="J14" s="143"/>
    </row>
    <row r="15" spans="1:1023" x14ac:dyDescent="0.25">
      <c r="A15" s="7"/>
      <c r="C15" s="5"/>
      <c r="G15" s="2" t="s">
        <v>4</v>
      </c>
      <c r="H15" s="2" t="s">
        <v>5</v>
      </c>
      <c r="I15" t="s">
        <v>4</v>
      </c>
      <c r="J15" t="s">
        <v>5</v>
      </c>
      <c r="L15" s="144" t="s">
        <v>2083</v>
      </c>
      <c r="M15" s="144"/>
      <c r="N15" s="144"/>
    </row>
    <row r="16" spans="1:1023" x14ac:dyDescent="0.25">
      <c r="A16" s="3">
        <v>41991</v>
      </c>
      <c r="B16" s="4" t="s">
        <v>128</v>
      </c>
      <c r="C16" s="5">
        <v>4</v>
      </c>
      <c r="E16" s="3">
        <v>42016</v>
      </c>
      <c r="F16" t="s">
        <v>207</v>
      </c>
      <c r="H16" s="2">
        <v>10</v>
      </c>
      <c r="J16" s="2">
        <v>10</v>
      </c>
      <c r="L16" s="130" t="s">
        <v>1</v>
      </c>
      <c r="M16" s="130" t="s">
        <v>2</v>
      </c>
      <c r="N16" s="130" t="s">
        <v>3</v>
      </c>
    </row>
    <row r="17" spans="1:14" x14ac:dyDescent="0.25">
      <c r="A17" s="7"/>
      <c r="C17" s="5"/>
      <c r="E17" s="3"/>
      <c r="F17" s="5"/>
      <c r="G17" s="5"/>
      <c r="H17" s="6"/>
      <c r="I17" s="5"/>
      <c r="J17" s="5"/>
      <c r="L17" s="69">
        <v>42321</v>
      </c>
      <c r="M17" t="s">
        <v>464</v>
      </c>
      <c r="N17">
        <v>657</v>
      </c>
    </row>
    <row r="18" spans="1:14" x14ac:dyDescent="0.25">
      <c r="A18" s="3">
        <v>41995</v>
      </c>
      <c r="B18" t="s">
        <v>168</v>
      </c>
      <c r="C18" s="5">
        <v>10</v>
      </c>
      <c r="E18" s="3">
        <v>42017</v>
      </c>
      <c r="F18" t="s">
        <v>214</v>
      </c>
      <c r="G18" s="2">
        <v>10</v>
      </c>
      <c r="I18" s="2">
        <v>10</v>
      </c>
      <c r="L18" s="69">
        <v>42321</v>
      </c>
      <c r="M18" t="s">
        <v>2082</v>
      </c>
      <c r="N18">
        <v>400</v>
      </c>
    </row>
    <row r="19" spans="1:14" x14ac:dyDescent="0.25">
      <c r="A19" s="7"/>
      <c r="C19" s="5"/>
      <c r="E19" s="5"/>
      <c r="F19" s="5"/>
      <c r="H19" s="6"/>
      <c r="J19" s="5"/>
      <c r="L19" s="3"/>
      <c r="M19" s="11"/>
      <c r="N19" s="129"/>
    </row>
    <row r="20" spans="1:14" x14ac:dyDescent="0.25">
      <c r="A20" s="3">
        <v>41997</v>
      </c>
      <c r="B20" t="s">
        <v>178</v>
      </c>
      <c r="C20" s="5">
        <v>30</v>
      </c>
      <c r="E20" s="143" t="s">
        <v>73</v>
      </c>
      <c r="F20" s="143"/>
      <c r="G20" s="5">
        <f>SUM(G16:G18)</f>
        <v>10</v>
      </c>
      <c r="H20" s="5"/>
      <c r="I20">
        <f>SUM(I16:I18)</f>
        <v>10</v>
      </c>
      <c r="L20" s="69">
        <v>42322</v>
      </c>
      <c r="M20" t="s">
        <v>2075</v>
      </c>
      <c r="N20">
        <v>500</v>
      </c>
    </row>
    <row r="21" spans="1:14" x14ac:dyDescent="0.25">
      <c r="A21" s="7"/>
      <c r="C21" s="5"/>
      <c r="E21" s="143" t="s">
        <v>74</v>
      </c>
      <c r="F21" s="143"/>
      <c r="G21" s="5"/>
      <c r="H21" s="5">
        <f>SUM(H16:H18)</f>
        <v>10</v>
      </c>
      <c r="J21" s="5">
        <f>SUM(J16:J18)</f>
        <v>10</v>
      </c>
      <c r="L21" s="7"/>
      <c r="N21" s="129"/>
    </row>
    <row r="22" spans="1:14" x14ac:dyDescent="0.25">
      <c r="A22" s="3">
        <v>41998</v>
      </c>
      <c r="B22" t="s">
        <v>181</v>
      </c>
      <c r="C22" s="5">
        <v>20</v>
      </c>
      <c r="E22" s="143" t="s">
        <v>75</v>
      </c>
      <c r="F22" s="143"/>
      <c r="G22" s="5">
        <f>G20-H21</f>
        <v>0</v>
      </c>
      <c r="H22" s="5"/>
      <c r="I22" s="5">
        <f>I20-J21</f>
        <v>0</v>
      </c>
      <c r="L22" s="69">
        <v>42325</v>
      </c>
      <c r="M22" t="s">
        <v>2093</v>
      </c>
      <c r="N22">
        <v>1000</v>
      </c>
    </row>
    <row r="23" spans="1:14" x14ac:dyDescent="0.25">
      <c r="A23" s="7"/>
      <c r="C23" s="5"/>
      <c r="L23" s="3"/>
      <c r="M23" s="4"/>
      <c r="N23" s="129"/>
    </row>
    <row r="24" spans="1:14" x14ac:dyDescent="0.25">
      <c r="A24" s="3">
        <v>42002</v>
      </c>
      <c r="B24" t="s">
        <v>185</v>
      </c>
      <c r="C24" s="5">
        <v>15</v>
      </c>
      <c r="E24" s="146"/>
      <c r="F24" s="146"/>
      <c r="G24" s="146"/>
      <c r="H24" s="146"/>
      <c r="I24" s="146"/>
      <c r="J24" s="146"/>
      <c r="L24" s="69">
        <v>42326</v>
      </c>
      <c r="M24" t="s">
        <v>2094</v>
      </c>
      <c r="N24">
        <v>55</v>
      </c>
    </row>
    <row r="25" spans="1:14" x14ac:dyDescent="0.25">
      <c r="A25" s="7"/>
      <c r="C25" s="5"/>
      <c r="L25" s="69">
        <v>42326</v>
      </c>
      <c r="M25" t="s">
        <v>2095</v>
      </c>
      <c r="N25">
        <v>1000</v>
      </c>
    </row>
    <row r="26" spans="1:14" x14ac:dyDescent="0.25">
      <c r="A26" s="3">
        <v>42003</v>
      </c>
      <c r="B26" t="s">
        <v>186</v>
      </c>
      <c r="C26" s="5">
        <v>50</v>
      </c>
      <c r="E26" s="144" t="s">
        <v>1</v>
      </c>
      <c r="F26" s="144" t="s">
        <v>2</v>
      </c>
      <c r="G26" s="144" t="s">
        <v>3</v>
      </c>
      <c r="H26" s="144"/>
      <c r="I26" s="143" t="s">
        <v>1019</v>
      </c>
      <c r="J26" s="143"/>
      <c r="L26" s="7"/>
      <c r="N26" s="129"/>
    </row>
    <row r="27" spans="1:14" x14ac:dyDescent="0.25">
      <c r="A27" s="3">
        <v>42003</v>
      </c>
      <c r="B27" t="s">
        <v>159</v>
      </c>
      <c r="C27" s="5">
        <v>20</v>
      </c>
      <c r="E27" s="144"/>
      <c r="F27" s="144"/>
      <c r="G27" s="2" t="s">
        <v>4</v>
      </c>
      <c r="H27" s="2" t="s">
        <v>5</v>
      </c>
      <c r="I27" t="s">
        <v>4</v>
      </c>
      <c r="J27" t="s">
        <v>5</v>
      </c>
      <c r="L27" s="69">
        <v>42326</v>
      </c>
      <c r="M27" s="4" t="s">
        <v>2097</v>
      </c>
      <c r="N27" s="129">
        <v>3</v>
      </c>
    </row>
    <row r="28" spans="1:14" x14ac:dyDescent="0.25">
      <c r="A28" s="3">
        <v>42003</v>
      </c>
      <c r="B28" t="s">
        <v>40</v>
      </c>
      <c r="C28" s="5">
        <v>10</v>
      </c>
      <c r="E28" s="3">
        <v>42016</v>
      </c>
      <c r="F28" t="s">
        <v>212</v>
      </c>
      <c r="H28" s="2">
        <v>14.5</v>
      </c>
      <c r="J28" s="2">
        <v>14.5</v>
      </c>
      <c r="L28" s="7"/>
      <c r="N28" s="129"/>
    </row>
    <row r="29" spans="1:14" x14ac:dyDescent="0.25">
      <c r="A29" s="7"/>
      <c r="C29" s="5"/>
      <c r="E29" s="3"/>
      <c r="F29" s="5"/>
      <c r="G29" s="5"/>
      <c r="H29" s="6"/>
      <c r="I29" s="5"/>
      <c r="J29" s="5"/>
      <c r="L29" s="69">
        <v>42329</v>
      </c>
      <c r="M29" t="s">
        <v>649</v>
      </c>
      <c r="N29">
        <v>500</v>
      </c>
    </row>
    <row r="30" spans="1:14" x14ac:dyDescent="0.25">
      <c r="A30" s="3">
        <v>42012</v>
      </c>
      <c r="B30" t="s">
        <v>188</v>
      </c>
      <c r="C30" s="5">
        <v>900</v>
      </c>
      <c r="E30" s="3">
        <v>42018</v>
      </c>
      <c r="F30" t="s">
        <v>223</v>
      </c>
      <c r="G30" s="2">
        <v>15</v>
      </c>
      <c r="I30" s="2">
        <v>15</v>
      </c>
      <c r="L30" s="7"/>
      <c r="N30" s="129"/>
    </row>
    <row r="31" spans="1:14" x14ac:dyDescent="0.25">
      <c r="A31" s="3">
        <v>42012</v>
      </c>
      <c r="B31" t="s">
        <v>1238</v>
      </c>
      <c r="C31" s="5">
        <v>400</v>
      </c>
      <c r="E31" s="3">
        <v>42018</v>
      </c>
      <c r="F31" t="s">
        <v>1239</v>
      </c>
      <c r="H31" s="5">
        <v>0.5</v>
      </c>
      <c r="I31" s="5"/>
      <c r="J31" s="5">
        <v>0.5</v>
      </c>
      <c r="L31" s="3"/>
      <c r="N31" s="129"/>
    </row>
    <row r="32" spans="1:14" x14ac:dyDescent="0.25">
      <c r="A32" s="3">
        <v>42012</v>
      </c>
      <c r="B32" t="s">
        <v>193</v>
      </c>
      <c r="C32" s="5">
        <v>20</v>
      </c>
      <c r="L32" s="7"/>
      <c r="N32" s="129"/>
    </row>
    <row r="33" spans="1:14" x14ac:dyDescent="0.25">
      <c r="A33" s="3">
        <v>42012</v>
      </c>
      <c r="B33" t="s">
        <v>40</v>
      </c>
      <c r="C33" s="2">
        <v>10</v>
      </c>
      <c r="E33" s="143" t="s">
        <v>73</v>
      </c>
      <c r="F33" s="143"/>
      <c r="G33" s="5">
        <f>SUM(G28:G31)</f>
        <v>15</v>
      </c>
      <c r="H33" s="5"/>
      <c r="I33">
        <f>SUM(I28:I31)</f>
        <v>15</v>
      </c>
      <c r="L33" s="3"/>
      <c r="N33" s="129"/>
    </row>
    <row r="34" spans="1:14" x14ac:dyDescent="0.25">
      <c r="A34" s="7"/>
      <c r="C34" s="2"/>
      <c r="E34" s="143" t="s">
        <v>74</v>
      </c>
      <c r="F34" s="143"/>
      <c r="G34" s="5"/>
      <c r="H34" s="5">
        <f>SUM(H28:H31)</f>
        <v>15</v>
      </c>
      <c r="J34" s="5">
        <f>SUM(J28:J31)</f>
        <v>15</v>
      </c>
      <c r="L34" s="7"/>
      <c r="N34" s="129"/>
    </row>
    <row r="35" spans="1:14" x14ac:dyDescent="0.25">
      <c r="A35" s="3">
        <v>42013</v>
      </c>
      <c r="B35" t="s">
        <v>194</v>
      </c>
      <c r="C35" s="2">
        <v>50</v>
      </c>
      <c r="E35" s="143" t="s">
        <v>75</v>
      </c>
      <c r="F35" s="143"/>
      <c r="G35" s="5">
        <f>G33-H34</f>
        <v>0</v>
      </c>
      <c r="H35" s="5"/>
      <c r="I35" s="5">
        <f>I33-J34</f>
        <v>0</v>
      </c>
      <c r="L35" s="3"/>
      <c r="N35" s="129"/>
    </row>
    <row r="36" spans="1:14" x14ac:dyDescent="0.25">
      <c r="A36" s="7"/>
      <c r="C36" s="5"/>
      <c r="L36" s="7"/>
      <c r="N36" s="129"/>
    </row>
    <row r="37" spans="1:14" x14ac:dyDescent="0.25">
      <c r="A37" s="3">
        <v>42015</v>
      </c>
      <c r="B37" t="s">
        <v>206</v>
      </c>
      <c r="C37" s="2">
        <v>100</v>
      </c>
      <c r="E37" s="146"/>
      <c r="F37" s="146"/>
      <c r="G37" s="146"/>
      <c r="H37" s="146"/>
      <c r="I37" s="146"/>
      <c r="J37" s="146"/>
      <c r="L37" s="3"/>
      <c r="N37" s="129"/>
    </row>
    <row r="38" spans="1:14" x14ac:dyDescent="0.25">
      <c r="A38" s="7"/>
      <c r="C38" s="5"/>
      <c r="L38" s="3"/>
      <c r="N38" s="129"/>
    </row>
    <row r="39" spans="1:14" x14ac:dyDescent="0.25">
      <c r="A39" s="3">
        <v>42016</v>
      </c>
      <c r="B39" t="s">
        <v>1240</v>
      </c>
      <c r="C39" s="2">
        <v>3</v>
      </c>
      <c r="E39" s="144" t="s">
        <v>1</v>
      </c>
      <c r="F39" s="144" t="s">
        <v>2</v>
      </c>
      <c r="G39" s="144" t="s">
        <v>3</v>
      </c>
      <c r="H39" s="144"/>
      <c r="I39" s="143" t="s">
        <v>1019</v>
      </c>
      <c r="J39" s="143"/>
      <c r="L39" s="3"/>
      <c r="N39" s="129"/>
    </row>
    <row r="40" spans="1:14" x14ac:dyDescent="0.25">
      <c r="A40" s="7"/>
      <c r="C40" s="5"/>
      <c r="E40" s="144"/>
      <c r="F40" s="144"/>
      <c r="G40" s="2" t="s">
        <v>4</v>
      </c>
      <c r="H40" s="2" t="s">
        <v>5</v>
      </c>
      <c r="I40" t="s">
        <v>4</v>
      </c>
      <c r="J40" t="s">
        <v>5</v>
      </c>
      <c r="L40" s="7"/>
      <c r="N40" s="129"/>
    </row>
    <row r="41" spans="1:14" x14ac:dyDescent="0.25">
      <c r="A41" s="3">
        <v>42018</v>
      </c>
      <c r="B41" t="s">
        <v>221</v>
      </c>
      <c r="C41" s="2">
        <v>1500</v>
      </c>
      <c r="E41" s="3">
        <v>42030</v>
      </c>
      <c r="F41" t="s">
        <v>212</v>
      </c>
      <c r="H41">
        <v>7</v>
      </c>
      <c r="J41">
        <v>7</v>
      </c>
      <c r="L41" s="3"/>
      <c r="N41" s="129"/>
    </row>
    <row r="42" spans="1:14" x14ac:dyDescent="0.25">
      <c r="A42" s="3">
        <v>42018</v>
      </c>
      <c r="B42" t="s">
        <v>1241</v>
      </c>
      <c r="C42" s="5">
        <v>0.5</v>
      </c>
      <c r="E42" s="7"/>
      <c r="L42" s="3"/>
      <c r="N42" s="129"/>
    </row>
    <row r="43" spans="1:14" x14ac:dyDescent="0.25">
      <c r="A43" s="7"/>
      <c r="C43" s="5"/>
      <c r="E43" s="3">
        <v>42032</v>
      </c>
      <c r="F43" t="s">
        <v>1242</v>
      </c>
      <c r="H43">
        <v>10</v>
      </c>
      <c r="J43">
        <v>10</v>
      </c>
      <c r="L43" s="3"/>
      <c r="N43" s="129"/>
    </row>
    <row r="44" spans="1:14" x14ac:dyDescent="0.25">
      <c r="A44" s="3">
        <v>42019</v>
      </c>
      <c r="B44" t="s">
        <v>225</v>
      </c>
      <c r="C44" s="2">
        <v>30</v>
      </c>
      <c r="E44" s="7"/>
      <c r="L44" s="3"/>
      <c r="N44" s="130"/>
    </row>
    <row r="45" spans="1:14" x14ac:dyDescent="0.25">
      <c r="A45" s="7"/>
      <c r="C45" s="5"/>
      <c r="E45" s="3">
        <v>42042</v>
      </c>
      <c r="F45" t="s">
        <v>289</v>
      </c>
      <c r="G45">
        <v>20</v>
      </c>
      <c r="I45">
        <v>20</v>
      </c>
      <c r="L45" s="7"/>
      <c r="N45" s="130"/>
    </row>
    <row r="46" spans="1:14" x14ac:dyDescent="0.25">
      <c r="A46" s="3">
        <v>42021</v>
      </c>
      <c r="B46" t="s">
        <v>228</v>
      </c>
      <c r="C46" s="2">
        <v>50</v>
      </c>
      <c r="E46" s="3">
        <v>42042</v>
      </c>
      <c r="F46" t="s">
        <v>1239</v>
      </c>
      <c r="H46">
        <v>3</v>
      </c>
      <c r="J46">
        <v>3</v>
      </c>
      <c r="L46" s="3"/>
      <c r="N46" s="130"/>
    </row>
    <row r="47" spans="1:14" x14ac:dyDescent="0.25">
      <c r="A47" s="3">
        <v>42021</v>
      </c>
      <c r="B47" t="s">
        <v>231</v>
      </c>
      <c r="C47" s="2">
        <v>5500</v>
      </c>
      <c r="L47" s="7"/>
      <c r="N47" s="129"/>
    </row>
    <row r="48" spans="1:14" x14ac:dyDescent="0.25">
      <c r="A48" s="7"/>
      <c r="C48" s="5"/>
      <c r="E48" s="143" t="s">
        <v>73</v>
      </c>
      <c r="F48" s="143"/>
      <c r="G48" s="5">
        <f>SUM(G39:G46)</f>
        <v>20</v>
      </c>
      <c r="H48" s="5"/>
      <c r="I48">
        <f>SUM(I39:I46)</f>
        <v>20</v>
      </c>
      <c r="L48" s="3"/>
      <c r="N48" s="130"/>
    </row>
    <row r="49" spans="1:15" x14ac:dyDescent="0.25">
      <c r="A49" s="3">
        <v>42023</v>
      </c>
      <c r="B49" t="s">
        <v>238</v>
      </c>
      <c r="C49">
        <v>50</v>
      </c>
      <c r="E49" s="143" t="s">
        <v>74</v>
      </c>
      <c r="F49" s="143"/>
      <c r="G49" s="5"/>
      <c r="H49" s="5">
        <f>SUM(H39:H46)</f>
        <v>20</v>
      </c>
      <c r="J49" s="5">
        <f>SUM(J39:J46)</f>
        <v>20</v>
      </c>
      <c r="L49" s="7"/>
      <c r="N49" s="129"/>
    </row>
    <row r="50" spans="1:15" x14ac:dyDescent="0.25">
      <c r="A50" s="7"/>
      <c r="C50" s="5"/>
      <c r="E50" s="143" t="s">
        <v>75</v>
      </c>
      <c r="F50" s="143"/>
      <c r="G50" s="5">
        <f>G48-H49</f>
        <v>0</v>
      </c>
      <c r="H50" s="5"/>
      <c r="I50" s="5">
        <f>I48-J49</f>
        <v>0</v>
      </c>
      <c r="L50" s="3"/>
      <c r="N50" s="130"/>
    </row>
    <row r="51" spans="1:15" x14ac:dyDescent="0.25">
      <c r="A51" s="143" t="s">
        <v>1021</v>
      </c>
      <c r="B51" s="143"/>
      <c r="C51" s="5">
        <f>SUM(C3:C50)</f>
        <v>11524.5</v>
      </c>
      <c r="L51" s="7"/>
      <c r="N51" s="129"/>
    </row>
    <row r="52" spans="1:15" x14ac:dyDescent="0.25">
      <c r="A52" s="37">
        <v>42023</v>
      </c>
      <c r="B52" s="38" t="s">
        <v>239</v>
      </c>
      <c r="C52" s="38">
        <v>100</v>
      </c>
      <c r="E52" s="146"/>
      <c r="F52" s="146"/>
      <c r="G52" s="146"/>
      <c r="H52" s="146"/>
      <c r="I52" s="146"/>
      <c r="J52" s="146"/>
      <c r="L52" s="3"/>
      <c r="N52" s="130"/>
    </row>
    <row r="53" spans="1:15" x14ac:dyDescent="0.25">
      <c r="A53" s="3"/>
      <c r="B53" t="s">
        <v>75</v>
      </c>
      <c r="C53" s="2">
        <f>C51-C52</f>
        <v>11424.5</v>
      </c>
      <c r="L53" s="3"/>
      <c r="N53" s="129"/>
    </row>
    <row r="54" spans="1:15" x14ac:dyDescent="0.25">
      <c r="A54" s="37">
        <v>42023</v>
      </c>
      <c r="B54" s="38" t="s">
        <v>1243</v>
      </c>
      <c r="C54" s="38">
        <v>5000</v>
      </c>
      <c r="E54" s="144" t="s">
        <v>1</v>
      </c>
      <c r="F54" s="144" t="s">
        <v>2</v>
      </c>
      <c r="G54" s="144" t="s">
        <v>3</v>
      </c>
      <c r="H54" s="144"/>
      <c r="I54" s="143" t="s">
        <v>1019</v>
      </c>
      <c r="J54" s="143"/>
      <c r="L54" s="7"/>
      <c r="N54" s="129"/>
    </row>
    <row r="55" spans="1:15" x14ac:dyDescent="0.25">
      <c r="A55" s="3"/>
      <c r="B55" t="s">
        <v>75</v>
      </c>
      <c r="C55" s="2">
        <f>C53-C54</f>
        <v>6424.5</v>
      </c>
      <c r="E55" s="144"/>
      <c r="F55" s="144"/>
      <c r="G55" s="2" t="s">
        <v>4</v>
      </c>
      <c r="H55" s="2" t="s">
        <v>5</v>
      </c>
      <c r="I55" t="s">
        <v>4</v>
      </c>
      <c r="J55" t="s">
        <v>5</v>
      </c>
      <c r="L55" s="3"/>
      <c r="N55" s="130"/>
    </row>
    <row r="56" spans="1:15" x14ac:dyDescent="0.25">
      <c r="A56" s="7"/>
      <c r="E56" s="3">
        <v>42072</v>
      </c>
      <c r="F56" t="s">
        <v>1244</v>
      </c>
      <c r="H56">
        <v>50</v>
      </c>
      <c r="J56">
        <v>50</v>
      </c>
      <c r="L56" s="7"/>
      <c r="N56" s="129"/>
    </row>
    <row r="57" spans="1:15" x14ac:dyDescent="0.25">
      <c r="A57" s="3">
        <v>42024</v>
      </c>
      <c r="B57" t="s">
        <v>178</v>
      </c>
      <c r="C57">
        <v>30</v>
      </c>
      <c r="E57" s="7"/>
      <c r="L57" s="3"/>
      <c r="N57" s="130"/>
    </row>
    <row r="58" spans="1:15" x14ac:dyDescent="0.25">
      <c r="A58" s="3">
        <v>42024</v>
      </c>
      <c r="B58" t="s">
        <v>248</v>
      </c>
      <c r="C58">
        <v>100</v>
      </c>
      <c r="E58" s="3">
        <v>42076</v>
      </c>
      <c r="F58" t="s">
        <v>420</v>
      </c>
      <c r="G58">
        <v>50</v>
      </c>
      <c r="I58">
        <v>50</v>
      </c>
      <c r="L58" s="3"/>
      <c r="N58" s="130"/>
    </row>
    <row r="59" spans="1:15" x14ac:dyDescent="0.25">
      <c r="A59" s="3"/>
      <c r="C59" s="2"/>
      <c r="L59" s="7"/>
      <c r="N59" s="129"/>
    </row>
    <row r="60" spans="1:15" x14ac:dyDescent="0.25">
      <c r="A60" s="3">
        <v>42026</v>
      </c>
      <c r="B60" t="s">
        <v>260</v>
      </c>
      <c r="C60">
        <v>90</v>
      </c>
      <c r="E60" s="143" t="s">
        <v>73</v>
      </c>
      <c r="F60" s="143"/>
      <c r="G60" s="5">
        <f>SUM(G54:G58)</f>
        <v>50</v>
      </c>
      <c r="H60" s="5"/>
      <c r="I60">
        <f>SUM(I54:I58)</f>
        <v>50</v>
      </c>
      <c r="L60" s="3"/>
    </row>
    <row r="61" spans="1:15" x14ac:dyDescent="0.25">
      <c r="A61" s="7"/>
      <c r="E61" s="143" t="s">
        <v>74</v>
      </c>
      <c r="F61" s="143"/>
      <c r="G61" s="5"/>
      <c r="H61" s="5">
        <f>SUM(H54:H58)</f>
        <v>50</v>
      </c>
      <c r="J61" s="5">
        <f>SUM(J54:J58)</f>
        <v>50</v>
      </c>
      <c r="L61" s="7"/>
      <c r="N61" s="129"/>
    </row>
    <row r="62" spans="1:15" x14ac:dyDescent="0.25">
      <c r="A62" s="3">
        <v>42028</v>
      </c>
      <c r="B62" t="s">
        <v>264</v>
      </c>
      <c r="C62">
        <v>43</v>
      </c>
      <c r="E62" s="143" t="s">
        <v>75</v>
      </c>
      <c r="F62" s="143"/>
      <c r="G62" s="5">
        <f>G60-H61</f>
        <v>0</v>
      </c>
      <c r="H62" s="5"/>
      <c r="I62" s="5">
        <f>I60-J61</f>
        <v>0</v>
      </c>
      <c r="L62" s="143" t="s">
        <v>1021</v>
      </c>
      <c r="M62" s="143"/>
      <c r="N62" s="129">
        <f>SUM(N17:N61)</f>
        <v>4115</v>
      </c>
    </row>
    <row r="63" spans="1:15" x14ac:dyDescent="0.25">
      <c r="A63" s="3">
        <v>42028</v>
      </c>
      <c r="B63" t="s">
        <v>265</v>
      </c>
      <c r="C63">
        <v>30</v>
      </c>
    </row>
    <row r="64" spans="1:15" x14ac:dyDescent="0.25">
      <c r="A64" s="7"/>
      <c r="E64" s="146"/>
      <c r="F64" s="146"/>
      <c r="G64" s="146"/>
      <c r="H64" s="146"/>
      <c r="I64" s="146"/>
      <c r="J64" s="146"/>
      <c r="L64" s="59"/>
      <c r="M64" s="59"/>
      <c r="N64" s="59"/>
      <c r="O64" s="137"/>
    </row>
    <row r="65" spans="1:15" x14ac:dyDescent="0.25">
      <c r="A65" s="3">
        <v>42029</v>
      </c>
      <c r="B65" t="s">
        <v>40</v>
      </c>
      <c r="C65">
        <v>10</v>
      </c>
    </row>
    <row r="66" spans="1:15" x14ac:dyDescent="0.25">
      <c r="A66" s="7"/>
      <c r="E66" s="144" t="s">
        <v>1</v>
      </c>
      <c r="F66" s="144" t="s">
        <v>2</v>
      </c>
      <c r="G66" s="144" t="s">
        <v>3</v>
      </c>
      <c r="H66" s="144"/>
      <c r="I66" s="143" t="s">
        <v>1019</v>
      </c>
      <c r="J66" s="143"/>
      <c r="L66" s="144" t="s">
        <v>2083</v>
      </c>
      <c r="M66" s="144"/>
      <c r="N66" s="144"/>
    </row>
    <row r="67" spans="1:15" x14ac:dyDescent="0.25">
      <c r="A67" s="3">
        <v>42030</v>
      </c>
      <c r="B67" t="s">
        <v>1245</v>
      </c>
      <c r="C67">
        <v>2</v>
      </c>
      <c r="E67" s="144"/>
      <c r="F67" s="144"/>
      <c r="G67" s="2" t="s">
        <v>4</v>
      </c>
      <c r="H67" s="2" t="s">
        <v>5</v>
      </c>
      <c r="I67" t="s">
        <v>4</v>
      </c>
      <c r="J67" t="s">
        <v>5</v>
      </c>
    </row>
    <row r="68" spans="1:15" x14ac:dyDescent="0.25">
      <c r="A68" s="7"/>
      <c r="E68" s="3">
        <v>42066</v>
      </c>
      <c r="F68" t="s">
        <v>361</v>
      </c>
      <c r="G68">
        <v>5</v>
      </c>
      <c r="I68">
        <v>5</v>
      </c>
      <c r="M68" t="s">
        <v>1980</v>
      </c>
      <c r="O68">
        <v>500</v>
      </c>
    </row>
    <row r="69" spans="1:15" x14ac:dyDescent="0.25">
      <c r="A69" s="3">
        <v>42035</v>
      </c>
      <c r="B69" t="s">
        <v>1140</v>
      </c>
      <c r="C69">
        <v>200</v>
      </c>
      <c r="E69" s="3">
        <v>42066</v>
      </c>
      <c r="F69" t="s">
        <v>362</v>
      </c>
      <c r="H69">
        <v>4</v>
      </c>
      <c r="J69">
        <v>4</v>
      </c>
    </row>
    <row r="70" spans="1:15" x14ac:dyDescent="0.25">
      <c r="A70" s="7"/>
      <c r="E70" s="3">
        <v>42066</v>
      </c>
      <c r="F70" t="s">
        <v>362</v>
      </c>
      <c r="H70">
        <v>1</v>
      </c>
      <c r="J70">
        <v>1</v>
      </c>
      <c r="L70" s="69">
        <v>42289</v>
      </c>
      <c r="M70" t="s">
        <v>1980</v>
      </c>
      <c r="O70">
        <v>100</v>
      </c>
    </row>
    <row r="71" spans="1:15" x14ac:dyDescent="0.25">
      <c r="A71" s="3">
        <v>42036</v>
      </c>
      <c r="B71" t="s">
        <v>274</v>
      </c>
      <c r="C71">
        <v>1000</v>
      </c>
    </row>
    <row r="72" spans="1:15" x14ac:dyDescent="0.25">
      <c r="A72" s="7"/>
      <c r="E72" s="143" t="s">
        <v>73</v>
      </c>
      <c r="F72" s="143"/>
      <c r="G72" s="5">
        <f>SUM(G66:G71)</f>
        <v>5</v>
      </c>
      <c r="H72" s="5"/>
      <c r="I72">
        <f>SUM(I66:I71)</f>
        <v>5</v>
      </c>
      <c r="L72" s="69">
        <v>42291</v>
      </c>
      <c r="M72" t="s">
        <v>649</v>
      </c>
      <c r="O72">
        <v>100</v>
      </c>
    </row>
    <row r="73" spans="1:15" x14ac:dyDescent="0.25">
      <c r="A73" s="3">
        <v>42038</v>
      </c>
      <c r="B73" t="s">
        <v>286</v>
      </c>
      <c r="C73">
        <v>600</v>
      </c>
      <c r="E73" s="143" t="s">
        <v>74</v>
      </c>
      <c r="F73" s="143"/>
      <c r="G73" s="5"/>
      <c r="H73" s="5">
        <f>SUM(H66:H71)</f>
        <v>5</v>
      </c>
      <c r="J73" s="5">
        <f>SUM(J66:J71)</f>
        <v>5</v>
      </c>
    </row>
    <row r="74" spans="1:15" x14ac:dyDescent="0.25">
      <c r="A74" s="7"/>
      <c r="E74" s="143" t="s">
        <v>75</v>
      </c>
      <c r="F74" s="143"/>
      <c r="G74" s="5">
        <f>G72-H73</f>
        <v>0</v>
      </c>
      <c r="H74" s="5"/>
      <c r="I74" s="5">
        <f>I72-J73</f>
        <v>0</v>
      </c>
      <c r="L74" s="69">
        <v>42296</v>
      </c>
      <c r="M74" t="s">
        <v>2009</v>
      </c>
      <c r="O74">
        <v>1000</v>
      </c>
    </row>
    <row r="75" spans="1:15" x14ac:dyDescent="0.25">
      <c r="A75" s="3">
        <v>42042</v>
      </c>
      <c r="B75" t="s">
        <v>1246</v>
      </c>
      <c r="C75">
        <v>3</v>
      </c>
      <c r="L75" s="69">
        <v>42296</v>
      </c>
      <c r="M75" t="s">
        <v>649</v>
      </c>
      <c r="O75">
        <v>20</v>
      </c>
    </row>
    <row r="76" spans="1:15" x14ac:dyDescent="0.25">
      <c r="A76" s="7"/>
      <c r="E76" s="146"/>
      <c r="F76" s="146"/>
      <c r="G76" s="146"/>
      <c r="H76" s="146"/>
      <c r="I76" s="146"/>
      <c r="J76" s="146"/>
      <c r="L76" s="69">
        <v>42296</v>
      </c>
      <c r="M76" t="s">
        <v>649</v>
      </c>
      <c r="O76">
        <v>30</v>
      </c>
    </row>
    <row r="77" spans="1:15" x14ac:dyDescent="0.25">
      <c r="A77" s="3">
        <v>42046</v>
      </c>
      <c r="B77" t="s">
        <v>1247</v>
      </c>
      <c r="C77">
        <v>20</v>
      </c>
    </row>
    <row r="78" spans="1:15" x14ac:dyDescent="0.25">
      <c r="A78" s="7"/>
      <c r="E78" s="144" t="s">
        <v>1</v>
      </c>
      <c r="F78" s="144" t="s">
        <v>2</v>
      </c>
      <c r="G78" s="144" t="s">
        <v>3</v>
      </c>
      <c r="H78" s="144"/>
      <c r="I78" s="143" t="s">
        <v>1019</v>
      </c>
      <c r="J78" s="143"/>
      <c r="L78" s="69">
        <v>42302</v>
      </c>
      <c r="M78" t="s">
        <v>2021</v>
      </c>
      <c r="O78">
        <v>200</v>
      </c>
    </row>
    <row r="79" spans="1:15" x14ac:dyDescent="0.25">
      <c r="A79" s="3">
        <v>42047</v>
      </c>
      <c r="B79" t="s">
        <v>298</v>
      </c>
      <c r="C79">
        <v>15</v>
      </c>
      <c r="E79" s="144"/>
      <c r="F79" s="144"/>
      <c r="G79" s="2" t="s">
        <v>4</v>
      </c>
      <c r="H79" s="2" t="s">
        <v>5</v>
      </c>
      <c r="I79" t="s">
        <v>4</v>
      </c>
      <c r="J79" t="s">
        <v>5</v>
      </c>
      <c r="L79" s="69">
        <v>42302</v>
      </c>
      <c r="M79" t="s">
        <v>2022</v>
      </c>
      <c r="O79">
        <v>200</v>
      </c>
    </row>
    <row r="80" spans="1:15" x14ac:dyDescent="0.25">
      <c r="A80" s="7"/>
      <c r="E80" s="6"/>
      <c r="F80" t="s">
        <v>1158</v>
      </c>
      <c r="H80">
        <v>1</v>
      </c>
      <c r="J80">
        <v>1</v>
      </c>
    </row>
    <row r="81" spans="1:15" x14ac:dyDescent="0.25">
      <c r="A81" s="3">
        <v>42049</v>
      </c>
      <c r="B81" t="s">
        <v>300</v>
      </c>
      <c r="C81">
        <v>5</v>
      </c>
      <c r="E81" s="6"/>
      <c r="L81" s="69">
        <v>42306</v>
      </c>
      <c r="M81" t="s">
        <v>2029</v>
      </c>
      <c r="O81">
        <v>70</v>
      </c>
    </row>
    <row r="82" spans="1:15" x14ac:dyDescent="0.25">
      <c r="A82" s="7"/>
      <c r="E82" s="3">
        <v>42087</v>
      </c>
      <c r="F82" t="s">
        <v>1158</v>
      </c>
      <c r="H82">
        <v>1</v>
      </c>
      <c r="J82">
        <v>1</v>
      </c>
      <c r="L82" s="69">
        <v>42306</v>
      </c>
      <c r="M82" t="s">
        <v>178</v>
      </c>
      <c r="O82">
        <v>50</v>
      </c>
    </row>
    <row r="83" spans="1:15" x14ac:dyDescent="0.25">
      <c r="A83" s="3">
        <v>42050</v>
      </c>
      <c r="B83" t="s">
        <v>312</v>
      </c>
      <c r="C83">
        <v>14</v>
      </c>
    </row>
    <row r="84" spans="1:15" x14ac:dyDescent="0.25">
      <c r="A84" s="7"/>
      <c r="F84" t="s">
        <v>1248</v>
      </c>
      <c r="G84">
        <v>2</v>
      </c>
      <c r="I84">
        <v>2</v>
      </c>
      <c r="L84" s="69">
        <v>42307</v>
      </c>
      <c r="M84" t="s">
        <v>2032</v>
      </c>
      <c r="O84">
        <v>100</v>
      </c>
    </row>
    <row r="85" spans="1:15" x14ac:dyDescent="0.25">
      <c r="A85" s="3">
        <v>42051</v>
      </c>
      <c r="B85" t="s">
        <v>313</v>
      </c>
      <c r="C85">
        <v>40</v>
      </c>
      <c r="L85" s="69">
        <v>42307</v>
      </c>
      <c r="M85" t="s">
        <v>2033</v>
      </c>
      <c r="O85">
        <v>120</v>
      </c>
    </row>
    <row r="86" spans="1:15" x14ac:dyDescent="0.25">
      <c r="A86" s="7"/>
      <c r="E86" s="143" t="s">
        <v>73</v>
      </c>
      <c r="F86" s="143"/>
      <c r="G86" s="5">
        <f>SUM(G78:G85)</f>
        <v>2</v>
      </c>
      <c r="H86" s="5"/>
      <c r="I86">
        <f>SUM(I78:I85)</f>
        <v>2</v>
      </c>
    </row>
    <row r="87" spans="1:15" x14ac:dyDescent="0.25">
      <c r="A87" s="3">
        <v>42051</v>
      </c>
      <c r="B87" t="s">
        <v>315</v>
      </c>
      <c r="C87">
        <v>16050</v>
      </c>
      <c r="E87" s="143" t="s">
        <v>74</v>
      </c>
      <c r="F87" s="143"/>
      <c r="G87" s="5"/>
      <c r="H87" s="5">
        <f>SUM(H78:H85)</f>
        <v>2</v>
      </c>
      <c r="J87" s="5">
        <f>SUM(J78:J85)</f>
        <v>2</v>
      </c>
      <c r="L87" s="69">
        <v>42307</v>
      </c>
      <c r="M87" t="s">
        <v>2036</v>
      </c>
      <c r="O87">
        <v>10</v>
      </c>
    </row>
    <row r="88" spans="1:15" x14ac:dyDescent="0.25">
      <c r="A88" s="7"/>
      <c r="E88" s="143" t="s">
        <v>75</v>
      </c>
      <c r="F88" s="143"/>
      <c r="G88" s="5">
        <f>G86-H87</f>
        <v>0</v>
      </c>
      <c r="H88" s="5"/>
      <c r="I88" s="5">
        <f>I86-J87</f>
        <v>0</v>
      </c>
    </row>
    <row r="89" spans="1:15" x14ac:dyDescent="0.25">
      <c r="A89" s="3">
        <v>42052</v>
      </c>
      <c r="B89" t="s">
        <v>317</v>
      </c>
      <c r="C89">
        <v>200</v>
      </c>
      <c r="L89" s="69">
        <v>42279</v>
      </c>
      <c r="M89" t="s">
        <v>649</v>
      </c>
      <c r="O89">
        <v>150</v>
      </c>
    </row>
    <row r="90" spans="1:15" x14ac:dyDescent="0.25">
      <c r="A90" s="7"/>
      <c r="E90" s="146"/>
      <c r="F90" s="146"/>
      <c r="G90" s="146"/>
      <c r="H90" s="146"/>
      <c r="I90" s="146"/>
      <c r="J90" s="146"/>
      <c r="L90" s="69">
        <v>42279</v>
      </c>
      <c r="M90" t="s">
        <v>2040</v>
      </c>
      <c r="O90">
        <v>300</v>
      </c>
    </row>
    <row r="91" spans="1:15" x14ac:dyDescent="0.25">
      <c r="A91" s="3">
        <v>42053</v>
      </c>
      <c r="B91" t="s">
        <v>322</v>
      </c>
      <c r="C91">
        <v>100</v>
      </c>
      <c r="L91" s="69">
        <v>42279</v>
      </c>
      <c r="M91" t="s">
        <v>2041</v>
      </c>
      <c r="O91">
        <v>300</v>
      </c>
    </row>
    <row r="92" spans="1:15" x14ac:dyDescent="0.25">
      <c r="A92" s="7"/>
      <c r="E92" s="144" t="s">
        <v>1</v>
      </c>
      <c r="F92" s="144" t="s">
        <v>2</v>
      </c>
      <c r="G92" s="144" t="s">
        <v>3</v>
      </c>
      <c r="H92" s="144"/>
      <c r="I92" s="143" t="s">
        <v>1019</v>
      </c>
      <c r="J92" s="143"/>
    </row>
    <row r="93" spans="1:15" x14ac:dyDescent="0.25">
      <c r="A93" s="143" t="s">
        <v>1021</v>
      </c>
      <c r="B93" s="143"/>
      <c r="C93" s="5">
        <f>SUM(C55:C91)</f>
        <v>24976.5</v>
      </c>
      <c r="E93" s="144"/>
      <c r="F93" s="144"/>
      <c r="G93" s="2" t="s">
        <v>4</v>
      </c>
      <c r="H93" s="2" t="s">
        <v>5</v>
      </c>
      <c r="I93" t="s">
        <v>4</v>
      </c>
      <c r="J93" t="s">
        <v>5</v>
      </c>
      <c r="L93" s="69">
        <v>42285</v>
      </c>
      <c r="M93" t="s">
        <v>649</v>
      </c>
      <c r="O93">
        <v>100</v>
      </c>
    </row>
    <row r="94" spans="1:15" x14ac:dyDescent="0.25">
      <c r="E94" s="3">
        <v>42089</v>
      </c>
      <c r="F94" t="s">
        <v>516</v>
      </c>
      <c r="G94">
        <v>505</v>
      </c>
      <c r="I94">
        <v>505</v>
      </c>
    </row>
    <row r="95" spans="1:15" x14ac:dyDescent="0.25">
      <c r="A95" s="39">
        <v>42053</v>
      </c>
      <c r="B95" s="40" t="s">
        <v>323</v>
      </c>
      <c r="C95" s="40">
        <v>300</v>
      </c>
      <c r="E95" s="3">
        <v>42089</v>
      </c>
      <c r="F95" t="s">
        <v>518</v>
      </c>
      <c r="H95">
        <v>481.5</v>
      </c>
      <c r="J95">
        <v>481.5</v>
      </c>
      <c r="L95" s="69">
        <v>42317</v>
      </c>
      <c r="M95" t="s">
        <v>2063</v>
      </c>
      <c r="O95">
        <v>100</v>
      </c>
    </row>
    <row r="96" spans="1:15" x14ac:dyDescent="0.25">
      <c r="A96" s="3"/>
      <c r="B96" t="s">
        <v>75</v>
      </c>
      <c r="C96" s="2">
        <f>C93-C95</f>
        <v>24676.5</v>
      </c>
      <c r="E96" s="3">
        <v>42089</v>
      </c>
      <c r="F96" t="s">
        <v>519</v>
      </c>
      <c r="H96">
        <v>100</v>
      </c>
      <c r="J96">
        <v>100</v>
      </c>
      <c r="L96" s="69">
        <v>42317</v>
      </c>
      <c r="M96" t="s">
        <v>2064</v>
      </c>
      <c r="O96">
        <v>700</v>
      </c>
    </row>
    <row r="97" spans="1:15" x14ac:dyDescent="0.25">
      <c r="A97" s="39">
        <v>42053</v>
      </c>
      <c r="B97" s="40" t="s">
        <v>1249</v>
      </c>
      <c r="C97" s="40">
        <v>16000</v>
      </c>
      <c r="E97" s="3">
        <v>42089</v>
      </c>
      <c r="F97" t="s">
        <v>520</v>
      </c>
      <c r="H97">
        <v>20</v>
      </c>
      <c r="J97">
        <v>20</v>
      </c>
      <c r="L97" s="69">
        <v>42317</v>
      </c>
      <c r="M97" t="s">
        <v>2065</v>
      </c>
      <c r="O97">
        <v>1000</v>
      </c>
    </row>
    <row r="98" spans="1:15" x14ac:dyDescent="0.25">
      <c r="A98" s="3"/>
      <c r="B98" t="s">
        <v>75</v>
      </c>
      <c r="C98" s="2">
        <f>C96-C97</f>
        <v>8676.5</v>
      </c>
      <c r="E98" s="3">
        <v>42089</v>
      </c>
      <c r="F98" t="s">
        <v>55</v>
      </c>
      <c r="H98">
        <v>25</v>
      </c>
      <c r="J98">
        <v>25</v>
      </c>
      <c r="L98" s="69">
        <v>42317</v>
      </c>
      <c r="M98" t="s">
        <v>2009</v>
      </c>
      <c r="O98">
        <v>500</v>
      </c>
    </row>
    <row r="99" spans="1:15" x14ac:dyDescent="0.25">
      <c r="A99" s="39">
        <v>42053</v>
      </c>
      <c r="B99" s="40" t="s">
        <v>1250</v>
      </c>
      <c r="C99" s="40">
        <v>3000</v>
      </c>
      <c r="E99" s="3">
        <v>42089</v>
      </c>
      <c r="F99" t="s">
        <v>521</v>
      </c>
      <c r="H99">
        <v>15</v>
      </c>
      <c r="J99">
        <v>15</v>
      </c>
    </row>
    <row r="100" spans="1:15" x14ac:dyDescent="0.25">
      <c r="A100" s="3"/>
      <c r="B100" t="s">
        <v>75</v>
      </c>
      <c r="C100" s="2">
        <f>C98-C99</f>
        <v>5676.5</v>
      </c>
      <c r="E100" s="3">
        <v>42089</v>
      </c>
      <c r="F100" t="s">
        <v>1239</v>
      </c>
      <c r="G100">
        <v>136.5</v>
      </c>
      <c r="I100">
        <v>136.5</v>
      </c>
      <c r="L100" s="143" t="s">
        <v>73</v>
      </c>
      <c r="M100" s="143"/>
      <c r="N100" s="139">
        <f>SUM(N68:N99)</f>
        <v>0</v>
      </c>
      <c r="O100" s="139"/>
    </row>
    <row r="101" spans="1:15" x14ac:dyDescent="0.25">
      <c r="A101" s="7"/>
      <c r="E101" s="6"/>
      <c r="L101" s="143" t="s">
        <v>74</v>
      </c>
      <c r="M101" s="143"/>
      <c r="N101" s="139"/>
      <c r="O101" s="139">
        <f>SUM(O68:O99)</f>
        <v>5650</v>
      </c>
    </row>
    <row r="102" spans="1:15" x14ac:dyDescent="0.25">
      <c r="A102" s="3">
        <v>42060</v>
      </c>
      <c r="B102" t="s">
        <v>336</v>
      </c>
      <c r="C102">
        <v>20</v>
      </c>
      <c r="E102" s="143" t="s">
        <v>73</v>
      </c>
      <c r="F102" s="143"/>
      <c r="G102" s="5">
        <f>SUM(G92:G101)</f>
        <v>641.5</v>
      </c>
      <c r="H102" s="5"/>
      <c r="I102">
        <f>SUM(I92:I101)</f>
        <v>641.5</v>
      </c>
      <c r="L102" s="143" t="s">
        <v>75</v>
      </c>
      <c r="M102" s="143"/>
      <c r="N102" s="139">
        <f>N100-O101</f>
        <v>-5650</v>
      </c>
      <c r="O102" s="139"/>
    </row>
    <row r="103" spans="1:15" x14ac:dyDescent="0.25">
      <c r="A103" s="7"/>
      <c r="E103" s="143" t="s">
        <v>74</v>
      </c>
      <c r="F103" s="143"/>
      <c r="G103" s="5"/>
      <c r="H103" s="5">
        <f>SUM(H92:H101)</f>
        <v>641.5</v>
      </c>
      <c r="J103" s="5">
        <f>SUM(J92:J101)</f>
        <v>641.5</v>
      </c>
    </row>
    <row r="104" spans="1:15" x14ac:dyDescent="0.25">
      <c r="A104" s="3">
        <v>42061</v>
      </c>
      <c r="B104" t="s">
        <v>338</v>
      </c>
      <c r="C104">
        <v>20</v>
      </c>
      <c r="E104" s="143" t="s">
        <v>75</v>
      </c>
      <c r="F104" s="143"/>
      <c r="G104" s="5">
        <f>G102-H103</f>
        <v>0</v>
      </c>
      <c r="H104" s="5"/>
      <c r="I104" s="5">
        <f>I102-J103</f>
        <v>0</v>
      </c>
    </row>
    <row r="105" spans="1:15" x14ac:dyDescent="0.25">
      <c r="A105" s="7"/>
    </row>
    <row r="106" spans="1:15" x14ac:dyDescent="0.25">
      <c r="A106" s="3">
        <v>42065</v>
      </c>
      <c r="B106" t="s">
        <v>353</v>
      </c>
      <c r="C106">
        <v>30</v>
      </c>
      <c r="E106" s="146"/>
      <c r="F106" s="146"/>
      <c r="G106" s="146"/>
      <c r="H106" s="146"/>
      <c r="I106" s="146"/>
      <c r="J106" s="146"/>
    </row>
    <row r="107" spans="1:15" x14ac:dyDescent="0.25">
      <c r="A107" s="3">
        <v>42065</v>
      </c>
      <c r="B107" t="s">
        <v>354</v>
      </c>
      <c r="C107">
        <v>18</v>
      </c>
    </row>
    <row r="108" spans="1:15" x14ac:dyDescent="0.25">
      <c r="A108" s="3">
        <v>42065</v>
      </c>
      <c r="B108" t="s">
        <v>355</v>
      </c>
      <c r="C108">
        <v>54</v>
      </c>
      <c r="E108" s="144" t="s">
        <v>1</v>
      </c>
      <c r="F108" s="144" t="s">
        <v>2</v>
      </c>
      <c r="G108" s="144" t="s">
        <v>3</v>
      </c>
      <c r="H108" s="144"/>
      <c r="I108" s="143" t="s">
        <v>1019</v>
      </c>
      <c r="J108" s="143"/>
    </row>
    <row r="109" spans="1:15" x14ac:dyDescent="0.25">
      <c r="A109" s="3">
        <v>42065</v>
      </c>
      <c r="B109" t="s">
        <v>358</v>
      </c>
      <c r="C109">
        <v>20</v>
      </c>
      <c r="E109" s="144"/>
      <c r="F109" s="144"/>
      <c r="G109" s="2" t="s">
        <v>4</v>
      </c>
      <c r="H109" s="2" t="s">
        <v>5</v>
      </c>
      <c r="I109" t="s">
        <v>4</v>
      </c>
      <c r="J109" t="s">
        <v>5</v>
      </c>
    </row>
    <row r="110" spans="1:15" x14ac:dyDescent="0.25">
      <c r="A110" s="7"/>
      <c r="E110" s="3">
        <v>42091</v>
      </c>
      <c r="F110" s="4" t="s">
        <v>543</v>
      </c>
      <c r="H110">
        <v>18</v>
      </c>
      <c r="J110">
        <v>18</v>
      </c>
    </row>
    <row r="111" spans="1:15" x14ac:dyDescent="0.25">
      <c r="A111" s="3">
        <v>42070</v>
      </c>
      <c r="B111" t="s">
        <v>387</v>
      </c>
      <c r="C111">
        <v>500</v>
      </c>
      <c r="E111" s="3">
        <v>42091</v>
      </c>
      <c r="F111" s="4" t="s">
        <v>544</v>
      </c>
      <c r="H111">
        <v>30</v>
      </c>
      <c r="J111">
        <v>30</v>
      </c>
    </row>
    <row r="112" spans="1:15" x14ac:dyDescent="0.25">
      <c r="A112" s="3">
        <v>42070</v>
      </c>
      <c r="B112" t="s">
        <v>393</v>
      </c>
      <c r="C112">
        <v>5</v>
      </c>
      <c r="E112" s="3">
        <v>42091</v>
      </c>
      <c r="F112" s="4" t="s">
        <v>545</v>
      </c>
      <c r="H112">
        <v>20</v>
      </c>
      <c r="J112">
        <v>20</v>
      </c>
    </row>
    <row r="113" spans="1:10" x14ac:dyDescent="0.25">
      <c r="A113" s="3"/>
      <c r="E113" s="3">
        <v>42091</v>
      </c>
      <c r="F113" s="4" t="s">
        <v>546</v>
      </c>
      <c r="H113">
        <v>20</v>
      </c>
      <c r="J113">
        <v>20</v>
      </c>
    </row>
    <row r="114" spans="1:10" x14ac:dyDescent="0.25">
      <c r="A114" s="7"/>
      <c r="B114" t="s">
        <v>1251</v>
      </c>
      <c r="C114">
        <v>200</v>
      </c>
      <c r="E114" s="3">
        <v>42091</v>
      </c>
      <c r="F114" s="4" t="s">
        <v>547</v>
      </c>
      <c r="H114">
        <v>10</v>
      </c>
      <c r="J114">
        <v>10</v>
      </c>
    </row>
    <row r="115" spans="1:10" x14ac:dyDescent="0.25">
      <c r="A115" s="7"/>
      <c r="E115" s="3">
        <v>42091</v>
      </c>
      <c r="F115" s="4" t="s">
        <v>548</v>
      </c>
      <c r="H115">
        <v>40</v>
      </c>
      <c r="J115">
        <v>40</v>
      </c>
    </row>
    <row r="116" spans="1:10" x14ac:dyDescent="0.25">
      <c r="A116" s="3">
        <v>42076</v>
      </c>
      <c r="B116" t="s">
        <v>421</v>
      </c>
      <c r="C116">
        <v>50</v>
      </c>
      <c r="E116" s="3">
        <v>42091</v>
      </c>
      <c r="F116" s="4" t="s">
        <v>549</v>
      </c>
      <c r="G116">
        <v>100</v>
      </c>
      <c r="I116">
        <v>100</v>
      </c>
    </row>
    <row r="117" spans="1:10" x14ac:dyDescent="0.25">
      <c r="A117" s="3">
        <v>42076</v>
      </c>
      <c r="B117" t="s">
        <v>422</v>
      </c>
      <c r="C117">
        <v>100</v>
      </c>
      <c r="E117" s="3">
        <v>42091</v>
      </c>
      <c r="F117" s="4" t="s">
        <v>550</v>
      </c>
      <c r="H117">
        <v>60</v>
      </c>
      <c r="J117">
        <v>60</v>
      </c>
    </row>
    <row r="118" spans="1:10" x14ac:dyDescent="0.25">
      <c r="A118" s="3">
        <v>42076</v>
      </c>
      <c r="B118" t="s">
        <v>423</v>
      </c>
      <c r="C118">
        <v>50</v>
      </c>
      <c r="E118" s="3"/>
    </row>
    <row r="119" spans="1:10" x14ac:dyDescent="0.25">
      <c r="A119" s="7"/>
      <c r="E119" s="3">
        <v>42094</v>
      </c>
      <c r="F119" t="s">
        <v>1239</v>
      </c>
      <c r="G119">
        <v>98</v>
      </c>
      <c r="I119">
        <v>98</v>
      </c>
    </row>
    <row r="120" spans="1:10" x14ac:dyDescent="0.25">
      <c r="A120" s="3">
        <v>42079</v>
      </c>
      <c r="B120" t="s">
        <v>441</v>
      </c>
      <c r="C120">
        <v>100</v>
      </c>
    </row>
    <row r="121" spans="1:10" x14ac:dyDescent="0.25">
      <c r="A121" s="7"/>
      <c r="E121" s="143" t="s">
        <v>73</v>
      </c>
      <c r="F121" s="143"/>
      <c r="G121" s="5">
        <f>SUM(G108:G120)</f>
        <v>198</v>
      </c>
      <c r="H121" s="5"/>
      <c r="I121">
        <f>SUM(I108:I120)</f>
        <v>198</v>
      </c>
    </row>
    <row r="122" spans="1:10" x14ac:dyDescent="0.25">
      <c r="A122" s="3">
        <v>42080</v>
      </c>
      <c r="B122" t="s">
        <v>450</v>
      </c>
      <c r="C122" s="17">
        <v>4</v>
      </c>
      <c r="E122" s="143" t="s">
        <v>74</v>
      </c>
      <c r="F122" s="143"/>
      <c r="G122" s="5"/>
      <c r="H122" s="5">
        <f>SUM(H108:H120)</f>
        <v>198</v>
      </c>
      <c r="J122" s="5">
        <f>SUM(J108:J120)</f>
        <v>198</v>
      </c>
    </row>
    <row r="123" spans="1:10" x14ac:dyDescent="0.25">
      <c r="A123" s="7"/>
      <c r="E123" s="143" t="s">
        <v>75</v>
      </c>
      <c r="F123" s="143"/>
      <c r="G123" s="5">
        <f>G121-H122</f>
        <v>0</v>
      </c>
      <c r="H123" s="5"/>
      <c r="I123" s="5">
        <f>I121-J122</f>
        <v>0</v>
      </c>
    </row>
    <row r="124" spans="1:10" x14ac:dyDescent="0.25">
      <c r="A124" s="3">
        <v>42083</v>
      </c>
      <c r="B124" t="s">
        <v>458</v>
      </c>
      <c r="C124">
        <v>100</v>
      </c>
    </row>
    <row r="125" spans="1:10" x14ac:dyDescent="0.25">
      <c r="A125" s="3">
        <v>42083</v>
      </c>
      <c r="B125" s="4" t="s">
        <v>461</v>
      </c>
      <c r="C125">
        <v>340</v>
      </c>
      <c r="E125" s="146"/>
      <c r="F125" s="146"/>
      <c r="G125" s="146"/>
      <c r="H125" s="146"/>
      <c r="I125" s="146"/>
      <c r="J125" s="146"/>
    </row>
    <row r="126" spans="1:10" x14ac:dyDescent="0.25">
      <c r="A126" s="3">
        <v>42083</v>
      </c>
      <c r="B126" t="s">
        <v>464</v>
      </c>
      <c r="C126">
        <v>565</v>
      </c>
    </row>
    <row r="127" spans="1:10" x14ac:dyDescent="0.25">
      <c r="A127" s="7"/>
      <c r="E127" s="143" t="s">
        <v>1252</v>
      </c>
      <c r="F127" s="143"/>
      <c r="G127" s="143"/>
      <c r="H127" s="143"/>
    </row>
    <row r="128" spans="1:10" x14ac:dyDescent="0.25">
      <c r="A128" s="3">
        <v>42084</v>
      </c>
      <c r="B128" t="s">
        <v>470</v>
      </c>
      <c r="C128">
        <v>300</v>
      </c>
      <c r="E128" s="144" t="s">
        <v>1</v>
      </c>
      <c r="F128" s="144" t="s">
        <v>2</v>
      </c>
      <c r="G128" s="144" t="s">
        <v>3</v>
      </c>
      <c r="H128" s="144"/>
      <c r="I128" s="143"/>
      <c r="J128" s="143"/>
    </row>
    <row r="129" spans="1:8" x14ac:dyDescent="0.25">
      <c r="A129" s="3">
        <v>42084</v>
      </c>
      <c r="B129" t="s">
        <v>472</v>
      </c>
      <c r="C129">
        <v>100</v>
      </c>
      <c r="E129" s="144"/>
      <c r="F129" s="144"/>
      <c r="G129" s="2" t="s">
        <v>4</v>
      </c>
      <c r="H129" s="2" t="s">
        <v>5</v>
      </c>
    </row>
    <row r="130" spans="1:8" x14ac:dyDescent="0.25">
      <c r="A130" s="7"/>
      <c r="E130" s="3">
        <v>42096</v>
      </c>
      <c r="F130" s="4" t="s">
        <v>575</v>
      </c>
      <c r="H130">
        <v>300</v>
      </c>
    </row>
    <row r="131" spans="1:8" x14ac:dyDescent="0.25">
      <c r="A131" s="3">
        <v>42086</v>
      </c>
      <c r="B131" t="s">
        <v>501</v>
      </c>
      <c r="C131">
        <v>20</v>
      </c>
      <c r="E131" s="3">
        <v>42096</v>
      </c>
      <c r="F131" s="4" t="s">
        <v>576</v>
      </c>
      <c r="H131">
        <v>50</v>
      </c>
    </row>
    <row r="132" spans="1:8" x14ac:dyDescent="0.25">
      <c r="A132" s="7"/>
      <c r="E132" s="3">
        <v>42096</v>
      </c>
      <c r="F132" s="4" t="s">
        <v>577</v>
      </c>
      <c r="H132">
        <v>550</v>
      </c>
    </row>
    <row r="133" spans="1:8" x14ac:dyDescent="0.25">
      <c r="A133" s="3">
        <v>42088</v>
      </c>
      <c r="B133" t="s">
        <v>509</v>
      </c>
      <c r="C133">
        <v>100</v>
      </c>
      <c r="E133" s="3">
        <v>42096</v>
      </c>
      <c r="F133" s="4" t="s">
        <v>578</v>
      </c>
      <c r="H133">
        <v>150</v>
      </c>
    </row>
    <row r="134" spans="1:8" x14ac:dyDescent="0.25">
      <c r="A134" s="3">
        <v>42088</v>
      </c>
      <c r="B134" t="s">
        <v>511</v>
      </c>
      <c r="C134">
        <v>1000</v>
      </c>
      <c r="E134" s="3">
        <v>42096</v>
      </c>
      <c r="F134" s="4" t="s">
        <v>579</v>
      </c>
      <c r="H134">
        <v>150</v>
      </c>
    </row>
    <row r="135" spans="1:8" x14ac:dyDescent="0.25">
      <c r="A135" s="7"/>
      <c r="E135" s="3">
        <v>42096</v>
      </c>
      <c r="F135" s="4" t="s">
        <v>580</v>
      </c>
      <c r="H135">
        <v>30</v>
      </c>
    </row>
    <row r="136" spans="1:8" x14ac:dyDescent="0.25">
      <c r="A136" s="3">
        <v>42089</v>
      </c>
      <c r="B136" t="s">
        <v>1253</v>
      </c>
      <c r="C136">
        <v>136.5</v>
      </c>
      <c r="E136" s="3">
        <v>42096</v>
      </c>
      <c r="F136" s="4" t="s">
        <v>1254</v>
      </c>
      <c r="H136">
        <v>60</v>
      </c>
    </row>
    <row r="137" spans="1:8" x14ac:dyDescent="0.25">
      <c r="A137" s="3">
        <v>42089</v>
      </c>
      <c r="B137" t="s">
        <v>524</v>
      </c>
      <c r="C137">
        <v>500</v>
      </c>
      <c r="E137" s="3">
        <v>42096</v>
      </c>
      <c r="F137" s="4" t="s">
        <v>1255</v>
      </c>
      <c r="H137">
        <v>40</v>
      </c>
    </row>
    <row r="138" spans="1:8" x14ac:dyDescent="0.25">
      <c r="A138" s="7"/>
      <c r="E138" s="3">
        <v>42096</v>
      </c>
      <c r="F138" s="4" t="s">
        <v>1256</v>
      </c>
      <c r="H138">
        <v>50</v>
      </c>
    </row>
    <row r="139" spans="1:8" x14ac:dyDescent="0.25">
      <c r="A139" s="3">
        <v>42094</v>
      </c>
      <c r="B139" t="s">
        <v>1257</v>
      </c>
      <c r="C139">
        <v>98</v>
      </c>
      <c r="E139" s="3">
        <v>42096</v>
      </c>
      <c r="F139" s="4" t="s">
        <v>1258</v>
      </c>
      <c r="H139">
        <v>10</v>
      </c>
    </row>
    <row r="140" spans="1:8" x14ac:dyDescent="0.25">
      <c r="E140" s="3">
        <v>42096</v>
      </c>
      <c r="F140" s="4" t="s">
        <v>1259</v>
      </c>
      <c r="H140">
        <v>40</v>
      </c>
    </row>
    <row r="141" spans="1:8" x14ac:dyDescent="0.25">
      <c r="A141" s="3">
        <v>42095</v>
      </c>
      <c r="B141" s="4" t="s">
        <v>566</v>
      </c>
      <c r="C141">
        <v>15</v>
      </c>
      <c r="E141" s="3">
        <v>42096</v>
      </c>
      <c r="F141" s="4" t="s">
        <v>582</v>
      </c>
      <c r="H141">
        <v>50</v>
      </c>
    </row>
    <row r="142" spans="1:8" x14ac:dyDescent="0.25">
      <c r="A142" s="3">
        <v>42095</v>
      </c>
      <c r="B142" s="4" t="s">
        <v>567</v>
      </c>
      <c r="C142">
        <v>10</v>
      </c>
      <c r="E142" s="3">
        <v>42096</v>
      </c>
      <c r="F142" s="4" t="s">
        <v>583</v>
      </c>
      <c r="H142">
        <v>5000</v>
      </c>
    </row>
    <row r="143" spans="1:8" x14ac:dyDescent="0.25">
      <c r="A143" s="3">
        <v>42095</v>
      </c>
      <c r="B143" s="4" t="s">
        <v>570</v>
      </c>
      <c r="C143">
        <v>10</v>
      </c>
      <c r="E143" s="3">
        <v>42096</v>
      </c>
      <c r="F143" s="4" t="s">
        <v>584</v>
      </c>
      <c r="H143">
        <v>1500</v>
      </c>
    </row>
    <row r="144" spans="1:8" x14ac:dyDescent="0.25">
      <c r="A144" s="3">
        <v>42095</v>
      </c>
      <c r="B144" s="4" t="s">
        <v>571</v>
      </c>
      <c r="C144">
        <v>15</v>
      </c>
      <c r="E144" s="3">
        <v>42096</v>
      </c>
      <c r="F144" s="4" t="s">
        <v>584</v>
      </c>
      <c r="H144">
        <v>450</v>
      </c>
    </row>
    <row r="145" spans="1:10" x14ac:dyDescent="0.25">
      <c r="E145" s="3">
        <v>42096</v>
      </c>
      <c r="F145" s="4" t="s">
        <v>585</v>
      </c>
      <c r="H145">
        <v>1800</v>
      </c>
    </row>
    <row r="146" spans="1:10" x14ac:dyDescent="0.25">
      <c r="A146" s="3">
        <v>42098</v>
      </c>
      <c r="B146" s="4" t="s">
        <v>616</v>
      </c>
      <c r="C146" s="5">
        <v>500</v>
      </c>
      <c r="E146" s="3">
        <v>42096</v>
      </c>
      <c r="F146" s="4" t="s">
        <v>586</v>
      </c>
      <c r="H146">
        <v>200</v>
      </c>
    </row>
    <row r="147" spans="1:10" x14ac:dyDescent="0.25">
      <c r="E147" s="3">
        <v>42096</v>
      </c>
      <c r="F147" s="4" t="s">
        <v>587</v>
      </c>
      <c r="G147">
        <v>30</v>
      </c>
    </row>
    <row r="148" spans="1:10" x14ac:dyDescent="0.25">
      <c r="A148" s="3">
        <v>42103</v>
      </c>
      <c r="B148" s="4" t="s">
        <v>632</v>
      </c>
      <c r="C148" s="5">
        <v>500</v>
      </c>
      <c r="E148" s="3">
        <v>42096</v>
      </c>
      <c r="F148" s="4" t="s">
        <v>584</v>
      </c>
      <c r="H148">
        <v>120</v>
      </c>
    </row>
    <row r="149" spans="1:10" x14ac:dyDescent="0.25">
      <c r="E149" s="3">
        <v>42096</v>
      </c>
      <c r="F149" s="4" t="s">
        <v>1260</v>
      </c>
      <c r="H149">
        <v>10</v>
      </c>
    </row>
    <row r="150" spans="1:10" x14ac:dyDescent="0.25">
      <c r="A150" s="3">
        <v>42106</v>
      </c>
      <c r="B150" s="4" t="s">
        <v>1261</v>
      </c>
      <c r="C150">
        <v>10</v>
      </c>
      <c r="E150" s="3">
        <v>42096</v>
      </c>
      <c r="F150" s="4" t="s">
        <v>589</v>
      </c>
      <c r="H150">
        <v>30</v>
      </c>
    </row>
    <row r="151" spans="1:10" x14ac:dyDescent="0.25">
      <c r="A151" s="3">
        <v>42106</v>
      </c>
      <c r="B151" s="4" t="s">
        <v>1262</v>
      </c>
      <c r="C151">
        <v>10</v>
      </c>
      <c r="E151" s="3">
        <v>42096</v>
      </c>
      <c r="F151" s="4" t="s">
        <v>590</v>
      </c>
      <c r="H151">
        <v>40</v>
      </c>
    </row>
    <row r="152" spans="1:10" x14ac:dyDescent="0.25">
      <c r="A152" s="3">
        <v>42106</v>
      </c>
      <c r="B152" s="4" t="s">
        <v>1263</v>
      </c>
      <c r="C152" s="5">
        <v>9</v>
      </c>
      <c r="E152" s="3">
        <v>42096</v>
      </c>
      <c r="F152" s="4" t="s">
        <v>584</v>
      </c>
      <c r="H152">
        <v>63</v>
      </c>
    </row>
    <row r="153" spans="1:10" x14ac:dyDescent="0.25">
      <c r="A153" s="3">
        <v>42106</v>
      </c>
      <c r="B153" s="4" t="s">
        <v>654</v>
      </c>
      <c r="C153" s="5">
        <v>19</v>
      </c>
      <c r="E153" s="3">
        <v>42096</v>
      </c>
      <c r="F153" s="4" t="s">
        <v>1264</v>
      </c>
      <c r="H153">
        <v>20</v>
      </c>
    </row>
    <row r="154" spans="1:10" x14ac:dyDescent="0.25">
      <c r="E154" s="3">
        <v>42096</v>
      </c>
      <c r="F154" s="4" t="s">
        <v>594</v>
      </c>
      <c r="H154">
        <v>150</v>
      </c>
    </row>
    <row r="155" spans="1:10" x14ac:dyDescent="0.25">
      <c r="A155" s="3">
        <v>42108</v>
      </c>
      <c r="B155" s="4" t="s">
        <v>1265</v>
      </c>
      <c r="C155" s="5">
        <v>60</v>
      </c>
      <c r="E155" s="3">
        <v>42096</v>
      </c>
      <c r="F155" s="4" t="s">
        <v>595</v>
      </c>
      <c r="H155">
        <v>170</v>
      </c>
    </row>
    <row r="156" spans="1:10" x14ac:dyDescent="0.25">
      <c r="A156" s="3">
        <v>42108</v>
      </c>
      <c r="B156" s="4" t="s">
        <v>664</v>
      </c>
      <c r="C156" s="5">
        <v>93</v>
      </c>
      <c r="E156" s="3">
        <v>42096</v>
      </c>
      <c r="F156" s="4" t="s">
        <v>596</v>
      </c>
      <c r="H156">
        <v>40</v>
      </c>
    </row>
    <row r="157" spans="1:10" x14ac:dyDescent="0.25">
      <c r="A157" s="3">
        <v>42108</v>
      </c>
      <c r="B157" s="4" t="s">
        <v>666</v>
      </c>
      <c r="C157" s="5">
        <v>180</v>
      </c>
      <c r="E157" s="3">
        <v>42096</v>
      </c>
      <c r="F157" s="4" t="s">
        <v>597</v>
      </c>
      <c r="H157">
        <v>74</v>
      </c>
    </row>
    <row r="158" spans="1:10" x14ac:dyDescent="0.25">
      <c r="A158" s="3">
        <v>42108</v>
      </c>
      <c r="B158" s="4" t="s">
        <v>667</v>
      </c>
      <c r="C158" s="5">
        <v>42</v>
      </c>
      <c r="E158" s="6"/>
      <c r="F158" s="4"/>
    </row>
    <row r="159" spans="1:10" x14ac:dyDescent="0.25">
      <c r="A159" s="3">
        <v>42108</v>
      </c>
      <c r="B159" s="4" t="s">
        <v>668</v>
      </c>
      <c r="C159" s="5">
        <v>30</v>
      </c>
      <c r="E159" s="3">
        <v>42097</v>
      </c>
      <c r="F159" s="4" t="s">
        <v>1266</v>
      </c>
      <c r="H159">
        <v>70</v>
      </c>
    </row>
    <row r="160" spans="1:10" x14ac:dyDescent="0.25">
      <c r="E160" s="3">
        <v>42097</v>
      </c>
      <c r="F160" s="4" t="s">
        <v>1267</v>
      </c>
      <c r="H160">
        <v>15</v>
      </c>
      <c r="J160" s="5"/>
    </row>
    <row r="161" spans="1:9" x14ac:dyDescent="0.25">
      <c r="A161" s="3">
        <v>42110</v>
      </c>
      <c r="B161" s="4" t="s">
        <v>672</v>
      </c>
      <c r="C161" s="5">
        <v>315</v>
      </c>
      <c r="E161" s="3">
        <v>42097</v>
      </c>
      <c r="F161" s="4" t="s">
        <v>1268</v>
      </c>
      <c r="H161">
        <v>5</v>
      </c>
      <c r="I161" s="5"/>
    </row>
    <row r="162" spans="1:9" x14ac:dyDescent="0.25">
      <c r="A162" s="3">
        <v>42110</v>
      </c>
      <c r="B162" s="4" t="s">
        <v>193</v>
      </c>
      <c r="C162" s="5">
        <v>30</v>
      </c>
      <c r="E162" s="3">
        <v>42097</v>
      </c>
      <c r="F162" s="4" t="s">
        <v>1269</v>
      </c>
      <c r="H162">
        <v>45</v>
      </c>
    </row>
    <row r="163" spans="1:9" x14ac:dyDescent="0.25">
      <c r="A163" s="3">
        <v>42110</v>
      </c>
      <c r="B163" s="4" t="s">
        <v>673</v>
      </c>
      <c r="C163" s="5">
        <v>19</v>
      </c>
      <c r="E163" s="3">
        <v>42097</v>
      </c>
      <c r="F163" s="4" t="s">
        <v>1270</v>
      </c>
      <c r="H163">
        <v>30</v>
      </c>
    </row>
    <row r="164" spans="1:9" x14ac:dyDescent="0.25">
      <c r="E164" s="3">
        <v>42097</v>
      </c>
      <c r="F164" s="4" t="s">
        <v>599</v>
      </c>
      <c r="H164">
        <v>15</v>
      </c>
    </row>
    <row r="165" spans="1:9" x14ac:dyDescent="0.25">
      <c r="A165" s="3">
        <v>42116</v>
      </c>
      <c r="B165" t="s">
        <v>697</v>
      </c>
      <c r="C165" s="5">
        <v>200</v>
      </c>
      <c r="E165" s="3">
        <v>42097</v>
      </c>
      <c r="F165" s="4" t="s">
        <v>600</v>
      </c>
      <c r="H165">
        <v>7</v>
      </c>
    </row>
    <row r="166" spans="1:9" x14ac:dyDescent="0.25">
      <c r="E166" s="3">
        <v>42097</v>
      </c>
      <c r="F166" s="4" t="s">
        <v>602</v>
      </c>
      <c r="H166">
        <v>5</v>
      </c>
    </row>
    <row r="167" spans="1:9" x14ac:dyDescent="0.25">
      <c r="A167" s="3">
        <v>42118</v>
      </c>
      <c r="B167" s="11" t="s">
        <v>1271</v>
      </c>
      <c r="C167" s="5">
        <v>100</v>
      </c>
      <c r="E167" s="3">
        <v>42097</v>
      </c>
      <c r="F167" s="4" t="s">
        <v>606</v>
      </c>
      <c r="H167">
        <v>120</v>
      </c>
    </row>
    <row r="168" spans="1:9" x14ac:dyDescent="0.25">
      <c r="E168" s="3">
        <v>42097</v>
      </c>
      <c r="F168" s="4" t="s">
        <v>608</v>
      </c>
      <c r="H168">
        <v>20</v>
      </c>
    </row>
    <row r="169" spans="1:9" x14ac:dyDescent="0.25">
      <c r="B169" s="41" t="s">
        <v>1272</v>
      </c>
      <c r="C169" s="42">
        <v>13654</v>
      </c>
      <c r="E169" s="3">
        <v>42097</v>
      </c>
      <c r="F169" s="4" t="s">
        <v>609</v>
      </c>
      <c r="H169">
        <v>30</v>
      </c>
    </row>
    <row r="170" spans="1:9" x14ac:dyDescent="0.25">
      <c r="E170" s="3">
        <v>42097</v>
      </c>
      <c r="F170" s="4" t="s">
        <v>1273</v>
      </c>
      <c r="H170" s="14">
        <v>10</v>
      </c>
    </row>
    <row r="171" spans="1:9" x14ac:dyDescent="0.25">
      <c r="B171" s="41" t="s">
        <v>1274</v>
      </c>
      <c r="C171" s="42">
        <v>1050</v>
      </c>
      <c r="E171" s="3">
        <v>42097</v>
      </c>
      <c r="F171" s="4" t="s">
        <v>1275</v>
      </c>
      <c r="H171" s="14">
        <v>3</v>
      </c>
    </row>
    <row r="172" spans="1:9" x14ac:dyDescent="0.25">
      <c r="E172" s="3">
        <v>42097</v>
      </c>
      <c r="F172" s="4" t="s">
        <v>1276</v>
      </c>
      <c r="H172" s="14">
        <v>7</v>
      </c>
    </row>
    <row r="173" spans="1:9" x14ac:dyDescent="0.25">
      <c r="A173" s="143" t="s">
        <v>1021</v>
      </c>
      <c r="B173" s="143"/>
      <c r="C173" s="5">
        <f>SUM(C100:C172)</f>
        <v>26978</v>
      </c>
      <c r="E173" s="3">
        <v>42097</v>
      </c>
      <c r="F173" s="4" t="s">
        <v>1277</v>
      </c>
      <c r="H173" s="14">
        <v>30</v>
      </c>
    </row>
    <row r="174" spans="1:9" x14ac:dyDescent="0.25">
      <c r="E174" s="3">
        <v>42097</v>
      </c>
      <c r="F174" s="4" t="s">
        <v>612</v>
      </c>
      <c r="G174" s="5"/>
      <c r="H174" s="5">
        <v>1300</v>
      </c>
    </row>
    <row r="175" spans="1:9" x14ac:dyDescent="0.25">
      <c r="B175" s="9" t="s">
        <v>1278</v>
      </c>
      <c r="C175" s="10">
        <v>464</v>
      </c>
      <c r="E175" s="3">
        <v>42097</v>
      </c>
      <c r="F175" s="4" t="s">
        <v>584</v>
      </c>
      <c r="G175" s="5"/>
      <c r="H175" s="5">
        <v>342</v>
      </c>
    </row>
    <row r="176" spans="1:9" x14ac:dyDescent="0.25">
      <c r="B176" t="s">
        <v>75</v>
      </c>
      <c r="C176">
        <f>C173-C175</f>
        <v>26514</v>
      </c>
      <c r="E176" s="3">
        <v>42097</v>
      </c>
      <c r="F176" s="4" t="s">
        <v>613</v>
      </c>
      <c r="G176" s="5">
        <v>130</v>
      </c>
      <c r="H176" s="5"/>
    </row>
    <row r="177" spans="1:8" x14ac:dyDescent="0.25">
      <c r="B177" s="10" t="s">
        <v>1279</v>
      </c>
      <c r="C177" s="10">
        <v>25000</v>
      </c>
      <c r="E177" s="3">
        <v>42097</v>
      </c>
      <c r="F177" s="4" t="s">
        <v>614</v>
      </c>
      <c r="G177" s="5"/>
      <c r="H177" s="5">
        <v>313</v>
      </c>
    </row>
    <row r="178" spans="1:8" x14ac:dyDescent="0.25">
      <c r="B178" t="s">
        <v>75</v>
      </c>
      <c r="C178" s="2">
        <f>C176-C177</f>
        <v>1514</v>
      </c>
      <c r="E178" s="3">
        <v>42097</v>
      </c>
      <c r="F178" s="4" t="s">
        <v>615</v>
      </c>
      <c r="G178" s="5"/>
      <c r="H178" s="5">
        <v>300</v>
      </c>
    </row>
    <row r="179" spans="1:8" x14ac:dyDescent="0.25">
      <c r="E179" s="3"/>
      <c r="F179" s="4"/>
      <c r="G179" s="5"/>
      <c r="H179" s="5"/>
    </row>
    <row r="180" spans="1:8" x14ac:dyDescent="0.25">
      <c r="B180" s="43" t="s">
        <v>1214</v>
      </c>
      <c r="C180" s="43">
        <v>536</v>
      </c>
      <c r="E180" s="3"/>
      <c r="F180" s="4" t="s">
        <v>1280</v>
      </c>
      <c r="G180" s="5">
        <v>13654</v>
      </c>
      <c r="H180" s="5"/>
    </row>
    <row r="181" spans="1:8" x14ac:dyDescent="0.25">
      <c r="E181" s="3"/>
      <c r="F181" s="4"/>
      <c r="G181" s="5"/>
      <c r="H181" s="5"/>
    </row>
    <row r="182" spans="1:8" x14ac:dyDescent="0.25">
      <c r="A182" s="3">
        <v>42125</v>
      </c>
      <c r="B182" t="s">
        <v>739</v>
      </c>
      <c r="C182" s="2">
        <v>300</v>
      </c>
      <c r="E182" s="143" t="s">
        <v>73</v>
      </c>
      <c r="F182" s="143"/>
      <c r="G182" s="5">
        <f>SUM(G130:G181)</f>
        <v>13814</v>
      </c>
      <c r="H182" s="5"/>
    </row>
    <row r="183" spans="1:8" x14ac:dyDescent="0.25">
      <c r="E183" s="143" t="s">
        <v>74</v>
      </c>
      <c r="F183" s="143"/>
      <c r="G183" s="5"/>
      <c r="H183" s="5">
        <f>SUM(H130:H181)</f>
        <v>13814</v>
      </c>
    </row>
    <row r="184" spans="1:8" x14ac:dyDescent="0.25">
      <c r="A184" s="3">
        <v>42127</v>
      </c>
      <c r="B184" t="s">
        <v>744</v>
      </c>
      <c r="C184" s="2">
        <v>400</v>
      </c>
      <c r="E184" s="143" t="s">
        <v>75</v>
      </c>
      <c r="F184" s="143"/>
      <c r="G184" s="5">
        <f>G182-H183</f>
        <v>0</v>
      </c>
      <c r="H184" s="5"/>
    </row>
    <row r="185" spans="1:8" x14ac:dyDescent="0.25">
      <c r="E185" s="3"/>
    </row>
    <row r="186" spans="1:8" x14ac:dyDescent="0.25">
      <c r="A186" s="3">
        <v>42128</v>
      </c>
      <c r="B186" t="s">
        <v>747</v>
      </c>
      <c r="C186" s="2">
        <v>500</v>
      </c>
      <c r="E186" s="44"/>
      <c r="F186" s="44"/>
      <c r="G186" s="44"/>
      <c r="H186" s="44"/>
    </row>
    <row r="187" spans="1:8" x14ac:dyDescent="0.25">
      <c r="A187" s="3">
        <v>42128</v>
      </c>
      <c r="B187" t="s">
        <v>748</v>
      </c>
      <c r="C187" s="2">
        <v>3</v>
      </c>
    </row>
    <row r="188" spans="1:8" x14ac:dyDescent="0.25">
      <c r="E188" s="143" t="s">
        <v>1281</v>
      </c>
      <c r="F188" s="143"/>
      <c r="G188" s="143"/>
      <c r="H188" s="143"/>
    </row>
    <row r="189" spans="1:8" x14ac:dyDescent="0.25">
      <c r="A189" s="3">
        <v>42129</v>
      </c>
      <c r="B189" t="s">
        <v>759</v>
      </c>
      <c r="C189" s="2">
        <v>500</v>
      </c>
      <c r="E189" s="144" t="s">
        <v>1</v>
      </c>
      <c r="F189" s="144" t="s">
        <v>2</v>
      </c>
      <c r="G189" s="144" t="s">
        <v>3</v>
      </c>
      <c r="H189" s="144"/>
    </row>
    <row r="190" spans="1:8" x14ac:dyDescent="0.25">
      <c r="E190" s="144"/>
      <c r="F190" s="144"/>
      <c r="G190" s="2" t="s">
        <v>4</v>
      </c>
      <c r="H190" s="2" t="s">
        <v>5</v>
      </c>
    </row>
    <row r="191" spans="1:8" x14ac:dyDescent="0.25">
      <c r="A191" s="3">
        <v>42130</v>
      </c>
      <c r="B191" t="s">
        <v>760</v>
      </c>
      <c r="C191" s="2">
        <v>20</v>
      </c>
      <c r="E191" s="3">
        <v>42096</v>
      </c>
      <c r="F191" s="4" t="s">
        <v>577</v>
      </c>
      <c r="H191">
        <v>550</v>
      </c>
    </row>
    <row r="192" spans="1:8" x14ac:dyDescent="0.25">
      <c r="A192" s="3">
        <v>42130</v>
      </c>
      <c r="B192" t="s">
        <v>762</v>
      </c>
      <c r="C192" s="2">
        <v>500</v>
      </c>
      <c r="E192" s="3">
        <v>42096</v>
      </c>
      <c r="F192" s="4" t="s">
        <v>578</v>
      </c>
      <c r="H192">
        <v>150</v>
      </c>
    </row>
    <row r="193" spans="1:10" x14ac:dyDescent="0.25">
      <c r="E193" s="3">
        <v>42096</v>
      </c>
      <c r="F193" s="4" t="s">
        <v>579</v>
      </c>
      <c r="H193">
        <v>150</v>
      </c>
    </row>
    <row r="194" spans="1:10" x14ac:dyDescent="0.25">
      <c r="A194" s="3">
        <v>42132</v>
      </c>
      <c r="B194" t="s">
        <v>771</v>
      </c>
      <c r="C194" s="2">
        <v>100</v>
      </c>
      <c r="E194" s="3">
        <v>42096</v>
      </c>
      <c r="F194" s="4" t="s">
        <v>583</v>
      </c>
      <c r="H194">
        <v>5000</v>
      </c>
    </row>
    <row r="195" spans="1:10" x14ac:dyDescent="0.25">
      <c r="A195" s="3">
        <v>42132</v>
      </c>
      <c r="B195" t="s">
        <v>772</v>
      </c>
      <c r="C195" s="2">
        <v>50</v>
      </c>
      <c r="E195" s="3">
        <v>42096</v>
      </c>
      <c r="F195" s="4" t="s">
        <v>584</v>
      </c>
      <c r="H195">
        <v>1500</v>
      </c>
    </row>
    <row r="196" spans="1:10" x14ac:dyDescent="0.25">
      <c r="E196" s="3">
        <v>42096</v>
      </c>
      <c r="F196" s="4" t="s">
        <v>584</v>
      </c>
      <c r="H196">
        <v>450</v>
      </c>
    </row>
    <row r="197" spans="1:10" x14ac:dyDescent="0.25">
      <c r="A197" s="3">
        <v>42134</v>
      </c>
      <c r="B197" t="s">
        <v>779</v>
      </c>
      <c r="C197" s="2">
        <v>500</v>
      </c>
      <c r="E197" s="3">
        <v>42096</v>
      </c>
      <c r="F197" s="4" t="s">
        <v>585</v>
      </c>
      <c r="H197">
        <v>1800</v>
      </c>
    </row>
    <row r="198" spans="1:10" x14ac:dyDescent="0.25">
      <c r="E198" s="3">
        <v>42096</v>
      </c>
      <c r="F198" s="4" t="s">
        <v>587</v>
      </c>
      <c r="G198">
        <v>30</v>
      </c>
    </row>
    <row r="199" spans="1:10" x14ac:dyDescent="0.25">
      <c r="A199" s="3"/>
      <c r="B199" s="4" t="s">
        <v>1282</v>
      </c>
      <c r="C199">
        <v>30</v>
      </c>
      <c r="E199" s="3">
        <v>42096</v>
      </c>
      <c r="F199" s="4" t="s">
        <v>584</v>
      </c>
      <c r="H199">
        <v>120</v>
      </c>
    </row>
    <row r="200" spans="1:10" x14ac:dyDescent="0.25">
      <c r="E200" s="3">
        <v>42096</v>
      </c>
      <c r="F200" s="4" t="s">
        <v>584</v>
      </c>
      <c r="H200">
        <v>63</v>
      </c>
    </row>
    <row r="201" spans="1:10" x14ac:dyDescent="0.25">
      <c r="A201" s="143" t="s">
        <v>1021</v>
      </c>
      <c r="B201" s="143"/>
      <c r="C201" s="5">
        <f>SUM(C178:C200)</f>
        <v>4953</v>
      </c>
      <c r="E201" s="3"/>
      <c r="F201" s="4"/>
    </row>
    <row r="202" spans="1:10" x14ac:dyDescent="0.25">
      <c r="E202" s="3">
        <v>42097</v>
      </c>
      <c r="F202" s="4" t="s">
        <v>1270</v>
      </c>
      <c r="H202">
        <v>30</v>
      </c>
    </row>
    <row r="203" spans="1:10" x14ac:dyDescent="0.25">
      <c r="A203" s="3">
        <v>42135</v>
      </c>
      <c r="B203" s="10" t="s">
        <v>1283</v>
      </c>
      <c r="C203" s="10">
        <v>5000</v>
      </c>
      <c r="E203" s="3">
        <v>42097</v>
      </c>
      <c r="F203" s="4" t="s">
        <v>612</v>
      </c>
      <c r="G203" s="5"/>
      <c r="H203" s="5">
        <v>1300</v>
      </c>
      <c r="I203" s="143"/>
      <c r="J203" s="143"/>
    </row>
    <row r="204" spans="1:10" x14ac:dyDescent="0.25">
      <c r="B204" t="s">
        <v>75</v>
      </c>
      <c r="C204" s="2">
        <f>C201-C203</f>
        <v>-47</v>
      </c>
      <c r="E204" s="3">
        <v>42097</v>
      </c>
      <c r="F204" s="4" t="s">
        <v>584</v>
      </c>
      <c r="G204" s="5"/>
      <c r="H204" s="5">
        <v>342</v>
      </c>
    </row>
    <row r="205" spans="1:10" x14ac:dyDescent="0.25">
      <c r="A205" s="3">
        <v>42135</v>
      </c>
      <c r="B205" t="s">
        <v>1284</v>
      </c>
      <c r="C205">
        <v>47</v>
      </c>
      <c r="E205" s="3">
        <v>42097</v>
      </c>
      <c r="F205" s="4" t="s">
        <v>613</v>
      </c>
      <c r="G205" s="5">
        <v>130</v>
      </c>
      <c r="H205" s="5"/>
    </row>
    <row r="206" spans="1:10" x14ac:dyDescent="0.25">
      <c r="B206" t="s">
        <v>75</v>
      </c>
      <c r="C206" s="2">
        <f>C204+C205</f>
        <v>0</v>
      </c>
      <c r="E206" s="3"/>
      <c r="F206" s="4"/>
      <c r="G206" s="5"/>
      <c r="H206" s="5"/>
    </row>
    <row r="207" spans="1:10" x14ac:dyDescent="0.25">
      <c r="E207" s="143" t="s">
        <v>73</v>
      </c>
      <c r="F207" s="143"/>
      <c r="G207" s="5">
        <f>SUM(G191:G206)</f>
        <v>160</v>
      </c>
      <c r="H207" s="5"/>
    </row>
    <row r="208" spans="1:10" x14ac:dyDescent="0.25">
      <c r="A208" s="3">
        <v>42135</v>
      </c>
      <c r="B208" t="s">
        <v>784</v>
      </c>
      <c r="C208">
        <v>1000</v>
      </c>
      <c r="E208" s="143" t="s">
        <v>74</v>
      </c>
      <c r="F208" s="143"/>
      <c r="G208" s="5"/>
      <c r="H208" s="5">
        <f>SUM(H191:H206)</f>
        <v>11455</v>
      </c>
    </row>
    <row r="209" spans="1:10" x14ac:dyDescent="0.25">
      <c r="A209" s="3">
        <v>42135</v>
      </c>
      <c r="B209" t="s">
        <v>784</v>
      </c>
      <c r="C209">
        <v>1</v>
      </c>
      <c r="E209" s="143" t="s">
        <v>75</v>
      </c>
      <c r="F209" s="143"/>
      <c r="G209" s="5">
        <f>G207-H208</f>
        <v>-11295</v>
      </c>
      <c r="H209" s="5"/>
    </row>
    <row r="210" spans="1:10" x14ac:dyDescent="0.25">
      <c r="H210" s="5"/>
    </row>
    <row r="211" spans="1:10" x14ac:dyDescent="0.25">
      <c r="A211" s="3">
        <v>42138</v>
      </c>
      <c r="B211" t="s">
        <v>799</v>
      </c>
      <c r="C211">
        <v>320</v>
      </c>
      <c r="E211" s="146"/>
      <c r="F211" s="146"/>
      <c r="G211" s="146"/>
      <c r="H211" s="146"/>
      <c r="I211" s="146"/>
      <c r="J211" s="146"/>
    </row>
    <row r="213" spans="1:10" x14ac:dyDescent="0.25">
      <c r="A213" s="3">
        <v>42138</v>
      </c>
      <c r="B213" t="s">
        <v>1159</v>
      </c>
      <c r="C213">
        <v>-1</v>
      </c>
      <c r="E213" s="143" t="s">
        <v>170</v>
      </c>
      <c r="F213" s="143"/>
      <c r="G213" s="143"/>
      <c r="H213" s="143"/>
    </row>
    <row r="214" spans="1:10" x14ac:dyDescent="0.25">
      <c r="E214" s="144" t="s">
        <v>1</v>
      </c>
      <c r="F214" s="144" t="s">
        <v>2</v>
      </c>
      <c r="G214" s="144" t="s">
        <v>3</v>
      </c>
      <c r="H214" s="144"/>
      <c r="I214" s="143" t="s">
        <v>1019</v>
      </c>
      <c r="J214" s="143"/>
    </row>
    <row r="215" spans="1:10" x14ac:dyDescent="0.25">
      <c r="A215" s="3">
        <v>42139</v>
      </c>
      <c r="B215" s="4" t="s">
        <v>801</v>
      </c>
      <c r="C215" s="5">
        <v>1000</v>
      </c>
      <c r="E215" s="144"/>
      <c r="F215" s="144"/>
      <c r="G215" s="2" t="s">
        <v>4</v>
      </c>
      <c r="H215" s="2" t="s">
        <v>5</v>
      </c>
      <c r="I215" t="s">
        <v>4</v>
      </c>
      <c r="J215" t="s">
        <v>5</v>
      </c>
    </row>
    <row r="216" spans="1:10" x14ac:dyDescent="0.25">
      <c r="E216" s="3">
        <v>42103</v>
      </c>
      <c r="F216" s="4" t="s">
        <v>633</v>
      </c>
      <c r="G216" s="5">
        <v>50</v>
      </c>
      <c r="I216">
        <v>50</v>
      </c>
    </row>
    <row r="217" spans="1:10" x14ac:dyDescent="0.25">
      <c r="A217" s="3">
        <v>42142</v>
      </c>
      <c r="B217" t="s">
        <v>748</v>
      </c>
      <c r="C217">
        <v>6</v>
      </c>
      <c r="E217" s="6"/>
      <c r="F217" s="4"/>
    </row>
    <row r="218" spans="1:10" x14ac:dyDescent="0.25">
      <c r="E218" s="3">
        <v>42104</v>
      </c>
      <c r="F218" s="4" t="s">
        <v>636</v>
      </c>
      <c r="G218" s="5">
        <v>100</v>
      </c>
      <c r="I218">
        <v>100</v>
      </c>
    </row>
    <row r="219" spans="1:10" x14ac:dyDescent="0.25">
      <c r="A219" s="3">
        <v>42144</v>
      </c>
      <c r="B219" t="s">
        <v>819</v>
      </c>
      <c r="C219">
        <v>0</v>
      </c>
      <c r="E219" s="6"/>
      <c r="F219" s="4"/>
    </row>
    <row r="220" spans="1:10" x14ac:dyDescent="0.25">
      <c r="A220" s="3">
        <v>42144</v>
      </c>
      <c r="B220" t="s">
        <v>823</v>
      </c>
      <c r="C220">
        <v>500</v>
      </c>
      <c r="E220" s="3">
        <v>42107</v>
      </c>
      <c r="F220" s="4" t="s">
        <v>657</v>
      </c>
      <c r="G220" s="5">
        <v>300</v>
      </c>
      <c r="I220">
        <v>300</v>
      </c>
    </row>
    <row r="221" spans="1:10" x14ac:dyDescent="0.25">
      <c r="A221" s="3">
        <v>42144</v>
      </c>
      <c r="B221" t="s">
        <v>825</v>
      </c>
      <c r="C221" s="5">
        <v>500</v>
      </c>
      <c r="E221" s="6"/>
      <c r="F221" s="4"/>
    </row>
    <row r="222" spans="1:10" x14ac:dyDescent="0.25">
      <c r="E222" s="3">
        <v>42114</v>
      </c>
      <c r="F222" t="s">
        <v>691</v>
      </c>
      <c r="G222">
        <v>12</v>
      </c>
      <c r="I222">
        <v>12</v>
      </c>
    </row>
    <row r="223" spans="1:10" x14ac:dyDescent="0.25">
      <c r="A223" s="3">
        <v>42145</v>
      </c>
      <c r="B223" t="s">
        <v>1285</v>
      </c>
      <c r="C223">
        <v>178</v>
      </c>
      <c r="E223" s="6"/>
      <c r="F223" s="4"/>
    </row>
    <row r="224" spans="1:10" x14ac:dyDescent="0.25">
      <c r="E224" s="6"/>
      <c r="F224" t="s">
        <v>1286</v>
      </c>
      <c r="G224">
        <v>2</v>
      </c>
      <c r="I224">
        <v>2</v>
      </c>
    </row>
    <row r="225" spans="1:10" x14ac:dyDescent="0.25">
      <c r="A225" s="3">
        <v>42149</v>
      </c>
      <c r="B225" t="s">
        <v>1145</v>
      </c>
      <c r="C225">
        <v>336</v>
      </c>
      <c r="E225" s="3"/>
      <c r="F225" s="4"/>
      <c r="G225" s="5"/>
      <c r="H225" s="5"/>
    </row>
    <row r="226" spans="1:10" x14ac:dyDescent="0.25">
      <c r="E226" s="6"/>
      <c r="F226" s="4" t="s">
        <v>1287</v>
      </c>
      <c r="H226">
        <v>464</v>
      </c>
      <c r="J226">
        <v>464</v>
      </c>
    </row>
    <row r="227" spans="1:10" x14ac:dyDescent="0.25">
      <c r="A227" s="143" t="s">
        <v>1021</v>
      </c>
      <c r="B227" s="143"/>
      <c r="C227" s="5">
        <f>SUM(C206:C226)</f>
        <v>3840</v>
      </c>
    </row>
    <row r="228" spans="1:10" x14ac:dyDescent="0.25">
      <c r="E228" s="143" t="s">
        <v>73</v>
      </c>
      <c r="F228" s="143"/>
      <c r="G228" s="5">
        <f>SUM(G214:G227)</f>
        <v>464</v>
      </c>
      <c r="H228" s="5"/>
      <c r="I228">
        <f>SUM(I214:I226)</f>
        <v>464</v>
      </c>
    </row>
    <row r="229" spans="1:10" x14ac:dyDescent="0.25">
      <c r="A229" s="3">
        <v>42152</v>
      </c>
      <c r="B229" s="10" t="s">
        <v>1288</v>
      </c>
      <c r="C229" s="10">
        <v>8000</v>
      </c>
      <c r="E229" s="143" t="s">
        <v>74</v>
      </c>
      <c r="F229" s="143"/>
      <c r="G229" s="5"/>
      <c r="H229" s="5">
        <f>SUM(H214:H227)</f>
        <v>464</v>
      </c>
      <c r="J229" s="5">
        <f>SUM(J214:J226)</f>
        <v>464</v>
      </c>
    </row>
    <row r="230" spans="1:10" x14ac:dyDescent="0.25">
      <c r="B230" t="s">
        <v>75</v>
      </c>
      <c r="C230" s="2">
        <f>C227-C229</f>
        <v>-4160</v>
      </c>
      <c r="E230" s="143" t="s">
        <v>75</v>
      </c>
      <c r="F230" s="143"/>
      <c r="G230" s="5">
        <f>G228-H229</f>
        <v>0</v>
      </c>
      <c r="H230" s="5"/>
      <c r="I230" s="5">
        <f>I228-J229</f>
        <v>0</v>
      </c>
    </row>
    <row r="231" spans="1:10" x14ac:dyDescent="0.25">
      <c r="A231" s="3">
        <v>42135</v>
      </c>
      <c r="B231" t="s">
        <v>1284</v>
      </c>
      <c r="C231">
        <v>4160</v>
      </c>
    </row>
    <row r="232" spans="1:10" x14ac:dyDescent="0.25">
      <c r="B232" t="s">
        <v>75</v>
      </c>
      <c r="C232" s="2">
        <f>C230+C231</f>
        <v>0</v>
      </c>
      <c r="E232" s="44"/>
      <c r="F232" s="44"/>
      <c r="G232" s="44"/>
      <c r="H232" s="44"/>
      <c r="I232" s="21"/>
      <c r="J232" s="21"/>
    </row>
    <row r="234" spans="1:10" x14ac:dyDescent="0.25">
      <c r="A234" s="3">
        <v>42153</v>
      </c>
      <c r="B234" t="s">
        <v>1289</v>
      </c>
      <c r="C234">
        <v>20000</v>
      </c>
      <c r="E234" s="143" t="s">
        <v>1290</v>
      </c>
      <c r="F234" s="143"/>
      <c r="G234" s="143"/>
      <c r="H234" s="143"/>
    </row>
    <row r="235" spans="1:10" x14ac:dyDescent="0.25">
      <c r="E235" s="144" t="s">
        <v>1</v>
      </c>
      <c r="F235" s="144" t="s">
        <v>2</v>
      </c>
      <c r="G235" s="144" t="s">
        <v>3</v>
      </c>
      <c r="H235" s="144"/>
    </row>
    <row r="236" spans="1:10" x14ac:dyDescent="0.25">
      <c r="A236" s="3">
        <v>42157</v>
      </c>
      <c r="B236" t="s">
        <v>872</v>
      </c>
      <c r="C236">
        <v>2000</v>
      </c>
      <c r="E236" s="144"/>
      <c r="F236" s="144"/>
      <c r="G236" s="2" t="s">
        <v>4</v>
      </c>
      <c r="H236" s="2" t="s">
        <v>5</v>
      </c>
    </row>
    <row r="237" spans="1:10" x14ac:dyDescent="0.25">
      <c r="E237" s="3">
        <v>42105</v>
      </c>
      <c r="F237" t="s">
        <v>1291</v>
      </c>
      <c r="G237">
        <v>30</v>
      </c>
      <c r="J237" s="5"/>
    </row>
    <row r="238" spans="1:10" x14ac:dyDescent="0.25">
      <c r="A238" s="143" t="s">
        <v>1021</v>
      </c>
      <c r="B238" s="143"/>
      <c r="C238" s="5">
        <f>SUM(C232:C237)</f>
        <v>22000</v>
      </c>
      <c r="E238" s="3">
        <v>42105</v>
      </c>
      <c r="F238" t="s">
        <v>1292</v>
      </c>
      <c r="G238">
        <v>20</v>
      </c>
    </row>
    <row r="239" spans="1:10" x14ac:dyDescent="0.25">
      <c r="E239" s="3">
        <v>42105</v>
      </c>
      <c r="F239" s="4" t="s">
        <v>1293</v>
      </c>
      <c r="G239" s="5">
        <v>1000</v>
      </c>
    </row>
    <row r="240" spans="1:10" x14ac:dyDescent="0.25">
      <c r="B240" s="10" t="s">
        <v>1294</v>
      </c>
      <c r="C240" s="10">
        <v>7500</v>
      </c>
      <c r="E240" s="3"/>
      <c r="F240" s="4"/>
      <c r="G240" s="5"/>
      <c r="H240" s="5"/>
    </row>
    <row r="241" spans="1:8" x14ac:dyDescent="0.25">
      <c r="B241" t="s">
        <v>75</v>
      </c>
      <c r="C241">
        <f>C238-C240</f>
        <v>14500</v>
      </c>
      <c r="E241" s="3"/>
      <c r="F241" s="4" t="s">
        <v>1280</v>
      </c>
      <c r="G241" s="5"/>
      <c r="H241" s="5">
        <v>1050</v>
      </c>
    </row>
    <row r="242" spans="1:8" x14ac:dyDescent="0.25">
      <c r="A242" s="3">
        <v>42159</v>
      </c>
      <c r="B242" t="s">
        <v>877</v>
      </c>
      <c r="C242">
        <v>20</v>
      </c>
      <c r="E242" s="3"/>
      <c r="F242" s="4"/>
      <c r="G242" s="5"/>
      <c r="H242" s="5"/>
    </row>
    <row r="243" spans="1:8" x14ac:dyDescent="0.25">
      <c r="E243" s="143" t="s">
        <v>73</v>
      </c>
      <c r="F243" s="143"/>
      <c r="G243" s="5">
        <f>SUM(G237:G242)</f>
        <v>1050</v>
      </c>
      <c r="H243" s="5"/>
    </row>
    <row r="244" spans="1:8" x14ac:dyDescent="0.25">
      <c r="A244" s="3">
        <v>42168</v>
      </c>
      <c r="B244" t="s">
        <v>892</v>
      </c>
      <c r="C244">
        <v>50</v>
      </c>
      <c r="E244" s="143" t="s">
        <v>74</v>
      </c>
      <c r="F244" s="143"/>
      <c r="G244" s="5"/>
      <c r="H244" s="5">
        <f>SUM(H237:H242)</f>
        <v>1050</v>
      </c>
    </row>
    <row r="245" spans="1:8" x14ac:dyDescent="0.25">
      <c r="E245" s="143" t="s">
        <v>75</v>
      </c>
      <c r="F245" s="143"/>
      <c r="G245" s="5">
        <f>G243-H244</f>
        <v>0</v>
      </c>
      <c r="H245" s="5"/>
    </row>
    <row r="246" spans="1:8" x14ac:dyDescent="0.25">
      <c r="A246" s="3">
        <v>42170</v>
      </c>
      <c r="B246" t="s">
        <v>896</v>
      </c>
      <c r="C246">
        <v>1500</v>
      </c>
      <c r="H246" s="5"/>
    </row>
    <row r="247" spans="1:8" x14ac:dyDescent="0.25">
      <c r="E247" s="21"/>
      <c r="F247" s="21"/>
      <c r="G247" s="21"/>
      <c r="H247" s="21"/>
    </row>
    <row r="248" spans="1:8" x14ac:dyDescent="0.25">
      <c r="A248" s="3">
        <v>42171</v>
      </c>
      <c r="B248" t="s">
        <v>899</v>
      </c>
      <c r="C248">
        <v>300</v>
      </c>
    </row>
    <row r="249" spans="1:8" x14ac:dyDescent="0.25">
      <c r="E249" s="143" t="s">
        <v>1285</v>
      </c>
      <c r="F249" s="143"/>
      <c r="G249" s="143"/>
      <c r="H249" s="143"/>
    </row>
    <row r="250" spans="1:8" x14ac:dyDescent="0.25">
      <c r="A250" s="3">
        <v>42173</v>
      </c>
      <c r="B250" t="s">
        <v>902</v>
      </c>
      <c r="C250">
        <v>100</v>
      </c>
      <c r="E250" s="144" t="s">
        <v>1</v>
      </c>
      <c r="F250" s="144" t="s">
        <v>2</v>
      </c>
      <c r="G250" s="144" t="s">
        <v>3</v>
      </c>
      <c r="H250" s="144"/>
    </row>
    <row r="251" spans="1:8" x14ac:dyDescent="0.25">
      <c r="A251" s="3">
        <v>42173</v>
      </c>
      <c r="B251" t="s">
        <v>903</v>
      </c>
      <c r="C251">
        <v>1000</v>
      </c>
      <c r="E251" s="144"/>
      <c r="F251" s="144"/>
      <c r="G251" s="2" t="s">
        <v>4</v>
      </c>
      <c r="H251" s="2" t="s">
        <v>5</v>
      </c>
    </row>
    <row r="252" spans="1:8" x14ac:dyDescent="0.25">
      <c r="E252" s="3">
        <v>42145</v>
      </c>
      <c r="F252" t="s">
        <v>826</v>
      </c>
      <c r="G252">
        <v>20</v>
      </c>
    </row>
    <row r="253" spans="1:8" x14ac:dyDescent="0.25">
      <c r="A253" s="143" t="s">
        <v>1021</v>
      </c>
      <c r="B253" s="143"/>
      <c r="C253" s="5">
        <f>SUM(C241:C252)</f>
        <v>17470</v>
      </c>
      <c r="E253" s="3">
        <v>42145</v>
      </c>
      <c r="F253" t="s">
        <v>827</v>
      </c>
      <c r="G253">
        <v>30</v>
      </c>
    </row>
    <row r="254" spans="1:8" x14ac:dyDescent="0.25">
      <c r="E254" s="3">
        <v>42145</v>
      </c>
      <c r="F254" t="s">
        <v>828</v>
      </c>
      <c r="G254">
        <v>60</v>
      </c>
    </row>
    <row r="255" spans="1:8" x14ac:dyDescent="0.25">
      <c r="A255" s="45">
        <v>42174</v>
      </c>
      <c r="B255" s="46" t="s">
        <v>907</v>
      </c>
      <c r="C255" s="46">
        <v>5470</v>
      </c>
    </row>
    <row r="256" spans="1:8" x14ac:dyDescent="0.25">
      <c r="B256" t="s">
        <v>1295</v>
      </c>
      <c r="C256">
        <f>C253-C255</f>
        <v>12000</v>
      </c>
      <c r="E256" s="3">
        <v>42147</v>
      </c>
      <c r="F256" t="s">
        <v>841</v>
      </c>
      <c r="G256">
        <v>30</v>
      </c>
    </row>
    <row r="257" spans="5:8" x14ac:dyDescent="0.25">
      <c r="E257" s="3">
        <v>42147</v>
      </c>
      <c r="F257" t="s">
        <v>541</v>
      </c>
      <c r="G257">
        <v>18</v>
      </c>
    </row>
    <row r="258" spans="5:8" x14ac:dyDescent="0.25">
      <c r="E258" s="3">
        <v>42147</v>
      </c>
      <c r="F258" t="s">
        <v>842</v>
      </c>
      <c r="G258">
        <v>20</v>
      </c>
    </row>
    <row r="259" spans="5:8" x14ac:dyDescent="0.25">
      <c r="E259" s="3"/>
      <c r="F259" s="4"/>
      <c r="G259" s="129"/>
      <c r="H259" s="129"/>
    </row>
    <row r="260" spans="5:8" x14ac:dyDescent="0.25">
      <c r="E260" s="3"/>
      <c r="F260" s="4" t="s">
        <v>1280</v>
      </c>
      <c r="G260" s="129"/>
      <c r="H260" s="129">
        <v>178</v>
      </c>
    </row>
    <row r="261" spans="5:8" x14ac:dyDescent="0.25">
      <c r="E261" s="3"/>
      <c r="F261" s="4"/>
      <c r="G261" s="129"/>
      <c r="H261" s="129"/>
    </row>
    <row r="262" spans="5:8" x14ac:dyDescent="0.25">
      <c r="E262" s="143" t="s">
        <v>73</v>
      </c>
      <c r="F262" s="143"/>
      <c r="G262" s="5">
        <f>SUM(G252:G258)</f>
        <v>178</v>
      </c>
      <c r="H262" s="5"/>
    </row>
    <row r="263" spans="5:8" x14ac:dyDescent="0.25">
      <c r="E263" s="143" t="s">
        <v>74</v>
      </c>
      <c r="F263" s="143"/>
      <c r="G263" s="5"/>
      <c r="H263" s="5">
        <f>SUM(H252:H261)</f>
        <v>178</v>
      </c>
    </row>
    <row r="264" spans="5:8" x14ac:dyDescent="0.25">
      <c r="E264" s="143" t="s">
        <v>75</v>
      </c>
      <c r="F264" s="143"/>
      <c r="G264" s="5">
        <f>G262-H263</f>
        <v>0</v>
      </c>
      <c r="H264" s="5"/>
    </row>
    <row r="265" spans="5:8" x14ac:dyDescent="0.25">
      <c r="H265" s="5"/>
    </row>
    <row r="266" spans="5:8" x14ac:dyDescent="0.25">
      <c r="E266" s="21"/>
      <c r="F266" s="21"/>
      <c r="G266" s="21"/>
      <c r="H266" s="21"/>
    </row>
    <row r="268" spans="5:8" x14ac:dyDescent="0.25">
      <c r="E268" s="143" t="s">
        <v>2076</v>
      </c>
      <c r="F268" s="143"/>
      <c r="G268" s="143"/>
      <c r="H268" s="143"/>
    </row>
    <row r="269" spans="5:8" x14ac:dyDescent="0.25">
      <c r="E269" s="144" t="s">
        <v>1</v>
      </c>
      <c r="F269" s="144" t="s">
        <v>2</v>
      </c>
      <c r="G269" s="144" t="s">
        <v>3</v>
      </c>
      <c r="H269" s="144"/>
    </row>
    <row r="270" spans="5:8" x14ac:dyDescent="0.25">
      <c r="E270" s="144"/>
      <c r="F270" s="144"/>
      <c r="G270" s="2" t="s">
        <v>4</v>
      </c>
      <c r="H270" s="2" t="s">
        <v>5</v>
      </c>
    </row>
    <row r="271" spans="5:8" x14ac:dyDescent="0.25">
      <c r="E271" s="3">
        <v>42167</v>
      </c>
      <c r="F271" t="s">
        <v>891</v>
      </c>
      <c r="H271">
        <v>25</v>
      </c>
    </row>
    <row r="272" spans="5:8" x14ac:dyDescent="0.25">
      <c r="E272" s="6"/>
      <c r="F272" s="4"/>
    </row>
    <row r="273" spans="5:10" x14ac:dyDescent="0.25">
      <c r="E273" s="143" t="s">
        <v>73</v>
      </c>
      <c r="F273" s="143"/>
      <c r="G273" s="5">
        <f>SUM(G269:G272)</f>
        <v>0</v>
      </c>
      <c r="H273" s="5"/>
    </row>
    <row r="274" spans="5:10" x14ac:dyDescent="0.25">
      <c r="E274" s="143" t="s">
        <v>74</v>
      </c>
      <c r="F274" s="143"/>
      <c r="G274" s="5"/>
      <c r="H274" s="5">
        <f>SUM(H269:H272)</f>
        <v>25</v>
      </c>
    </row>
    <row r="275" spans="5:10" x14ac:dyDescent="0.25">
      <c r="E275" s="143" t="s">
        <v>75</v>
      </c>
      <c r="F275" s="143"/>
      <c r="G275" s="5">
        <f>G273-H274</f>
        <v>-25</v>
      </c>
      <c r="H275" s="5"/>
    </row>
    <row r="277" spans="5:10" x14ac:dyDescent="0.25">
      <c r="E277" s="59"/>
      <c r="F277" s="59"/>
      <c r="G277" s="59"/>
      <c r="H277" s="59"/>
    </row>
    <row r="279" spans="5:10" x14ac:dyDescent="0.25">
      <c r="E279" s="143" t="s">
        <v>170</v>
      </c>
      <c r="F279" s="143"/>
      <c r="G279" s="143"/>
      <c r="H279" s="143"/>
    </row>
    <row r="280" spans="5:10" x14ac:dyDescent="0.25">
      <c r="E280" s="144" t="s">
        <v>1</v>
      </c>
      <c r="F280" s="144" t="s">
        <v>2</v>
      </c>
      <c r="G280" s="144" t="s">
        <v>3</v>
      </c>
      <c r="H280" s="144"/>
    </row>
    <row r="281" spans="5:10" x14ac:dyDescent="0.25">
      <c r="E281" s="144"/>
      <c r="F281" s="144"/>
      <c r="G281" s="130" t="s">
        <v>4</v>
      </c>
      <c r="H281" s="130" t="s">
        <v>5</v>
      </c>
    </row>
    <row r="282" spans="5:10" x14ac:dyDescent="0.25">
      <c r="E282" s="69">
        <v>42322</v>
      </c>
      <c r="F282" t="s">
        <v>2071</v>
      </c>
      <c r="H282">
        <v>50</v>
      </c>
      <c r="I282" s="11"/>
      <c r="J282" s="11"/>
    </row>
    <row r="283" spans="5:10" x14ac:dyDescent="0.25">
      <c r="E283" s="6"/>
      <c r="F283" s="4"/>
    </row>
    <row r="284" spans="5:10" x14ac:dyDescent="0.25">
      <c r="E284" s="143" t="s">
        <v>73</v>
      </c>
      <c r="F284" s="143"/>
      <c r="G284" s="129">
        <f>SUM(G280:G283)</f>
        <v>0</v>
      </c>
      <c r="H284" s="129"/>
    </row>
    <row r="285" spans="5:10" x14ac:dyDescent="0.25">
      <c r="E285" s="143" t="s">
        <v>74</v>
      </c>
      <c r="F285" s="143"/>
      <c r="G285" s="129"/>
      <c r="H285" s="129">
        <f>SUM(H280:H283)</f>
        <v>50</v>
      </c>
    </row>
    <row r="286" spans="5:10" x14ac:dyDescent="0.25">
      <c r="E286" s="143" t="s">
        <v>75</v>
      </c>
      <c r="F286" s="143"/>
      <c r="G286" s="129">
        <f>G284-H285</f>
        <v>-50</v>
      </c>
      <c r="H286" s="129"/>
    </row>
  </sheetData>
  <mergeCells count="141">
    <mergeCell ref="L100:M100"/>
    <mergeCell ref="L101:M101"/>
    <mergeCell ref="L102:M102"/>
    <mergeCell ref="L66:N66"/>
    <mergeCell ref="A1:C1"/>
    <mergeCell ref="E1:H1"/>
    <mergeCell ref="L1:O1"/>
    <mergeCell ref="G2:H2"/>
    <mergeCell ref="I2:J2"/>
    <mergeCell ref="N2:O2"/>
    <mergeCell ref="E8:F8"/>
    <mergeCell ref="E9:F9"/>
    <mergeCell ref="L9:M9"/>
    <mergeCell ref="E10:F10"/>
    <mergeCell ref="L10:M10"/>
    <mergeCell ref="L11:M11"/>
    <mergeCell ref="E12:J12"/>
    <mergeCell ref="G14:H14"/>
    <mergeCell ref="I14:J14"/>
    <mergeCell ref="E20:F20"/>
    <mergeCell ref="E21:F21"/>
    <mergeCell ref="E22:F22"/>
    <mergeCell ref="E24:J24"/>
    <mergeCell ref="E26:E27"/>
    <mergeCell ref="F26:F27"/>
    <mergeCell ref="G26:H26"/>
    <mergeCell ref="I26:J26"/>
    <mergeCell ref="E33:F33"/>
    <mergeCell ref="E34:F34"/>
    <mergeCell ref="E35:F35"/>
    <mergeCell ref="E37:J37"/>
    <mergeCell ref="E39:E40"/>
    <mergeCell ref="F39:F40"/>
    <mergeCell ref="G39:H39"/>
    <mergeCell ref="I39:J39"/>
    <mergeCell ref="E48:F48"/>
    <mergeCell ref="E49:F49"/>
    <mergeCell ref="E50:F50"/>
    <mergeCell ref="A51:B51"/>
    <mergeCell ref="E52:J52"/>
    <mergeCell ref="E54:E55"/>
    <mergeCell ref="F54:F55"/>
    <mergeCell ref="G54:H54"/>
    <mergeCell ref="I54:J54"/>
    <mergeCell ref="E60:F60"/>
    <mergeCell ref="E61:F61"/>
    <mergeCell ref="E62:F62"/>
    <mergeCell ref="E64:J64"/>
    <mergeCell ref="E66:E67"/>
    <mergeCell ref="F66:F67"/>
    <mergeCell ref="G66:H66"/>
    <mergeCell ref="I66:J66"/>
    <mergeCell ref="E72:F72"/>
    <mergeCell ref="E73:F73"/>
    <mergeCell ref="E74:F74"/>
    <mergeCell ref="E76:J76"/>
    <mergeCell ref="E78:E79"/>
    <mergeCell ref="F78:F79"/>
    <mergeCell ref="G78:H78"/>
    <mergeCell ref="I78:J78"/>
    <mergeCell ref="E86:F86"/>
    <mergeCell ref="E87:F87"/>
    <mergeCell ref="E88:F88"/>
    <mergeCell ref="E90:J90"/>
    <mergeCell ref="E92:E93"/>
    <mergeCell ref="F92:F93"/>
    <mergeCell ref="G92:H92"/>
    <mergeCell ref="I92:J92"/>
    <mergeCell ref="A93:B93"/>
    <mergeCell ref="E102:F102"/>
    <mergeCell ref="E103:F103"/>
    <mergeCell ref="E104:F104"/>
    <mergeCell ref="E106:J106"/>
    <mergeCell ref="E108:E109"/>
    <mergeCell ref="F108:F109"/>
    <mergeCell ref="G108:H108"/>
    <mergeCell ref="I108:J108"/>
    <mergeCell ref="E121:F121"/>
    <mergeCell ref="E122:F122"/>
    <mergeCell ref="E123:F123"/>
    <mergeCell ref="E125:J125"/>
    <mergeCell ref="E127:H127"/>
    <mergeCell ref="E128:E129"/>
    <mergeCell ref="F128:F129"/>
    <mergeCell ref="G128:H128"/>
    <mergeCell ref="I128:J128"/>
    <mergeCell ref="A173:B173"/>
    <mergeCell ref="E182:F182"/>
    <mergeCell ref="E209:F209"/>
    <mergeCell ref="E211:J211"/>
    <mergeCell ref="E213:H213"/>
    <mergeCell ref="E214:E215"/>
    <mergeCell ref="F214:F215"/>
    <mergeCell ref="G214:H214"/>
    <mergeCell ref="I214:J214"/>
    <mergeCell ref="A227:B227"/>
    <mergeCell ref="E183:F183"/>
    <mergeCell ref="E184:F184"/>
    <mergeCell ref="E188:H188"/>
    <mergeCell ref="E189:E190"/>
    <mergeCell ref="F189:F190"/>
    <mergeCell ref="G189:H189"/>
    <mergeCell ref="A201:B201"/>
    <mergeCell ref="I203:J203"/>
    <mergeCell ref="E207:F207"/>
    <mergeCell ref="A253:B253"/>
    <mergeCell ref="E262:F262"/>
    <mergeCell ref="E263:F263"/>
    <mergeCell ref="E228:F228"/>
    <mergeCell ref="E229:F229"/>
    <mergeCell ref="E230:F230"/>
    <mergeCell ref="E234:H234"/>
    <mergeCell ref="E235:E236"/>
    <mergeCell ref="F235:F236"/>
    <mergeCell ref="G235:H235"/>
    <mergeCell ref="A238:B238"/>
    <mergeCell ref="E243:F243"/>
    <mergeCell ref="E279:H279"/>
    <mergeCell ref="E280:E281"/>
    <mergeCell ref="F280:F281"/>
    <mergeCell ref="G280:H280"/>
    <mergeCell ref="E284:F284"/>
    <mergeCell ref="E285:F285"/>
    <mergeCell ref="E286:F286"/>
    <mergeCell ref="L15:N15"/>
    <mergeCell ref="L62:M62"/>
    <mergeCell ref="E264:F264"/>
    <mergeCell ref="E268:H268"/>
    <mergeCell ref="E269:E270"/>
    <mergeCell ref="F269:F270"/>
    <mergeCell ref="G269:H269"/>
    <mergeCell ref="E273:F273"/>
    <mergeCell ref="E274:F274"/>
    <mergeCell ref="E275:F275"/>
    <mergeCell ref="E244:F244"/>
    <mergeCell ref="E245:F245"/>
    <mergeCell ref="E249:H249"/>
    <mergeCell ref="E250:E251"/>
    <mergeCell ref="F250:F251"/>
    <mergeCell ref="G250:H250"/>
    <mergeCell ref="E208:F20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40" zoomScaleNormal="100" workbookViewId="0">
      <selection activeCell="A40" activeCellId="1" sqref="C278 A40"/>
    </sheetView>
  </sheetViews>
  <sheetFormatPr defaultRowHeight="15" x14ac:dyDescent="0.25"/>
  <cols>
    <col min="1" max="1" width="31.42578125"/>
    <col min="2" max="2" width="34.28515625"/>
    <col min="3" max="5" width="8.7109375"/>
    <col min="6" max="6" width="20.7109375"/>
    <col min="7" max="1025" width="8.7109375"/>
  </cols>
  <sheetData>
    <row r="1" spans="1:4" x14ac:dyDescent="0.25">
      <c r="A1" s="144" t="s">
        <v>1296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6"/>
      <c r="B4" s="35" t="s">
        <v>6</v>
      </c>
      <c r="C4" s="2"/>
    </row>
    <row r="5" spans="1:4" x14ac:dyDescent="0.25">
      <c r="A5" s="6"/>
      <c r="B5" s="35"/>
      <c r="C5" s="2"/>
    </row>
    <row r="6" spans="1:4" x14ac:dyDescent="0.25">
      <c r="A6" s="3">
        <v>41984</v>
      </c>
      <c r="B6" s="11" t="s">
        <v>17</v>
      </c>
      <c r="C6" s="5">
        <v>7</v>
      </c>
    </row>
    <row r="7" spans="1:4" x14ac:dyDescent="0.25">
      <c r="A7" s="3"/>
      <c r="B7" s="5"/>
      <c r="C7" s="5"/>
    </row>
    <row r="8" spans="1:4" x14ac:dyDescent="0.25">
      <c r="A8" s="3">
        <v>41985</v>
      </c>
      <c r="B8" s="4" t="s">
        <v>10</v>
      </c>
      <c r="C8" s="5">
        <v>7</v>
      </c>
    </row>
    <row r="9" spans="1:4" x14ac:dyDescent="0.25">
      <c r="A9" s="3">
        <v>41985</v>
      </c>
      <c r="B9" s="4" t="s">
        <v>15</v>
      </c>
      <c r="C9" s="5">
        <v>9</v>
      </c>
    </row>
    <row r="10" spans="1:4" x14ac:dyDescent="0.25">
      <c r="A10" s="3"/>
      <c r="B10" s="4"/>
      <c r="C10" s="5"/>
    </row>
    <row r="11" spans="1:4" x14ac:dyDescent="0.25">
      <c r="A11" s="3">
        <v>41997</v>
      </c>
      <c r="B11" t="s">
        <v>12</v>
      </c>
      <c r="C11" s="5">
        <v>9</v>
      </c>
    </row>
    <row r="12" spans="1:4" x14ac:dyDescent="0.25">
      <c r="A12" s="3">
        <v>41997</v>
      </c>
      <c r="B12" t="s">
        <v>130</v>
      </c>
      <c r="C12" s="5">
        <v>7</v>
      </c>
    </row>
    <row r="13" spans="1:4" x14ac:dyDescent="0.25">
      <c r="A13" s="3"/>
      <c r="C13" s="5"/>
    </row>
    <row r="14" spans="1:4" x14ac:dyDescent="0.25">
      <c r="A14" s="3">
        <v>41998</v>
      </c>
      <c r="B14" t="s">
        <v>10</v>
      </c>
      <c r="C14" s="5">
        <v>7</v>
      </c>
    </row>
    <row r="15" spans="1:4" x14ac:dyDescent="0.25">
      <c r="A15" s="3">
        <v>41998</v>
      </c>
      <c r="B15" t="s">
        <v>15</v>
      </c>
      <c r="C15" s="5">
        <v>9</v>
      </c>
    </row>
    <row r="16" spans="1:4" x14ac:dyDescent="0.25">
      <c r="A16" s="7"/>
    </row>
    <row r="17" spans="1:3" x14ac:dyDescent="0.25">
      <c r="A17" s="3">
        <v>42029</v>
      </c>
      <c r="B17" t="s">
        <v>12</v>
      </c>
      <c r="C17">
        <v>9</v>
      </c>
    </row>
    <row r="18" spans="1:3" x14ac:dyDescent="0.25">
      <c r="A18" s="3">
        <v>42029</v>
      </c>
      <c r="B18" t="s">
        <v>17</v>
      </c>
      <c r="C18">
        <v>7</v>
      </c>
    </row>
    <row r="19" spans="1:3" x14ac:dyDescent="0.25">
      <c r="A19" s="3"/>
    </row>
    <row r="20" spans="1:3" x14ac:dyDescent="0.25">
      <c r="A20" s="3">
        <v>42030</v>
      </c>
      <c r="B20" t="s">
        <v>10</v>
      </c>
      <c r="C20">
        <v>7</v>
      </c>
    </row>
    <row r="21" spans="1:3" x14ac:dyDescent="0.25">
      <c r="A21" s="3">
        <v>42030</v>
      </c>
      <c r="B21" t="s">
        <v>15</v>
      </c>
      <c r="C21">
        <v>9</v>
      </c>
    </row>
    <row r="22" spans="1:3" x14ac:dyDescent="0.25">
      <c r="A22" s="3">
        <v>42030</v>
      </c>
      <c r="B22" t="s">
        <v>271</v>
      </c>
      <c r="C22">
        <v>9.5</v>
      </c>
    </row>
    <row r="23" spans="1:3" x14ac:dyDescent="0.25">
      <c r="A23" s="3">
        <v>42030</v>
      </c>
      <c r="B23" t="s">
        <v>272</v>
      </c>
      <c r="C23">
        <v>7</v>
      </c>
    </row>
    <row r="24" spans="1:3" x14ac:dyDescent="0.25">
      <c r="A24" s="7"/>
    </row>
    <row r="25" spans="1:3" x14ac:dyDescent="0.25">
      <c r="A25" s="3">
        <v>42031</v>
      </c>
      <c r="B25" t="s">
        <v>21</v>
      </c>
      <c r="C25">
        <v>10</v>
      </c>
    </row>
    <row r="26" spans="1:3" x14ac:dyDescent="0.25">
      <c r="A26" s="3">
        <v>42031</v>
      </c>
      <c r="B26" t="s">
        <v>11</v>
      </c>
      <c r="C26">
        <v>10</v>
      </c>
    </row>
    <row r="27" spans="1:3" x14ac:dyDescent="0.25">
      <c r="A27" s="7"/>
    </row>
    <row r="28" spans="1:3" x14ac:dyDescent="0.25">
      <c r="A28" s="3">
        <v>42040</v>
      </c>
      <c r="B28" t="s">
        <v>271</v>
      </c>
      <c r="C28">
        <v>9</v>
      </c>
    </row>
    <row r="29" spans="1:3" x14ac:dyDescent="0.25">
      <c r="A29" s="3">
        <v>42040</v>
      </c>
      <c r="B29" t="s">
        <v>272</v>
      </c>
      <c r="C29">
        <v>7</v>
      </c>
    </row>
    <row r="30" spans="1:3" x14ac:dyDescent="0.25">
      <c r="A30" s="7"/>
    </row>
    <row r="31" spans="1:3" x14ac:dyDescent="0.25">
      <c r="A31" s="3">
        <v>42041</v>
      </c>
      <c r="B31" t="s">
        <v>192</v>
      </c>
      <c r="C31">
        <v>10</v>
      </c>
    </row>
    <row r="32" spans="1:3" x14ac:dyDescent="0.25">
      <c r="A32" s="7"/>
    </row>
    <row r="33" spans="1:4" x14ac:dyDescent="0.25">
      <c r="A33" s="3">
        <v>42049</v>
      </c>
      <c r="B33" t="s">
        <v>271</v>
      </c>
      <c r="C33">
        <v>9</v>
      </c>
    </row>
    <row r="34" spans="1:4" x14ac:dyDescent="0.25">
      <c r="A34" s="3">
        <v>42049</v>
      </c>
      <c r="B34" t="s">
        <v>301</v>
      </c>
      <c r="C34">
        <v>7</v>
      </c>
    </row>
    <row r="35" spans="1:4" x14ac:dyDescent="0.25">
      <c r="A35" s="3">
        <v>42049</v>
      </c>
      <c r="B35" t="s">
        <v>10</v>
      </c>
      <c r="C35">
        <v>7</v>
      </c>
    </row>
    <row r="36" spans="1:4" x14ac:dyDescent="0.25">
      <c r="A36" s="3">
        <v>42049</v>
      </c>
      <c r="B36" t="s">
        <v>192</v>
      </c>
      <c r="C36">
        <v>9</v>
      </c>
    </row>
    <row r="37" spans="1:4" x14ac:dyDescent="0.25">
      <c r="A37" s="7"/>
    </row>
    <row r="38" spans="1:4" x14ac:dyDescent="0.25">
      <c r="A38" s="3">
        <v>42078</v>
      </c>
      <c r="B38" t="s">
        <v>271</v>
      </c>
      <c r="C38">
        <v>9</v>
      </c>
    </row>
    <row r="39" spans="1:4" x14ac:dyDescent="0.25">
      <c r="A39" s="3">
        <v>42078</v>
      </c>
      <c r="B39" t="s">
        <v>368</v>
      </c>
      <c r="C39">
        <v>7</v>
      </c>
    </row>
    <row r="40" spans="1:4" x14ac:dyDescent="0.25">
      <c r="A40" s="3">
        <v>42078</v>
      </c>
      <c r="B40" t="s">
        <v>431</v>
      </c>
      <c r="C40">
        <v>200</v>
      </c>
    </row>
    <row r="41" spans="1:4" x14ac:dyDescent="0.25">
      <c r="A41" s="7"/>
    </row>
    <row r="42" spans="1:4" x14ac:dyDescent="0.25">
      <c r="B42" t="s">
        <v>671</v>
      </c>
      <c r="D42">
        <f>'Poly Main'!V42</f>
        <v>4000</v>
      </c>
    </row>
    <row r="43" spans="1:4" x14ac:dyDescent="0.25">
      <c r="A43" s="3"/>
      <c r="B43" s="4"/>
      <c r="D43" s="5"/>
    </row>
    <row r="44" spans="1:4" x14ac:dyDescent="0.25">
      <c r="A44" s="143" t="s">
        <v>73</v>
      </c>
      <c r="B44" s="143"/>
      <c r="C44" s="5">
        <f>SUM(C4:C43)</f>
        <v>397.5</v>
      </c>
      <c r="D44" s="5"/>
    </row>
    <row r="45" spans="1:4" x14ac:dyDescent="0.25">
      <c r="A45" s="143" t="s">
        <v>74</v>
      </c>
      <c r="B45" s="143"/>
      <c r="C45" s="5"/>
      <c r="D45" s="5">
        <f>SUM(D4:D43)</f>
        <v>4000</v>
      </c>
    </row>
    <row r="46" spans="1:4" x14ac:dyDescent="0.25">
      <c r="A46" s="143" t="s">
        <v>75</v>
      </c>
      <c r="B46" s="143"/>
      <c r="C46" s="5">
        <f>C44-D45</f>
        <v>-3602.5</v>
      </c>
      <c r="D46" s="5"/>
    </row>
  </sheetData>
  <mergeCells count="7">
    <mergeCell ref="A45:B45"/>
    <mergeCell ref="A46:B46"/>
    <mergeCell ref="A1:D1"/>
    <mergeCell ref="A2:A3"/>
    <mergeCell ref="B2:B3"/>
    <mergeCell ref="C2:D2"/>
    <mergeCell ref="A44:B4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3" zoomScaleNormal="100" workbookViewId="0">
      <selection activeCell="A84" sqref="A84:C84"/>
    </sheetView>
  </sheetViews>
  <sheetFormatPr defaultRowHeight="15" x14ac:dyDescent="0.25"/>
  <cols>
    <col min="1" max="1" width="28.7109375"/>
    <col min="2" max="2" width="41.5703125"/>
    <col min="3" max="6" width="8.7109375"/>
    <col min="7" max="7" width="9.140625" style="47"/>
    <col min="8" max="8" width="29.42578125"/>
    <col min="9" max="9" width="70.7109375"/>
    <col min="10" max="1025" width="8.7109375"/>
  </cols>
  <sheetData>
    <row r="1" spans="1:11" x14ac:dyDescent="0.25">
      <c r="A1" s="144" t="s">
        <v>1297</v>
      </c>
      <c r="B1" s="144"/>
      <c r="C1" s="144"/>
      <c r="D1" s="144"/>
      <c r="G1" s="48"/>
      <c r="H1" s="144" t="s">
        <v>1298</v>
      </c>
      <c r="I1" s="144"/>
      <c r="J1" s="144"/>
      <c r="K1" s="144"/>
    </row>
    <row r="2" spans="1:11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48"/>
      <c r="H2" s="144" t="s">
        <v>1</v>
      </c>
      <c r="I2" s="144" t="s">
        <v>2</v>
      </c>
      <c r="J2" s="144" t="s">
        <v>3</v>
      </c>
      <c r="K2" s="144"/>
    </row>
    <row r="3" spans="1:11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48"/>
      <c r="H3" s="144"/>
      <c r="I3" s="144"/>
      <c r="J3" s="2" t="s">
        <v>4</v>
      </c>
      <c r="K3" s="2" t="s">
        <v>5</v>
      </c>
    </row>
    <row r="4" spans="1:11" x14ac:dyDescent="0.25">
      <c r="A4" s="6"/>
      <c r="B4" s="35" t="s">
        <v>6</v>
      </c>
      <c r="C4" s="2">
        <v>100</v>
      </c>
      <c r="D4" s="2"/>
      <c r="G4" s="48"/>
      <c r="H4" s="3">
        <v>42018</v>
      </c>
      <c r="I4" s="4" t="s">
        <v>1299</v>
      </c>
      <c r="K4" s="2">
        <v>300</v>
      </c>
    </row>
    <row r="5" spans="1:11" x14ac:dyDescent="0.25">
      <c r="A5" s="6"/>
      <c r="B5" s="35"/>
      <c r="C5" s="2"/>
      <c r="D5" s="2"/>
      <c r="G5" s="48"/>
      <c r="H5" s="7"/>
    </row>
    <row r="6" spans="1:11" x14ac:dyDescent="0.25">
      <c r="A6" s="3">
        <v>41987</v>
      </c>
      <c r="B6" s="4" t="s">
        <v>98</v>
      </c>
      <c r="C6" s="5"/>
      <c r="D6" s="5">
        <v>100</v>
      </c>
      <c r="G6" s="48"/>
      <c r="H6" s="3">
        <v>42024</v>
      </c>
      <c r="I6" t="s">
        <v>247</v>
      </c>
      <c r="J6">
        <v>200</v>
      </c>
    </row>
    <row r="7" spans="1:11" x14ac:dyDescent="0.25">
      <c r="A7" s="3">
        <v>41993</v>
      </c>
      <c r="B7" t="s">
        <v>148</v>
      </c>
      <c r="D7" s="5">
        <v>1500</v>
      </c>
      <c r="F7">
        <v>1500</v>
      </c>
      <c r="G7" s="48"/>
      <c r="H7" s="7"/>
    </row>
    <row r="8" spans="1:11" x14ac:dyDescent="0.25">
      <c r="A8" s="3">
        <v>41993</v>
      </c>
      <c r="B8" t="s">
        <v>148</v>
      </c>
      <c r="D8" s="5">
        <v>1500</v>
      </c>
      <c r="F8">
        <v>1500</v>
      </c>
      <c r="G8" s="48"/>
      <c r="H8" s="3">
        <v>42026</v>
      </c>
      <c r="I8" t="s">
        <v>247</v>
      </c>
      <c r="J8">
        <v>100</v>
      </c>
    </row>
    <row r="9" spans="1:11" x14ac:dyDescent="0.25">
      <c r="A9" s="3"/>
      <c r="D9" s="5"/>
      <c r="G9" s="48"/>
    </row>
    <row r="10" spans="1:11" x14ac:dyDescent="0.25">
      <c r="A10" s="3">
        <v>41994</v>
      </c>
      <c r="B10" t="s">
        <v>166</v>
      </c>
      <c r="C10" s="5">
        <v>3000</v>
      </c>
      <c r="E10" s="5">
        <v>3000</v>
      </c>
      <c r="G10" s="48"/>
      <c r="H10" s="143" t="s">
        <v>73</v>
      </c>
      <c r="I10" s="143"/>
      <c r="J10" s="5">
        <f>SUM(J4:J9)</f>
        <v>300</v>
      </c>
      <c r="K10" s="5"/>
    </row>
    <row r="11" spans="1:11" x14ac:dyDescent="0.25">
      <c r="A11" s="6"/>
      <c r="C11" s="5"/>
      <c r="E11" s="5"/>
      <c r="G11" s="48"/>
      <c r="H11" s="143" t="s">
        <v>74</v>
      </c>
      <c r="I11" s="143"/>
      <c r="J11" s="5"/>
      <c r="K11" s="5">
        <f>SUM(K4:K9)</f>
        <v>300</v>
      </c>
    </row>
    <row r="12" spans="1:11" x14ac:dyDescent="0.25">
      <c r="A12" s="143" t="s">
        <v>73</v>
      </c>
      <c r="B12" s="143"/>
      <c r="C12" s="5">
        <f>SUM(C4:C10)</f>
        <v>3100</v>
      </c>
      <c r="D12" s="5"/>
      <c r="E12">
        <f>SUM(E7:E10)</f>
        <v>3000</v>
      </c>
      <c r="G12" s="48"/>
      <c r="H12" s="143" t="s">
        <v>75</v>
      </c>
      <c r="I12" s="143"/>
      <c r="J12" s="5">
        <f>J10-K11</f>
        <v>0</v>
      </c>
      <c r="K12" s="5"/>
    </row>
    <row r="13" spans="1:11" x14ac:dyDescent="0.25">
      <c r="A13" s="143" t="s">
        <v>74</v>
      </c>
      <c r="B13" s="143"/>
      <c r="C13" s="5"/>
      <c r="D13" s="5">
        <f>SUM(D4:D10)</f>
        <v>3100</v>
      </c>
      <c r="F13">
        <f>SUM(F1:F10)</f>
        <v>3000</v>
      </c>
      <c r="G13" s="48"/>
    </row>
    <row r="14" spans="1:11" x14ac:dyDescent="0.25">
      <c r="A14" s="143" t="s">
        <v>75</v>
      </c>
      <c r="B14" s="143"/>
      <c r="C14" s="5">
        <f>C12-D13</f>
        <v>0</v>
      </c>
      <c r="D14" s="5"/>
      <c r="E14">
        <f>E12-F13</f>
        <v>0</v>
      </c>
      <c r="G14" s="48"/>
      <c r="H14" s="34"/>
      <c r="I14" s="34"/>
      <c r="J14" s="34"/>
      <c r="K14" s="34"/>
    </row>
    <row r="15" spans="1:11" x14ac:dyDescent="0.25">
      <c r="G15" s="48"/>
      <c r="H15" s="144" t="s">
        <v>1</v>
      </c>
      <c r="I15" s="144" t="s">
        <v>2</v>
      </c>
      <c r="J15" s="144" t="s">
        <v>3</v>
      </c>
      <c r="K15" s="144"/>
    </row>
    <row r="16" spans="1:11" x14ac:dyDescent="0.25">
      <c r="A16" s="21"/>
      <c r="B16" s="21"/>
      <c r="C16" s="21"/>
      <c r="D16" s="21"/>
      <c r="E16" s="21"/>
      <c r="F16" s="21"/>
      <c r="G16" s="48"/>
      <c r="H16" s="144"/>
      <c r="I16" s="144"/>
      <c r="J16" s="2" t="s">
        <v>4</v>
      </c>
      <c r="K16" s="2" t="s">
        <v>5</v>
      </c>
    </row>
    <row r="17" spans="1:11" x14ac:dyDescent="0.25">
      <c r="G17" s="48"/>
      <c r="H17" s="3">
        <v>42028</v>
      </c>
      <c r="I17" t="s">
        <v>169</v>
      </c>
      <c r="K17">
        <v>100</v>
      </c>
    </row>
    <row r="18" spans="1:11" x14ac:dyDescent="0.25">
      <c r="A18" s="144" t="s">
        <v>1</v>
      </c>
      <c r="B18" s="144" t="s">
        <v>2</v>
      </c>
      <c r="C18" s="144" t="s">
        <v>3</v>
      </c>
      <c r="D18" s="144"/>
      <c r="E18" s="143" t="s">
        <v>1019</v>
      </c>
      <c r="F18" s="143"/>
      <c r="G18" s="48"/>
      <c r="H18" s="7"/>
    </row>
    <row r="19" spans="1:11" x14ac:dyDescent="0.25">
      <c r="A19" s="144"/>
      <c r="B19" s="144"/>
      <c r="C19" s="2" t="s">
        <v>4</v>
      </c>
      <c r="D19" s="2" t="s">
        <v>5</v>
      </c>
      <c r="E19" t="s">
        <v>4</v>
      </c>
      <c r="F19" t="s">
        <v>5</v>
      </c>
      <c r="G19" s="48"/>
      <c r="H19" s="3">
        <v>42029</v>
      </c>
      <c r="I19" t="s">
        <v>266</v>
      </c>
      <c r="K19">
        <v>200</v>
      </c>
    </row>
    <row r="20" spans="1:11" x14ac:dyDescent="0.25">
      <c r="A20" s="3">
        <v>42014</v>
      </c>
      <c r="B20" t="s">
        <v>196</v>
      </c>
      <c r="C20" s="2"/>
      <c r="D20" s="5">
        <v>100</v>
      </c>
      <c r="F20">
        <v>100</v>
      </c>
      <c r="G20" s="48"/>
      <c r="H20" s="3">
        <v>42029</v>
      </c>
      <c r="I20" t="s">
        <v>267</v>
      </c>
      <c r="K20">
        <v>200</v>
      </c>
    </row>
    <row r="21" spans="1:11" x14ac:dyDescent="0.25">
      <c r="A21" s="3"/>
      <c r="D21" s="5"/>
      <c r="G21" s="48"/>
      <c r="H21" s="3"/>
    </row>
    <row r="22" spans="1:11" x14ac:dyDescent="0.25">
      <c r="A22" s="3">
        <v>42015</v>
      </c>
      <c r="B22" t="s">
        <v>205</v>
      </c>
      <c r="C22" s="2">
        <v>100</v>
      </c>
      <c r="E22" s="2">
        <v>100</v>
      </c>
      <c r="G22" s="48"/>
      <c r="H22" s="3">
        <v>42035</v>
      </c>
      <c r="I22" t="s">
        <v>283</v>
      </c>
      <c r="J22">
        <v>500</v>
      </c>
    </row>
    <row r="23" spans="1:11" x14ac:dyDescent="0.25">
      <c r="A23" s="3"/>
      <c r="D23" s="5"/>
      <c r="G23" s="48"/>
    </row>
    <row r="24" spans="1:11" x14ac:dyDescent="0.25">
      <c r="A24" s="143" t="s">
        <v>73</v>
      </c>
      <c r="B24" s="143"/>
      <c r="C24" s="5">
        <f>SUM(C20:C23)</f>
        <v>100</v>
      </c>
      <c r="D24" s="5"/>
      <c r="E24">
        <f>SUM(E21:E23)</f>
        <v>100</v>
      </c>
      <c r="G24" s="48"/>
      <c r="H24" s="143" t="s">
        <v>73</v>
      </c>
      <c r="I24" s="143"/>
      <c r="J24" s="5">
        <f>SUM(J17:J22)</f>
        <v>500</v>
      </c>
      <c r="K24" s="5"/>
    </row>
    <row r="25" spans="1:11" x14ac:dyDescent="0.25">
      <c r="A25" s="143" t="s">
        <v>74</v>
      </c>
      <c r="B25" s="143"/>
      <c r="C25" s="5"/>
      <c r="D25" s="5">
        <f>SUM(D20:D23)</f>
        <v>100</v>
      </c>
      <c r="F25">
        <f>SUM(F20:F23)</f>
        <v>100</v>
      </c>
      <c r="G25" s="48"/>
      <c r="H25" s="143" t="s">
        <v>74</v>
      </c>
      <c r="I25" s="143"/>
      <c r="J25" s="5"/>
      <c r="K25" s="5">
        <f>SUM(K17:K22)</f>
        <v>500</v>
      </c>
    </row>
    <row r="26" spans="1:11" x14ac:dyDescent="0.25">
      <c r="A26" s="143" t="s">
        <v>75</v>
      </c>
      <c r="B26" s="143"/>
      <c r="C26" s="5">
        <f>C24-D25</f>
        <v>0</v>
      </c>
      <c r="D26" s="5"/>
      <c r="E26">
        <f>E24-F25</f>
        <v>0</v>
      </c>
      <c r="G26" s="48"/>
      <c r="H26" s="143" t="s">
        <v>75</v>
      </c>
      <c r="I26" s="143"/>
      <c r="J26" s="5">
        <f>J24-K25</f>
        <v>0</v>
      </c>
      <c r="K26" s="5"/>
    </row>
    <row r="27" spans="1:11" x14ac:dyDescent="0.25">
      <c r="G27" s="48"/>
      <c r="H27" s="146"/>
      <c r="I27" s="146"/>
      <c r="J27" s="146"/>
      <c r="K27" s="146"/>
    </row>
    <row r="28" spans="1:11" x14ac:dyDescent="0.25">
      <c r="A28" s="146"/>
      <c r="B28" s="146"/>
      <c r="C28" s="146"/>
      <c r="D28" s="146"/>
      <c r="E28" s="146"/>
      <c r="F28" s="146"/>
      <c r="G28" s="48"/>
      <c r="H28" s="144" t="s">
        <v>1</v>
      </c>
      <c r="I28" s="144" t="s">
        <v>2</v>
      </c>
      <c r="J28" s="144" t="s">
        <v>3</v>
      </c>
      <c r="K28" s="144"/>
    </row>
    <row r="29" spans="1:11" x14ac:dyDescent="0.25">
      <c r="G29" s="48"/>
      <c r="H29" s="144"/>
      <c r="I29" s="144"/>
      <c r="J29" s="2" t="s">
        <v>4</v>
      </c>
      <c r="K29" s="2" t="s">
        <v>5</v>
      </c>
    </row>
    <row r="30" spans="1:11" x14ac:dyDescent="0.25">
      <c r="A30" s="144" t="s">
        <v>1</v>
      </c>
      <c r="B30" s="144" t="s">
        <v>2</v>
      </c>
      <c r="C30" s="144" t="s">
        <v>3</v>
      </c>
      <c r="D30" s="144"/>
      <c r="E30" s="143" t="s">
        <v>1019</v>
      </c>
      <c r="F30" s="143"/>
      <c r="G30" s="48"/>
      <c r="H30" s="3">
        <v>42077</v>
      </c>
      <c r="I30" t="s">
        <v>427</v>
      </c>
      <c r="K30">
        <v>150</v>
      </c>
    </row>
    <row r="31" spans="1:11" x14ac:dyDescent="0.25">
      <c r="A31" s="144"/>
      <c r="B31" s="144"/>
      <c r="C31" s="2" t="s">
        <v>4</v>
      </c>
      <c r="D31" s="2" t="s">
        <v>5</v>
      </c>
      <c r="E31" t="s">
        <v>4</v>
      </c>
      <c r="F31" t="s">
        <v>5</v>
      </c>
      <c r="G31" s="48"/>
      <c r="H31" s="3"/>
    </row>
    <row r="32" spans="1:11" x14ac:dyDescent="0.25">
      <c r="A32" s="6"/>
      <c r="B32" t="s">
        <v>1300</v>
      </c>
      <c r="C32" s="2"/>
      <c r="D32" s="5">
        <v>1302</v>
      </c>
      <c r="F32">
        <v>1302</v>
      </c>
      <c r="G32" s="48"/>
      <c r="H32" s="3">
        <v>42083</v>
      </c>
      <c r="I32" t="s">
        <v>459</v>
      </c>
      <c r="J32">
        <v>150</v>
      </c>
    </row>
    <row r="33" spans="1:11" x14ac:dyDescent="0.25">
      <c r="G33" s="48"/>
      <c r="H33" s="6"/>
    </row>
    <row r="34" spans="1:11" x14ac:dyDescent="0.25">
      <c r="A34" s="3">
        <v>42070</v>
      </c>
      <c r="B34" t="s">
        <v>388</v>
      </c>
      <c r="C34">
        <v>150</v>
      </c>
      <c r="G34" s="48"/>
      <c r="H34" s="143" t="s">
        <v>73</v>
      </c>
      <c r="I34" s="143"/>
      <c r="J34" s="5">
        <f>SUM(J30:J33)</f>
        <v>150</v>
      </c>
      <c r="K34" s="5"/>
    </row>
    <row r="35" spans="1:11" x14ac:dyDescent="0.25">
      <c r="A35" s="3"/>
      <c r="G35" s="48"/>
      <c r="H35" s="143" t="s">
        <v>74</v>
      </c>
      <c r="I35" s="143"/>
      <c r="J35" s="5"/>
      <c r="K35" s="5">
        <f>SUM(K30:K33)</f>
        <v>150</v>
      </c>
    </row>
    <row r="36" spans="1:11" x14ac:dyDescent="0.25">
      <c r="A36" s="3">
        <v>42070</v>
      </c>
      <c r="B36" t="s">
        <v>391</v>
      </c>
      <c r="D36">
        <v>150</v>
      </c>
      <c r="G36" s="48"/>
      <c r="H36" s="143" t="s">
        <v>75</v>
      </c>
      <c r="I36" s="143"/>
      <c r="J36" s="5">
        <f>J34-K35</f>
        <v>0</v>
      </c>
      <c r="K36" s="5"/>
    </row>
    <row r="37" spans="1:11" x14ac:dyDescent="0.25">
      <c r="G37" s="48"/>
      <c r="H37" s="21"/>
      <c r="I37" s="21"/>
      <c r="J37" s="21"/>
      <c r="K37" s="21"/>
    </row>
    <row r="38" spans="1:11" x14ac:dyDescent="0.25">
      <c r="B38" t="s">
        <v>1301</v>
      </c>
      <c r="C38">
        <v>1302</v>
      </c>
      <c r="E38">
        <v>1302</v>
      </c>
      <c r="G38" s="48"/>
      <c r="H38" s="144" t="s">
        <v>1</v>
      </c>
      <c r="I38" s="144" t="s">
        <v>2</v>
      </c>
      <c r="J38" s="144" t="s">
        <v>3</v>
      </c>
      <c r="K38" s="144"/>
    </row>
    <row r="39" spans="1:11" x14ac:dyDescent="0.25">
      <c r="G39" s="48"/>
      <c r="H39" s="144"/>
      <c r="I39" s="144"/>
      <c r="J39" s="2" t="s">
        <v>4</v>
      </c>
      <c r="K39" s="2" t="s">
        <v>5</v>
      </c>
    </row>
    <row r="40" spans="1:11" x14ac:dyDescent="0.25">
      <c r="A40" s="143" t="s">
        <v>73</v>
      </c>
      <c r="B40" s="143"/>
      <c r="C40" s="5">
        <f>SUM(C32:C39)</f>
        <v>1452</v>
      </c>
      <c r="D40" s="5"/>
      <c r="E40">
        <f>SUM(E32:E39)</f>
        <v>1302</v>
      </c>
      <c r="G40" s="48"/>
      <c r="H40" s="3">
        <v>42080</v>
      </c>
      <c r="I40" t="s">
        <v>449</v>
      </c>
      <c r="J40" s="14"/>
      <c r="K40">
        <v>1000</v>
      </c>
    </row>
    <row r="41" spans="1:11" x14ac:dyDescent="0.25">
      <c r="A41" s="143" t="s">
        <v>74</v>
      </c>
      <c r="B41" s="143"/>
      <c r="C41" s="5"/>
      <c r="D41" s="5">
        <f>SUM(D32:D39)</f>
        <v>1452</v>
      </c>
      <c r="F41">
        <f>SUM(F32:F39)</f>
        <v>1302</v>
      </c>
      <c r="G41" s="48"/>
      <c r="H41" s="3"/>
    </row>
    <row r="42" spans="1:11" x14ac:dyDescent="0.25">
      <c r="A42" s="143" t="s">
        <v>75</v>
      </c>
      <c r="B42" s="143"/>
      <c r="C42" s="5">
        <f>C40-D41</f>
        <v>0</v>
      </c>
      <c r="D42" s="5"/>
      <c r="E42">
        <f>E40-F41</f>
        <v>0</v>
      </c>
      <c r="G42" s="48"/>
      <c r="H42" s="3">
        <v>42083</v>
      </c>
      <c r="I42" t="s">
        <v>449</v>
      </c>
      <c r="J42" s="14"/>
      <c r="K42">
        <v>1000</v>
      </c>
    </row>
    <row r="43" spans="1:11" x14ac:dyDescent="0.25">
      <c r="G43" s="48"/>
      <c r="H43" s="3"/>
    </row>
    <row r="44" spans="1:11" x14ac:dyDescent="0.25">
      <c r="A44" s="21"/>
      <c r="B44" s="21"/>
      <c r="C44" s="21"/>
      <c r="D44" s="21"/>
      <c r="G44" s="48"/>
      <c r="H44" s="3">
        <v>42089</v>
      </c>
      <c r="I44" t="s">
        <v>515</v>
      </c>
      <c r="K44">
        <v>1000</v>
      </c>
    </row>
    <row r="45" spans="1:11" x14ac:dyDescent="0.25">
      <c r="G45" s="48"/>
    </row>
    <row r="46" spans="1:11" x14ac:dyDescent="0.25">
      <c r="A46" s="144" t="s">
        <v>1</v>
      </c>
      <c r="B46" s="144" t="s">
        <v>2</v>
      </c>
      <c r="C46" s="144" t="s">
        <v>3</v>
      </c>
      <c r="D46" s="144"/>
      <c r="G46" s="48"/>
      <c r="H46" s="3">
        <v>42098</v>
      </c>
      <c r="I46" s="4" t="s">
        <v>620</v>
      </c>
      <c r="J46" s="5"/>
      <c r="K46" s="5">
        <v>5000</v>
      </c>
    </row>
    <row r="47" spans="1:11" x14ac:dyDescent="0.25">
      <c r="A47" s="144"/>
      <c r="B47" s="144"/>
      <c r="C47" s="2" t="s">
        <v>4</v>
      </c>
      <c r="D47" s="2" t="s">
        <v>5</v>
      </c>
      <c r="G47" s="48"/>
    </row>
    <row r="48" spans="1:11" x14ac:dyDescent="0.25">
      <c r="A48" s="3">
        <v>42118</v>
      </c>
      <c r="B48" s="4" t="s">
        <v>710</v>
      </c>
      <c r="C48" s="5"/>
      <c r="D48" s="5">
        <v>1000</v>
      </c>
      <c r="G48" s="48"/>
      <c r="H48" s="3">
        <v>42106</v>
      </c>
      <c r="I48" s="4" t="s">
        <v>653</v>
      </c>
      <c r="J48" s="5">
        <v>8000</v>
      </c>
      <c r="K48" s="5"/>
    </row>
    <row r="49" spans="1:11" x14ac:dyDescent="0.25">
      <c r="A49" s="3"/>
      <c r="G49" s="48"/>
    </row>
    <row r="50" spans="1:11" x14ac:dyDescent="0.25">
      <c r="A50" s="3">
        <v>42137</v>
      </c>
      <c r="B50" t="s">
        <v>792</v>
      </c>
      <c r="C50">
        <v>1000</v>
      </c>
      <c r="G50" s="48"/>
      <c r="H50" s="143" t="s">
        <v>73</v>
      </c>
      <c r="I50" s="143"/>
      <c r="J50" s="5">
        <f>SUM(J40:J49)</f>
        <v>8000</v>
      </c>
      <c r="K50" s="5"/>
    </row>
    <row r="51" spans="1:11" x14ac:dyDescent="0.25">
      <c r="A51" s="3"/>
      <c r="B51" s="4"/>
      <c r="C51" s="5"/>
      <c r="D51" s="5"/>
      <c r="G51" s="48"/>
      <c r="H51" s="143" t="s">
        <v>74</v>
      </c>
      <c r="I51" s="143"/>
      <c r="J51" s="5"/>
      <c r="K51" s="5">
        <f>SUM(K40:K49)</f>
        <v>8000</v>
      </c>
    </row>
    <row r="52" spans="1:11" x14ac:dyDescent="0.25">
      <c r="A52" s="143" t="s">
        <v>73</v>
      </c>
      <c r="B52" s="143"/>
      <c r="C52" s="5">
        <f>SUM(C46:C51)</f>
        <v>1000</v>
      </c>
      <c r="D52" s="5"/>
      <c r="G52" s="48"/>
      <c r="H52" s="143" t="s">
        <v>75</v>
      </c>
      <c r="I52" s="143"/>
      <c r="J52" s="5">
        <f>J50-K51</f>
        <v>0</v>
      </c>
      <c r="K52" s="5"/>
    </row>
    <row r="53" spans="1:11" x14ac:dyDescent="0.25">
      <c r="A53" s="143" t="s">
        <v>74</v>
      </c>
      <c r="B53" s="143"/>
      <c r="C53" s="5"/>
      <c r="D53" s="5">
        <f>SUM(D46:D51)</f>
        <v>1000</v>
      </c>
      <c r="G53" s="48"/>
    </row>
    <row r="54" spans="1:11" x14ac:dyDescent="0.25">
      <c r="A54" s="143" t="s">
        <v>75</v>
      </c>
      <c r="B54" s="143"/>
      <c r="C54" s="5">
        <f>C52-D53</f>
        <v>0</v>
      </c>
      <c r="D54" s="5"/>
      <c r="G54" s="48"/>
    </row>
    <row r="55" spans="1:11" x14ac:dyDescent="0.25">
      <c r="G55" s="48"/>
    </row>
    <row r="56" spans="1:11" x14ac:dyDescent="0.25">
      <c r="A56" s="21"/>
      <c r="B56" s="21"/>
      <c r="C56" s="21"/>
      <c r="D56" s="21"/>
      <c r="G56" s="48"/>
    </row>
    <row r="57" spans="1:11" x14ac:dyDescent="0.25">
      <c r="G57" s="48"/>
    </row>
    <row r="58" spans="1:11" x14ac:dyDescent="0.25">
      <c r="A58" s="144" t="s">
        <v>1</v>
      </c>
      <c r="B58" s="144" t="s">
        <v>2</v>
      </c>
      <c r="C58" s="144" t="s">
        <v>3</v>
      </c>
      <c r="D58" s="144"/>
      <c r="G58" s="48"/>
    </row>
    <row r="59" spans="1:11" x14ac:dyDescent="0.25">
      <c r="A59" s="144"/>
      <c r="B59" s="144"/>
      <c r="C59" s="2" t="s">
        <v>4</v>
      </c>
      <c r="D59" s="2" t="s">
        <v>5</v>
      </c>
      <c r="G59" s="48"/>
    </row>
    <row r="60" spans="1:11" x14ac:dyDescent="0.25">
      <c r="A60" s="3">
        <v>42144</v>
      </c>
      <c r="B60" t="s">
        <v>710</v>
      </c>
      <c r="D60">
        <v>2000</v>
      </c>
      <c r="G60" s="48"/>
    </row>
    <row r="61" spans="1:11" x14ac:dyDescent="0.25">
      <c r="G61" s="48"/>
    </row>
    <row r="62" spans="1:11" x14ac:dyDescent="0.25">
      <c r="A62" s="3">
        <v>42157</v>
      </c>
      <c r="B62" t="s">
        <v>871</v>
      </c>
      <c r="D62">
        <v>1000</v>
      </c>
      <c r="G62" s="48"/>
    </row>
    <row r="63" spans="1:11" x14ac:dyDescent="0.25">
      <c r="G63" s="48"/>
    </row>
    <row r="64" spans="1:11" x14ac:dyDescent="0.25">
      <c r="A64" s="3">
        <v>42162</v>
      </c>
      <c r="B64" t="s">
        <v>792</v>
      </c>
      <c r="C64">
        <v>1000</v>
      </c>
      <c r="G64" s="48"/>
    </row>
    <row r="65" spans="1:7" x14ac:dyDescent="0.25">
      <c r="G65" s="48"/>
    </row>
    <row r="66" spans="1:7" x14ac:dyDescent="0.25">
      <c r="A66" s="3">
        <v>42165</v>
      </c>
      <c r="B66" t="s">
        <v>710</v>
      </c>
      <c r="D66">
        <v>2500</v>
      </c>
      <c r="G66" s="48"/>
    </row>
    <row r="67" spans="1:7" x14ac:dyDescent="0.25">
      <c r="G67" s="48"/>
    </row>
    <row r="68" spans="1:7" x14ac:dyDescent="0.25">
      <c r="A68" s="3">
        <v>42191</v>
      </c>
      <c r="B68" t="s">
        <v>945</v>
      </c>
      <c r="C68">
        <v>3500</v>
      </c>
      <c r="G68" s="48"/>
    </row>
    <row r="69" spans="1:7" x14ac:dyDescent="0.25">
      <c r="G69" s="48"/>
    </row>
    <row r="70" spans="1:7" x14ac:dyDescent="0.25">
      <c r="A70" s="3">
        <v>42198</v>
      </c>
      <c r="B70" t="s">
        <v>792</v>
      </c>
      <c r="C70">
        <v>500</v>
      </c>
      <c r="G70" s="48"/>
    </row>
    <row r="71" spans="1:7" x14ac:dyDescent="0.25">
      <c r="G71" s="48"/>
    </row>
    <row r="72" spans="1:7" x14ac:dyDescent="0.25">
      <c r="A72" s="20">
        <v>42237</v>
      </c>
      <c r="B72" t="s">
        <v>710</v>
      </c>
      <c r="D72">
        <v>1500</v>
      </c>
      <c r="G72" s="48"/>
    </row>
    <row r="73" spans="1:7" x14ac:dyDescent="0.25">
      <c r="G73" s="48"/>
    </row>
    <row r="74" spans="1:7" x14ac:dyDescent="0.25">
      <c r="A74" s="69">
        <v>42247</v>
      </c>
      <c r="B74" s="62" t="s">
        <v>710</v>
      </c>
      <c r="D74">
        <v>2000</v>
      </c>
      <c r="G74" s="48"/>
    </row>
    <row r="75" spans="1:7" x14ac:dyDescent="0.25">
      <c r="G75" s="48"/>
    </row>
    <row r="76" spans="1:7" x14ac:dyDescent="0.25">
      <c r="A76" s="69">
        <v>42261</v>
      </c>
      <c r="B76" t="s">
        <v>792</v>
      </c>
      <c r="C76">
        <v>3000</v>
      </c>
      <c r="G76" s="48"/>
    </row>
    <row r="77" spans="1:7" x14ac:dyDescent="0.25">
      <c r="G77" s="48"/>
    </row>
    <row r="78" spans="1:7" x14ac:dyDescent="0.25">
      <c r="A78" s="69">
        <v>42265</v>
      </c>
      <c r="B78" s="62" t="s">
        <v>710</v>
      </c>
      <c r="D78">
        <v>1000</v>
      </c>
      <c r="G78" s="48"/>
    </row>
    <row r="79" spans="1:7" x14ac:dyDescent="0.25">
      <c r="G79" s="48"/>
    </row>
    <row r="80" spans="1:7" x14ac:dyDescent="0.25">
      <c r="A80" s="69">
        <v>42266</v>
      </c>
      <c r="B80" s="62" t="s">
        <v>710</v>
      </c>
      <c r="D80">
        <v>20</v>
      </c>
      <c r="G80" s="48"/>
    </row>
    <row r="81" spans="1:7" x14ac:dyDescent="0.25">
      <c r="A81" s="69">
        <v>42266</v>
      </c>
      <c r="B81" s="62" t="s">
        <v>792</v>
      </c>
      <c r="C81">
        <v>20</v>
      </c>
      <c r="G81" s="48"/>
    </row>
    <row r="82" spans="1:7" x14ac:dyDescent="0.25">
      <c r="G82" s="48"/>
    </row>
    <row r="83" spans="1:7" x14ac:dyDescent="0.25">
      <c r="A83" s="69">
        <v>42296</v>
      </c>
      <c r="B83" t="s">
        <v>710</v>
      </c>
      <c r="D83">
        <v>40</v>
      </c>
      <c r="G83" s="48"/>
    </row>
    <row r="84" spans="1:7" x14ac:dyDescent="0.25">
      <c r="A84" s="69">
        <v>42296</v>
      </c>
      <c r="B84" t="s">
        <v>792</v>
      </c>
      <c r="C84">
        <v>1040</v>
      </c>
      <c r="G84" s="48"/>
    </row>
    <row r="85" spans="1:7" x14ac:dyDescent="0.25">
      <c r="G85" s="48"/>
    </row>
    <row r="94" spans="1:7" x14ac:dyDescent="0.25">
      <c r="A94" s="143" t="s">
        <v>73</v>
      </c>
      <c r="B94" s="143"/>
      <c r="C94" s="5">
        <f>SUM(C58:C93)</f>
        <v>9060</v>
      </c>
      <c r="D94" s="5"/>
    </row>
    <row r="95" spans="1:7" x14ac:dyDescent="0.25">
      <c r="A95" s="143" t="s">
        <v>74</v>
      </c>
      <c r="B95" s="143"/>
      <c r="C95" s="5"/>
      <c r="D95" s="5">
        <f>SUM(D58:D93)</f>
        <v>10060</v>
      </c>
    </row>
    <row r="96" spans="1:7" x14ac:dyDescent="0.25">
      <c r="A96" s="143" t="s">
        <v>75</v>
      </c>
      <c r="B96" s="143"/>
      <c r="C96" s="5">
        <f>C94-D95</f>
        <v>-1000</v>
      </c>
      <c r="D96" s="5"/>
    </row>
  </sheetData>
  <mergeCells count="61">
    <mergeCell ref="A1:D1"/>
    <mergeCell ref="H1:K1"/>
    <mergeCell ref="A2:A3"/>
    <mergeCell ref="B2:B3"/>
    <mergeCell ref="C2:D2"/>
    <mergeCell ref="E2:F2"/>
    <mergeCell ref="H2:H3"/>
    <mergeCell ref="I2:I3"/>
    <mergeCell ref="J2:K2"/>
    <mergeCell ref="H10:I10"/>
    <mergeCell ref="H11:I11"/>
    <mergeCell ref="A12:B12"/>
    <mergeCell ref="H12:I12"/>
    <mergeCell ref="A13:B13"/>
    <mergeCell ref="A14:B14"/>
    <mergeCell ref="H15:H16"/>
    <mergeCell ref="I15:I16"/>
    <mergeCell ref="J15:K15"/>
    <mergeCell ref="A18:A19"/>
    <mergeCell ref="B18:B19"/>
    <mergeCell ref="C18:D18"/>
    <mergeCell ref="E18:F18"/>
    <mergeCell ref="A24:B24"/>
    <mergeCell ref="H24:I24"/>
    <mergeCell ref="A25:B25"/>
    <mergeCell ref="H25:I25"/>
    <mergeCell ref="A26:B26"/>
    <mergeCell ref="H26:I26"/>
    <mergeCell ref="H27:K27"/>
    <mergeCell ref="A28:F28"/>
    <mergeCell ref="H28:H29"/>
    <mergeCell ref="I28:I29"/>
    <mergeCell ref="J28:K28"/>
    <mergeCell ref="A30:A31"/>
    <mergeCell ref="B30:B31"/>
    <mergeCell ref="C30:D30"/>
    <mergeCell ref="E30:F30"/>
    <mergeCell ref="H34:I34"/>
    <mergeCell ref="H35:I35"/>
    <mergeCell ref="H36:I36"/>
    <mergeCell ref="H38:H39"/>
    <mergeCell ref="I38:I39"/>
    <mergeCell ref="J38:K38"/>
    <mergeCell ref="A40:B40"/>
    <mergeCell ref="A41:B41"/>
    <mergeCell ref="A42:B42"/>
    <mergeCell ref="A46:A47"/>
    <mergeCell ref="B46:B47"/>
    <mergeCell ref="C58:D58"/>
    <mergeCell ref="C46:D46"/>
    <mergeCell ref="H50:I50"/>
    <mergeCell ref="H51:I51"/>
    <mergeCell ref="A52:B52"/>
    <mergeCell ref="H52:I52"/>
    <mergeCell ref="A94:B94"/>
    <mergeCell ref="A95:B95"/>
    <mergeCell ref="A96:B96"/>
    <mergeCell ref="A53:B53"/>
    <mergeCell ref="A54:B54"/>
    <mergeCell ref="A58:A59"/>
    <mergeCell ref="B58:B5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9"/>
  <sheetViews>
    <sheetView topLeftCell="A574" zoomScaleNormal="100" workbookViewId="0">
      <selection activeCell="B589" sqref="B589:C589"/>
    </sheetView>
  </sheetViews>
  <sheetFormatPr defaultRowHeight="15" x14ac:dyDescent="0.25"/>
  <cols>
    <col min="1" max="1" width="29.5703125"/>
    <col min="2" max="2" width="105.140625"/>
    <col min="3" max="3" width="9.85546875" style="5"/>
    <col min="4" max="4" width="6.85546875" style="5"/>
    <col min="5" max="5" width="9.140625" style="74"/>
    <col min="6" max="6" width="31.7109375"/>
    <col min="7" max="7" width="80"/>
    <col min="8" max="1025" width="8.7109375"/>
  </cols>
  <sheetData>
    <row r="1" spans="1:9" x14ac:dyDescent="0.25">
      <c r="A1" s="144" t="s">
        <v>1302</v>
      </c>
      <c r="B1" s="144"/>
      <c r="C1" s="144"/>
      <c r="D1" s="144"/>
      <c r="E1" s="70"/>
      <c r="F1" s="143" t="s">
        <v>1303</v>
      </c>
      <c r="G1" s="143"/>
      <c r="H1" s="143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E2" s="70"/>
      <c r="F2" s="5" t="s">
        <v>1</v>
      </c>
      <c r="G2" s="5" t="s">
        <v>2</v>
      </c>
      <c r="H2" s="5" t="s">
        <v>3</v>
      </c>
    </row>
    <row r="3" spans="1:9" x14ac:dyDescent="0.25">
      <c r="A3" s="144"/>
      <c r="B3" s="144"/>
      <c r="C3" s="2" t="s">
        <v>4</v>
      </c>
      <c r="D3" s="2" t="s">
        <v>5</v>
      </c>
      <c r="E3" s="70"/>
      <c r="F3" s="3">
        <v>41935</v>
      </c>
      <c r="G3" t="s">
        <v>1304</v>
      </c>
      <c r="H3" s="2">
        <v>2000</v>
      </c>
    </row>
    <row r="4" spans="1:9" x14ac:dyDescent="0.25">
      <c r="A4" s="6"/>
      <c r="B4" s="35" t="s">
        <v>1305</v>
      </c>
      <c r="C4" s="2">
        <v>1000</v>
      </c>
      <c r="D4" s="2"/>
      <c r="E4" s="70"/>
      <c r="F4" s="3">
        <v>41935</v>
      </c>
      <c r="G4" t="s">
        <v>1306</v>
      </c>
      <c r="H4" s="2">
        <v>300</v>
      </c>
    </row>
    <row r="5" spans="1:9" x14ac:dyDescent="0.25">
      <c r="A5" s="6"/>
      <c r="B5" s="35" t="s">
        <v>6</v>
      </c>
      <c r="C5" s="2"/>
      <c r="D5" s="2">
        <v>639</v>
      </c>
      <c r="E5" s="70"/>
    </row>
    <row r="6" spans="1:9" x14ac:dyDescent="0.25">
      <c r="A6" s="6"/>
      <c r="B6" s="4" t="s">
        <v>1307</v>
      </c>
      <c r="C6" s="5">
        <v>74</v>
      </c>
      <c r="D6"/>
      <c r="E6" s="70"/>
      <c r="F6" s="3">
        <v>41948</v>
      </c>
      <c r="G6" t="s">
        <v>1308</v>
      </c>
      <c r="H6" s="2">
        <v>2500</v>
      </c>
    </row>
    <row r="7" spans="1:9" x14ac:dyDescent="0.25">
      <c r="A7" s="6"/>
      <c r="B7" s="4"/>
      <c r="C7"/>
      <c r="D7"/>
      <c r="E7" s="70"/>
      <c r="F7" s="3">
        <v>41948</v>
      </c>
      <c r="G7" t="s">
        <v>1309</v>
      </c>
      <c r="H7" s="5">
        <v>200</v>
      </c>
    </row>
    <row r="8" spans="1:9" x14ac:dyDescent="0.25">
      <c r="A8" s="152" t="s">
        <v>1310</v>
      </c>
      <c r="B8" s="152"/>
      <c r="C8" s="152"/>
      <c r="D8" s="152"/>
      <c r="E8" s="70"/>
      <c r="I8" s="2"/>
    </row>
    <row r="9" spans="1:9" x14ac:dyDescent="0.25">
      <c r="A9" s="3">
        <v>41782</v>
      </c>
      <c r="B9" t="s">
        <v>1311</v>
      </c>
      <c r="C9"/>
      <c r="D9" s="5">
        <v>9</v>
      </c>
      <c r="E9" s="70"/>
      <c r="G9" t="s">
        <v>1312</v>
      </c>
      <c r="H9" s="5">
        <v>1500</v>
      </c>
    </row>
    <row r="10" spans="1:9" x14ac:dyDescent="0.25">
      <c r="A10" s="3">
        <v>41782</v>
      </c>
      <c r="B10" t="s">
        <v>1313</v>
      </c>
      <c r="C10"/>
      <c r="D10" s="2">
        <v>15</v>
      </c>
      <c r="E10" s="70"/>
      <c r="F10" s="5"/>
      <c r="G10" s="5"/>
      <c r="H10" s="5"/>
    </row>
    <row r="11" spans="1:9" x14ac:dyDescent="0.25">
      <c r="A11" s="3">
        <v>41782</v>
      </c>
      <c r="B11" t="s">
        <v>1314</v>
      </c>
      <c r="C11"/>
      <c r="D11" s="2">
        <v>10</v>
      </c>
      <c r="E11" s="70"/>
      <c r="F11" s="5" t="s">
        <v>1021</v>
      </c>
      <c r="G11" s="5"/>
      <c r="H11" s="5">
        <f>SUM(H3:H10)</f>
        <v>6500</v>
      </c>
    </row>
    <row r="12" spans="1:9" x14ac:dyDescent="0.25">
      <c r="A12" s="3">
        <v>41782</v>
      </c>
      <c r="B12" t="s">
        <v>19</v>
      </c>
      <c r="C12"/>
      <c r="D12" s="2">
        <v>10</v>
      </c>
      <c r="E12" s="70"/>
      <c r="F12" s="5" t="s">
        <v>75</v>
      </c>
      <c r="G12" s="5"/>
      <c r="H12" s="5">
        <f>6000-H11</f>
        <v>-500</v>
      </c>
    </row>
    <row r="13" spans="1:9" x14ac:dyDescent="0.25">
      <c r="A13" s="3">
        <v>41782</v>
      </c>
      <c r="B13" t="s">
        <v>1315</v>
      </c>
      <c r="C13"/>
      <c r="D13" s="2">
        <v>15</v>
      </c>
      <c r="E13" s="70"/>
    </row>
    <row r="14" spans="1:9" x14ac:dyDescent="0.25">
      <c r="A14" s="152" t="s">
        <v>1316</v>
      </c>
      <c r="B14" s="152"/>
      <c r="C14" s="152"/>
      <c r="D14" s="152"/>
      <c r="E14" s="70"/>
    </row>
    <row r="15" spans="1:9" x14ac:dyDescent="0.25">
      <c r="A15" s="3">
        <v>41782</v>
      </c>
      <c r="B15" t="s">
        <v>146</v>
      </c>
      <c r="C15"/>
      <c r="D15" s="2">
        <v>18</v>
      </c>
      <c r="E15" s="70"/>
    </row>
    <row r="16" spans="1:9" x14ac:dyDescent="0.25">
      <c r="A16" s="3">
        <v>41782</v>
      </c>
      <c r="B16" t="s">
        <v>1317</v>
      </c>
      <c r="C16"/>
      <c r="D16" s="2">
        <v>12</v>
      </c>
      <c r="E16" s="70"/>
    </row>
    <row r="17" spans="1:5" x14ac:dyDescent="0.25">
      <c r="A17" s="3">
        <v>41782</v>
      </c>
      <c r="B17" t="s">
        <v>1318</v>
      </c>
      <c r="C17"/>
      <c r="D17" s="2">
        <v>7</v>
      </c>
      <c r="E17" s="70"/>
    </row>
    <row r="18" spans="1:5" x14ac:dyDescent="0.25">
      <c r="A18" s="3">
        <v>41782</v>
      </c>
      <c r="B18" t="s">
        <v>1319</v>
      </c>
      <c r="C18"/>
      <c r="D18" s="2">
        <v>11</v>
      </c>
      <c r="E18" s="70"/>
    </row>
    <row r="19" spans="1:5" x14ac:dyDescent="0.25">
      <c r="A19" s="3">
        <v>41782</v>
      </c>
      <c r="B19" t="s">
        <v>1320</v>
      </c>
      <c r="C19"/>
      <c r="D19" s="2">
        <v>18</v>
      </c>
      <c r="E19" s="70"/>
    </row>
    <row r="20" spans="1:5" x14ac:dyDescent="0.25">
      <c r="A20" s="3">
        <v>41782</v>
      </c>
      <c r="B20" t="s">
        <v>1321</v>
      </c>
      <c r="C20"/>
      <c r="D20" s="2">
        <v>14</v>
      </c>
      <c r="E20" s="70"/>
    </row>
    <row r="21" spans="1:5" x14ac:dyDescent="0.25">
      <c r="A21" s="3"/>
      <c r="C21"/>
      <c r="D21" s="2"/>
      <c r="E21" s="70"/>
    </row>
    <row r="22" spans="1:5" x14ac:dyDescent="0.25">
      <c r="A22" s="152" t="s">
        <v>1322</v>
      </c>
      <c r="B22" s="152"/>
      <c r="C22" s="152"/>
      <c r="D22" s="152"/>
      <c r="E22" s="70"/>
    </row>
    <row r="23" spans="1:5" x14ac:dyDescent="0.25">
      <c r="A23" s="3">
        <v>41783</v>
      </c>
      <c r="B23" t="s">
        <v>1323</v>
      </c>
      <c r="C23"/>
      <c r="D23" s="2">
        <v>6</v>
      </c>
      <c r="E23" s="70"/>
    </row>
    <row r="24" spans="1:5" x14ac:dyDescent="0.25">
      <c r="A24" s="3">
        <v>41783</v>
      </c>
      <c r="B24" t="s">
        <v>1324</v>
      </c>
      <c r="C24"/>
      <c r="D24" s="2">
        <v>9</v>
      </c>
      <c r="E24" s="70"/>
    </row>
    <row r="25" spans="1:5" x14ac:dyDescent="0.25">
      <c r="A25" s="3">
        <v>41783</v>
      </c>
      <c r="B25" t="s">
        <v>1325</v>
      </c>
      <c r="C25"/>
      <c r="D25" s="2">
        <v>6</v>
      </c>
      <c r="E25" s="70"/>
    </row>
    <row r="26" spans="1:5" x14ac:dyDescent="0.25">
      <c r="A26" s="3">
        <v>41783</v>
      </c>
      <c r="B26" t="s">
        <v>1326</v>
      </c>
      <c r="C26"/>
      <c r="D26" s="2">
        <v>10</v>
      </c>
      <c r="E26" s="70"/>
    </row>
    <row r="27" spans="1:5" x14ac:dyDescent="0.25">
      <c r="A27" s="3">
        <v>41783</v>
      </c>
      <c r="B27" t="s">
        <v>1327</v>
      </c>
      <c r="C27"/>
      <c r="D27" s="2">
        <v>5</v>
      </c>
      <c r="E27" s="70"/>
    </row>
    <row r="28" spans="1:5" x14ac:dyDescent="0.25">
      <c r="A28" s="3">
        <v>41783</v>
      </c>
      <c r="B28" t="s">
        <v>146</v>
      </c>
      <c r="C28"/>
      <c r="D28" s="2">
        <v>18</v>
      </c>
      <c r="E28" s="70"/>
    </row>
    <row r="29" spans="1:5" x14ac:dyDescent="0.25">
      <c r="A29" s="3">
        <v>41783</v>
      </c>
      <c r="B29" t="s">
        <v>15</v>
      </c>
      <c r="C29"/>
      <c r="D29" s="2">
        <v>9</v>
      </c>
      <c r="E29" s="70"/>
    </row>
    <row r="30" spans="1:5" x14ac:dyDescent="0.25">
      <c r="A30" s="3">
        <v>41783</v>
      </c>
      <c r="B30" t="s">
        <v>1314</v>
      </c>
      <c r="C30"/>
      <c r="D30" s="2">
        <v>20</v>
      </c>
      <c r="E30" s="70"/>
    </row>
    <row r="31" spans="1:5" x14ac:dyDescent="0.25">
      <c r="A31" s="3"/>
      <c r="C31"/>
      <c r="D31" s="2"/>
      <c r="E31" s="70"/>
    </row>
    <row r="32" spans="1:5" x14ac:dyDescent="0.25">
      <c r="A32" s="3">
        <v>41784</v>
      </c>
      <c r="B32" t="s">
        <v>149</v>
      </c>
      <c r="C32"/>
      <c r="D32" s="2">
        <v>50</v>
      </c>
      <c r="E32" s="70"/>
    </row>
    <row r="33" spans="1:5" x14ac:dyDescent="0.25">
      <c r="A33" s="3">
        <v>41784</v>
      </c>
      <c r="B33" t="s">
        <v>1328</v>
      </c>
      <c r="C33"/>
      <c r="D33" s="2">
        <v>50</v>
      </c>
      <c r="E33" s="70"/>
    </row>
    <row r="34" spans="1:5" x14ac:dyDescent="0.25">
      <c r="A34" s="3">
        <v>41784</v>
      </c>
      <c r="B34" s="35" t="s">
        <v>1305</v>
      </c>
      <c r="C34" s="5">
        <v>500</v>
      </c>
      <c r="D34"/>
      <c r="E34" s="70"/>
    </row>
    <row r="35" spans="1:5" x14ac:dyDescent="0.25">
      <c r="A35" s="3">
        <v>41784</v>
      </c>
      <c r="B35" t="s">
        <v>1329</v>
      </c>
      <c r="C35"/>
      <c r="D35" s="2">
        <v>201</v>
      </c>
      <c r="E35" s="70"/>
    </row>
    <row r="36" spans="1:5" x14ac:dyDescent="0.25">
      <c r="A36" s="3">
        <v>41784</v>
      </c>
      <c r="B36" t="s">
        <v>1314</v>
      </c>
      <c r="C36"/>
      <c r="D36" s="2">
        <v>20</v>
      </c>
      <c r="E36" s="70"/>
    </row>
    <row r="37" spans="1:5" x14ac:dyDescent="0.25">
      <c r="A37" s="3"/>
      <c r="C37"/>
      <c r="D37" s="2"/>
      <c r="E37" s="70"/>
    </row>
    <row r="38" spans="1:5" x14ac:dyDescent="0.25">
      <c r="A38" s="152" t="s">
        <v>1330</v>
      </c>
      <c r="B38" s="152"/>
      <c r="C38" s="152"/>
      <c r="D38" s="152"/>
      <c r="E38" s="70"/>
    </row>
    <row r="39" spans="1:5" x14ac:dyDescent="0.25">
      <c r="A39" s="3">
        <v>41786</v>
      </c>
      <c r="B39" t="s">
        <v>1314</v>
      </c>
      <c r="C39"/>
      <c r="D39" s="2">
        <v>20</v>
      </c>
      <c r="E39" s="70"/>
    </row>
    <row r="40" spans="1:5" x14ac:dyDescent="0.25">
      <c r="A40" s="3">
        <v>41786</v>
      </c>
      <c r="B40" t="s">
        <v>10</v>
      </c>
      <c r="C40"/>
      <c r="D40" s="2">
        <v>7</v>
      </c>
      <c r="E40" s="70"/>
    </row>
    <row r="41" spans="1:5" x14ac:dyDescent="0.25">
      <c r="A41" s="3">
        <v>41786</v>
      </c>
      <c r="B41" t="s">
        <v>1331</v>
      </c>
      <c r="C41"/>
      <c r="D41" s="2">
        <v>7</v>
      </c>
      <c r="E41" s="70"/>
    </row>
    <row r="42" spans="1:5" x14ac:dyDescent="0.25">
      <c r="A42" s="3">
        <v>41786</v>
      </c>
      <c r="B42" t="s">
        <v>1332</v>
      </c>
      <c r="C42"/>
      <c r="D42" s="2">
        <v>7</v>
      </c>
      <c r="E42" s="70"/>
    </row>
    <row r="43" spans="1:5" x14ac:dyDescent="0.25">
      <c r="A43" s="3"/>
      <c r="C43"/>
      <c r="D43" s="2"/>
      <c r="E43" s="70"/>
    </row>
    <row r="44" spans="1:5" x14ac:dyDescent="0.25">
      <c r="A44" s="152" t="s">
        <v>1333</v>
      </c>
      <c r="B44" s="152"/>
      <c r="C44" s="152"/>
      <c r="D44" s="152"/>
      <c r="E44" s="70"/>
    </row>
    <row r="45" spans="1:5" x14ac:dyDescent="0.25">
      <c r="A45" s="3">
        <v>41787</v>
      </c>
      <c r="B45" t="s">
        <v>1334</v>
      </c>
      <c r="C45"/>
      <c r="D45" s="2">
        <v>10</v>
      </c>
      <c r="E45" s="70"/>
    </row>
    <row r="46" spans="1:5" x14ac:dyDescent="0.25">
      <c r="A46" s="3">
        <v>41787</v>
      </c>
      <c r="B46" t="s">
        <v>134</v>
      </c>
      <c r="C46"/>
      <c r="D46" s="2">
        <v>15</v>
      </c>
      <c r="E46" s="70"/>
    </row>
    <row r="47" spans="1:5" x14ac:dyDescent="0.25">
      <c r="A47" s="3">
        <v>41787</v>
      </c>
      <c r="B47" t="s">
        <v>1315</v>
      </c>
      <c r="C47"/>
      <c r="D47" s="2">
        <v>15</v>
      </c>
      <c r="E47" s="70"/>
    </row>
    <row r="48" spans="1:5" x14ac:dyDescent="0.25">
      <c r="A48" s="152" t="s">
        <v>1335</v>
      </c>
      <c r="B48" s="152"/>
      <c r="C48" s="152"/>
      <c r="D48" s="152"/>
      <c r="E48" s="70"/>
    </row>
    <row r="49" spans="1:5" x14ac:dyDescent="0.25">
      <c r="A49" s="3">
        <v>41787</v>
      </c>
      <c r="B49" t="s">
        <v>102</v>
      </c>
      <c r="C49"/>
      <c r="D49" s="2">
        <v>7</v>
      </c>
      <c r="E49" s="70"/>
    </row>
    <row r="50" spans="1:5" x14ac:dyDescent="0.25">
      <c r="A50" s="3">
        <v>41787</v>
      </c>
      <c r="B50" t="s">
        <v>1336</v>
      </c>
      <c r="C50"/>
      <c r="D50" s="2">
        <v>7</v>
      </c>
      <c r="E50" s="70"/>
    </row>
    <row r="51" spans="1:5" x14ac:dyDescent="0.25">
      <c r="A51" s="3">
        <v>41787</v>
      </c>
      <c r="B51" t="s">
        <v>1337</v>
      </c>
      <c r="C51"/>
      <c r="D51" s="5">
        <v>200</v>
      </c>
      <c r="E51" s="70"/>
    </row>
    <row r="52" spans="1:5" x14ac:dyDescent="0.25">
      <c r="A52" s="3">
        <v>41787</v>
      </c>
      <c r="B52" t="s">
        <v>1338</v>
      </c>
      <c r="C52"/>
      <c r="D52" s="2">
        <v>100</v>
      </c>
      <c r="E52" s="70"/>
    </row>
    <row r="53" spans="1:5" x14ac:dyDescent="0.25">
      <c r="A53" s="3">
        <v>41787</v>
      </c>
      <c r="B53" t="s">
        <v>19</v>
      </c>
      <c r="C53"/>
      <c r="D53" s="2">
        <v>10</v>
      </c>
      <c r="E53" s="70"/>
    </row>
    <row r="54" spans="1:5" x14ac:dyDescent="0.25">
      <c r="A54" s="3">
        <v>41787</v>
      </c>
      <c r="B54" t="s">
        <v>1339</v>
      </c>
      <c r="C54"/>
      <c r="D54" s="2">
        <v>7</v>
      </c>
      <c r="E54" s="70"/>
    </row>
    <row r="55" spans="1:5" x14ac:dyDescent="0.25">
      <c r="A55" s="3">
        <v>41787</v>
      </c>
      <c r="B55" s="35" t="s">
        <v>1305</v>
      </c>
      <c r="C55" s="5">
        <v>500</v>
      </c>
      <c r="D55"/>
      <c r="E55" s="70"/>
    </row>
    <row r="56" spans="1:5" x14ac:dyDescent="0.25">
      <c r="A56" s="3">
        <v>41787</v>
      </c>
      <c r="B56" t="s">
        <v>7</v>
      </c>
      <c r="C56"/>
      <c r="D56" s="2">
        <v>13</v>
      </c>
      <c r="E56" s="70"/>
    </row>
    <row r="57" spans="1:5" x14ac:dyDescent="0.25">
      <c r="A57" s="3">
        <v>41787</v>
      </c>
      <c r="B57" t="s">
        <v>1340</v>
      </c>
      <c r="C57"/>
      <c r="D57" s="2">
        <v>350</v>
      </c>
      <c r="E57" s="70"/>
    </row>
    <row r="58" spans="1:5" x14ac:dyDescent="0.25">
      <c r="A58" s="3"/>
      <c r="C58"/>
      <c r="D58" s="2"/>
      <c r="E58" s="70"/>
    </row>
    <row r="59" spans="1:5" x14ac:dyDescent="0.25">
      <c r="A59" s="152" t="s">
        <v>1341</v>
      </c>
      <c r="B59" s="152"/>
      <c r="C59" s="152"/>
      <c r="D59" s="152"/>
      <c r="E59" s="70"/>
    </row>
    <row r="60" spans="1:5" x14ac:dyDescent="0.25">
      <c r="B60" t="s">
        <v>12</v>
      </c>
      <c r="C60"/>
      <c r="D60" s="2">
        <v>9</v>
      </c>
      <c r="E60" s="70"/>
    </row>
    <row r="61" spans="1:5" x14ac:dyDescent="0.25">
      <c r="B61" t="s">
        <v>1314</v>
      </c>
      <c r="C61"/>
      <c r="D61" s="2">
        <v>20</v>
      </c>
      <c r="E61" s="70"/>
    </row>
    <row r="62" spans="1:5" x14ac:dyDescent="0.25">
      <c r="B62" t="s">
        <v>1342</v>
      </c>
      <c r="C62"/>
      <c r="D62" s="2">
        <v>18</v>
      </c>
      <c r="E62" s="70"/>
    </row>
    <row r="63" spans="1:5" x14ac:dyDescent="0.25">
      <c r="B63" t="s">
        <v>1343</v>
      </c>
      <c r="C63"/>
      <c r="D63" s="2">
        <v>7</v>
      </c>
      <c r="E63" s="70"/>
    </row>
    <row r="64" spans="1:5" x14ac:dyDescent="0.25">
      <c r="B64" t="s">
        <v>1344</v>
      </c>
      <c r="C64"/>
      <c r="D64" s="2">
        <v>7</v>
      </c>
      <c r="E64" s="70"/>
    </row>
    <row r="65" spans="1:5" x14ac:dyDescent="0.25">
      <c r="C65"/>
      <c r="D65" s="2"/>
      <c r="E65" s="70"/>
    </row>
    <row r="66" spans="1:5" x14ac:dyDescent="0.25">
      <c r="A66" s="152" t="s">
        <v>1345</v>
      </c>
      <c r="B66" s="152"/>
      <c r="C66" s="152"/>
      <c r="D66" s="152"/>
      <c r="E66" s="70"/>
    </row>
    <row r="67" spans="1:5" x14ac:dyDescent="0.25">
      <c r="B67" t="s">
        <v>1346</v>
      </c>
      <c r="C67"/>
      <c r="D67" s="2">
        <v>15</v>
      </c>
      <c r="E67" s="70"/>
    </row>
    <row r="68" spans="1:5" x14ac:dyDescent="0.25">
      <c r="B68" t="s">
        <v>130</v>
      </c>
      <c r="C68"/>
      <c r="D68" s="2">
        <v>7</v>
      </c>
      <c r="E68" s="70"/>
    </row>
    <row r="69" spans="1:5" x14ac:dyDescent="0.25">
      <c r="B69" t="s">
        <v>19</v>
      </c>
      <c r="C69"/>
      <c r="D69" s="2">
        <v>4</v>
      </c>
      <c r="E69" s="70"/>
    </row>
    <row r="70" spans="1:5" x14ac:dyDescent="0.25">
      <c r="C70"/>
      <c r="D70" s="2"/>
      <c r="E70" s="70"/>
    </row>
    <row r="71" spans="1:5" x14ac:dyDescent="0.25">
      <c r="A71" s="152" t="s">
        <v>1347</v>
      </c>
      <c r="B71" s="152"/>
      <c r="C71" s="152"/>
      <c r="D71" s="152"/>
      <c r="E71" s="70"/>
    </row>
    <row r="72" spans="1:5" x14ac:dyDescent="0.25">
      <c r="A72" s="3">
        <v>41793</v>
      </c>
      <c r="B72" t="s">
        <v>10</v>
      </c>
      <c r="C72"/>
      <c r="D72" s="2">
        <v>7</v>
      </c>
      <c r="E72" s="70"/>
    </row>
    <row r="73" spans="1:5" x14ac:dyDescent="0.25">
      <c r="A73" s="3">
        <v>41793</v>
      </c>
      <c r="B73" t="s">
        <v>1348</v>
      </c>
      <c r="C73"/>
      <c r="D73" s="2">
        <v>50</v>
      </c>
      <c r="E73" s="70"/>
    </row>
    <row r="74" spans="1:5" x14ac:dyDescent="0.25">
      <c r="A74" s="3">
        <v>41793</v>
      </c>
      <c r="B74" t="s">
        <v>130</v>
      </c>
      <c r="C74"/>
      <c r="D74" s="2">
        <v>7</v>
      </c>
      <c r="E74" s="70"/>
    </row>
    <row r="75" spans="1:5" x14ac:dyDescent="0.25">
      <c r="A75" s="3">
        <v>41793</v>
      </c>
      <c r="B75" t="s">
        <v>1305</v>
      </c>
      <c r="C75" s="5">
        <v>100</v>
      </c>
      <c r="D75"/>
      <c r="E75" s="70"/>
    </row>
    <row r="76" spans="1:5" x14ac:dyDescent="0.25">
      <c r="A76" s="3"/>
      <c r="C76"/>
      <c r="D76"/>
      <c r="E76" s="70"/>
    </row>
    <row r="77" spans="1:5" x14ac:dyDescent="0.25">
      <c r="A77" s="3">
        <v>41800</v>
      </c>
      <c r="B77" t="s">
        <v>1305</v>
      </c>
      <c r="C77" s="2">
        <v>150</v>
      </c>
      <c r="D77"/>
      <c r="E77" s="70"/>
    </row>
    <row r="78" spans="1:5" x14ac:dyDescent="0.25">
      <c r="A78" s="3"/>
      <c r="C78" s="2"/>
      <c r="D78"/>
      <c r="E78" s="70"/>
    </row>
    <row r="79" spans="1:5" x14ac:dyDescent="0.25">
      <c r="A79" s="152" t="s">
        <v>1349</v>
      </c>
      <c r="B79" s="152"/>
      <c r="C79" s="152"/>
      <c r="D79" s="152"/>
      <c r="E79" s="70"/>
    </row>
    <row r="80" spans="1:5" x14ac:dyDescent="0.25">
      <c r="A80" s="3"/>
      <c r="B80" t="s">
        <v>1350</v>
      </c>
      <c r="C80"/>
      <c r="D80" s="2">
        <v>13</v>
      </c>
      <c r="E80" s="70"/>
    </row>
    <row r="81" spans="1:5" x14ac:dyDescent="0.25">
      <c r="B81" t="s">
        <v>1351</v>
      </c>
      <c r="C81"/>
      <c r="D81" s="2">
        <v>10</v>
      </c>
      <c r="E81" s="70"/>
    </row>
    <row r="82" spans="1:5" x14ac:dyDescent="0.25">
      <c r="B82" t="s">
        <v>220</v>
      </c>
      <c r="C82"/>
      <c r="D82" s="2">
        <v>9</v>
      </c>
      <c r="E82" s="70"/>
    </row>
    <row r="83" spans="1:5" x14ac:dyDescent="0.25">
      <c r="C83"/>
      <c r="D83" s="2"/>
      <c r="E83" s="70"/>
    </row>
    <row r="84" spans="1:5" x14ac:dyDescent="0.25">
      <c r="A84" s="152" t="s">
        <v>1352</v>
      </c>
      <c r="B84" s="152"/>
      <c r="C84" s="152"/>
      <c r="D84" s="152"/>
      <c r="E84" s="70"/>
    </row>
    <row r="85" spans="1:5" x14ac:dyDescent="0.25">
      <c r="B85" t="s">
        <v>109</v>
      </c>
      <c r="C85"/>
      <c r="D85" s="2">
        <v>13</v>
      </c>
      <c r="E85" s="70"/>
    </row>
    <row r="86" spans="1:5" x14ac:dyDescent="0.25">
      <c r="B86" t="s">
        <v>1353</v>
      </c>
      <c r="C86"/>
      <c r="D86" s="2">
        <v>140</v>
      </c>
      <c r="E86" s="70"/>
    </row>
    <row r="87" spans="1:5" x14ac:dyDescent="0.25">
      <c r="B87" t="s">
        <v>1314</v>
      </c>
      <c r="C87"/>
      <c r="D87" s="2">
        <v>20</v>
      </c>
      <c r="E87" s="70"/>
    </row>
    <row r="88" spans="1:5" x14ac:dyDescent="0.25">
      <c r="B88" t="s">
        <v>146</v>
      </c>
      <c r="C88"/>
      <c r="D88" s="2">
        <v>18</v>
      </c>
      <c r="E88" s="70"/>
    </row>
    <row r="89" spans="1:5" x14ac:dyDescent="0.25">
      <c r="B89" t="s">
        <v>15</v>
      </c>
      <c r="C89"/>
      <c r="D89" s="2">
        <v>9</v>
      </c>
      <c r="E89" s="70"/>
    </row>
    <row r="90" spans="1:5" x14ac:dyDescent="0.25">
      <c r="C90"/>
      <c r="D90" s="2"/>
      <c r="E90" s="70"/>
    </row>
    <row r="91" spans="1:5" x14ac:dyDescent="0.25">
      <c r="A91" s="152" t="s">
        <v>1354</v>
      </c>
      <c r="B91" s="152"/>
      <c r="C91" s="152"/>
      <c r="D91" s="152"/>
      <c r="E91" s="70"/>
    </row>
    <row r="92" spans="1:5" x14ac:dyDescent="0.25">
      <c r="B92" t="s">
        <v>10</v>
      </c>
      <c r="C92"/>
      <c r="D92" s="2">
        <v>7</v>
      </c>
      <c r="E92" s="70"/>
    </row>
    <row r="93" spans="1:5" x14ac:dyDescent="0.25">
      <c r="B93" t="s">
        <v>1342</v>
      </c>
      <c r="C93"/>
      <c r="D93" s="2">
        <v>18</v>
      </c>
      <c r="E93" s="70"/>
    </row>
    <row r="94" spans="1:5" x14ac:dyDescent="0.25">
      <c r="B94" t="s">
        <v>30</v>
      </c>
      <c r="C94"/>
      <c r="D94" s="2">
        <v>42</v>
      </c>
      <c r="E94" s="70"/>
    </row>
    <row r="95" spans="1:5" x14ac:dyDescent="0.25">
      <c r="B95" t="s">
        <v>1355</v>
      </c>
      <c r="C95"/>
      <c r="D95" s="2">
        <v>15</v>
      </c>
      <c r="E95" s="70"/>
    </row>
    <row r="96" spans="1:5" x14ac:dyDescent="0.25">
      <c r="B96" t="s">
        <v>1356</v>
      </c>
      <c r="C96"/>
      <c r="D96" s="2">
        <v>4</v>
      </c>
      <c r="E96" s="70"/>
    </row>
    <row r="97" spans="1:5" x14ac:dyDescent="0.25">
      <c r="B97" t="s">
        <v>1356</v>
      </c>
      <c r="C97"/>
      <c r="D97" s="2">
        <v>4</v>
      </c>
      <c r="E97" s="70"/>
    </row>
    <row r="98" spans="1:5" x14ac:dyDescent="0.25">
      <c r="B98" t="s">
        <v>1324</v>
      </c>
      <c r="C98"/>
      <c r="D98" s="2">
        <v>9</v>
      </c>
      <c r="E98" s="70"/>
    </row>
    <row r="99" spans="1:5" x14ac:dyDescent="0.25">
      <c r="C99"/>
      <c r="D99" s="2"/>
      <c r="E99" s="70"/>
    </row>
    <row r="100" spans="1:5" x14ac:dyDescent="0.25">
      <c r="A100" s="152" t="s">
        <v>1357</v>
      </c>
      <c r="B100" s="152"/>
      <c r="C100" s="152"/>
      <c r="D100" s="152"/>
      <c r="E100" s="70"/>
    </row>
    <row r="101" spans="1:5" x14ac:dyDescent="0.25">
      <c r="B101" t="s">
        <v>109</v>
      </c>
      <c r="C101"/>
      <c r="D101" s="2">
        <v>13</v>
      </c>
      <c r="E101" s="70"/>
    </row>
    <row r="102" spans="1:5" x14ac:dyDescent="0.25">
      <c r="B102" t="s">
        <v>1311</v>
      </c>
      <c r="C102"/>
      <c r="D102" s="2">
        <v>9</v>
      </c>
      <c r="E102" s="70"/>
    </row>
    <row r="103" spans="1:5" x14ac:dyDescent="0.25">
      <c r="C103"/>
      <c r="D103" s="2"/>
      <c r="E103" s="70"/>
    </row>
    <row r="104" spans="1:5" x14ac:dyDescent="0.25">
      <c r="A104" s="152" t="s">
        <v>1358</v>
      </c>
      <c r="B104" s="152"/>
      <c r="C104" s="152"/>
      <c r="D104" s="152"/>
      <c r="E104" s="70"/>
    </row>
    <row r="105" spans="1:5" x14ac:dyDescent="0.25">
      <c r="B105" t="s">
        <v>10</v>
      </c>
      <c r="C105"/>
      <c r="D105" s="2">
        <v>7</v>
      </c>
      <c r="E105" s="70"/>
    </row>
    <row r="106" spans="1:5" x14ac:dyDescent="0.25">
      <c r="B106" t="s">
        <v>1359</v>
      </c>
      <c r="C106"/>
      <c r="D106" s="2">
        <v>15</v>
      </c>
      <c r="E106" s="70"/>
    </row>
    <row r="107" spans="1:5" x14ac:dyDescent="0.25">
      <c r="B107" t="s">
        <v>1360</v>
      </c>
      <c r="C107"/>
      <c r="D107" s="2">
        <v>7</v>
      </c>
      <c r="E107" s="70"/>
    </row>
    <row r="108" spans="1:5" x14ac:dyDescent="0.25">
      <c r="C108"/>
      <c r="D108" s="2"/>
      <c r="E108" s="70"/>
    </row>
    <row r="109" spans="1:5" x14ac:dyDescent="0.25">
      <c r="A109" s="152" t="s">
        <v>1361</v>
      </c>
      <c r="B109" s="152"/>
      <c r="C109" s="152"/>
      <c r="D109" s="152"/>
      <c r="E109" s="70"/>
    </row>
    <row r="110" spans="1:5" x14ac:dyDescent="0.25">
      <c r="A110" s="3">
        <v>41805</v>
      </c>
      <c r="B110" t="s">
        <v>12</v>
      </c>
      <c r="C110"/>
      <c r="D110" s="2">
        <v>9</v>
      </c>
      <c r="E110" s="70"/>
    </row>
    <row r="111" spans="1:5" x14ac:dyDescent="0.25">
      <c r="A111" s="3">
        <v>41805</v>
      </c>
      <c r="B111" t="s">
        <v>134</v>
      </c>
      <c r="C111"/>
      <c r="D111" s="2">
        <v>15</v>
      </c>
      <c r="E111" s="70"/>
    </row>
    <row r="112" spans="1:5" x14ac:dyDescent="0.25">
      <c r="A112" s="3">
        <v>41805</v>
      </c>
      <c r="B112" t="s">
        <v>1305</v>
      </c>
      <c r="C112" s="5">
        <v>1000</v>
      </c>
      <c r="D112"/>
      <c r="E112" s="70"/>
    </row>
    <row r="113" spans="1:5" x14ac:dyDescent="0.25">
      <c r="A113" s="3">
        <v>41805</v>
      </c>
      <c r="B113" t="s">
        <v>1362</v>
      </c>
      <c r="C113"/>
      <c r="D113" s="2">
        <v>76</v>
      </c>
      <c r="E113" s="70"/>
    </row>
    <row r="114" spans="1:5" x14ac:dyDescent="0.25">
      <c r="A114" s="3">
        <v>41805</v>
      </c>
      <c r="B114" t="s">
        <v>112</v>
      </c>
      <c r="C114"/>
      <c r="D114" s="2">
        <v>160</v>
      </c>
      <c r="E114" s="70"/>
    </row>
    <row r="115" spans="1:5" x14ac:dyDescent="0.25">
      <c r="A115" s="3">
        <v>41805</v>
      </c>
      <c r="B115" t="s">
        <v>1353</v>
      </c>
      <c r="C115"/>
      <c r="D115" s="2">
        <v>140</v>
      </c>
      <c r="E115" s="70"/>
    </row>
    <row r="116" spans="1:5" x14ac:dyDescent="0.25">
      <c r="A116" s="3">
        <v>41805</v>
      </c>
      <c r="B116" t="s">
        <v>149</v>
      </c>
      <c r="C116"/>
      <c r="D116" s="2">
        <v>30</v>
      </c>
      <c r="E116" s="70"/>
    </row>
    <row r="117" spans="1:5" x14ac:dyDescent="0.25">
      <c r="A117" s="3">
        <v>41805</v>
      </c>
      <c r="B117" t="s">
        <v>1363</v>
      </c>
      <c r="C117"/>
      <c r="D117" s="2">
        <v>30</v>
      </c>
      <c r="E117" s="70"/>
    </row>
    <row r="118" spans="1:5" x14ac:dyDescent="0.25">
      <c r="A118" s="3">
        <v>41805</v>
      </c>
      <c r="B118" t="s">
        <v>1314</v>
      </c>
      <c r="C118"/>
      <c r="D118" s="2">
        <v>20</v>
      </c>
      <c r="E118" s="70"/>
    </row>
    <row r="119" spans="1:5" x14ac:dyDescent="0.25">
      <c r="A119" s="3"/>
      <c r="C119"/>
      <c r="D119" s="2"/>
      <c r="E119" s="70"/>
    </row>
    <row r="120" spans="1:5" x14ac:dyDescent="0.25">
      <c r="B120" t="s">
        <v>1314</v>
      </c>
      <c r="C120"/>
      <c r="D120" s="2">
        <v>20</v>
      </c>
      <c r="E120" s="70"/>
    </row>
    <row r="121" spans="1:5" x14ac:dyDescent="0.25">
      <c r="C121"/>
      <c r="D121" s="2"/>
      <c r="E121" s="70"/>
    </row>
    <row r="122" spans="1:5" x14ac:dyDescent="0.25">
      <c r="B122" t="s">
        <v>1314</v>
      </c>
      <c r="C122"/>
      <c r="D122" s="2">
        <v>20</v>
      </c>
      <c r="E122" s="70"/>
    </row>
    <row r="123" spans="1:5" x14ac:dyDescent="0.25">
      <c r="C123"/>
      <c r="D123" s="2"/>
      <c r="E123" s="70"/>
    </row>
    <row r="124" spans="1:5" x14ac:dyDescent="0.25">
      <c r="B124" t="s">
        <v>1364</v>
      </c>
      <c r="C124"/>
      <c r="D124" s="2">
        <v>34</v>
      </c>
      <c r="E124" s="70"/>
    </row>
    <row r="125" spans="1:5" x14ac:dyDescent="0.25">
      <c r="B125" t="s">
        <v>1314</v>
      </c>
      <c r="C125"/>
      <c r="D125" s="2">
        <v>20</v>
      </c>
      <c r="E125" s="70"/>
    </row>
    <row r="126" spans="1:5" x14ac:dyDescent="0.25">
      <c r="C126"/>
      <c r="D126" s="2"/>
      <c r="E126" s="70"/>
    </row>
    <row r="127" spans="1:5" x14ac:dyDescent="0.25">
      <c r="A127" s="152" t="s">
        <v>1365</v>
      </c>
      <c r="B127" s="152"/>
      <c r="C127" s="152"/>
      <c r="D127" s="152"/>
      <c r="E127" s="70"/>
    </row>
    <row r="128" spans="1:5" x14ac:dyDescent="0.25">
      <c r="B128" t="s">
        <v>1366</v>
      </c>
      <c r="C128"/>
      <c r="D128" s="2">
        <v>20</v>
      </c>
      <c r="E128" s="70"/>
    </row>
    <row r="129" spans="1:5" x14ac:dyDescent="0.25">
      <c r="B129" t="s">
        <v>1367</v>
      </c>
      <c r="C129"/>
      <c r="D129" s="2">
        <v>20</v>
      </c>
      <c r="E129" s="70"/>
    </row>
    <row r="130" spans="1:5" x14ac:dyDescent="0.25">
      <c r="B130" t="s">
        <v>1314</v>
      </c>
      <c r="C130"/>
      <c r="D130" s="2">
        <v>20</v>
      </c>
      <c r="E130" s="70"/>
    </row>
    <row r="131" spans="1:5" x14ac:dyDescent="0.25">
      <c r="C131"/>
      <c r="D131" s="2"/>
      <c r="E131" s="70"/>
    </row>
    <row r="132" spans="1:5" x14ac:dyDescent="0.25">
      <c r="A132" s="152" t="s">
        <v>1368</v>
      </c>
      <c r="B132" s="152"/>
      <c r="C132" s="152"/>
      <c r="D132" s="152"/>
      <c r="E132" s="70"/>
    </row>
    <row r="133" spans="1:5" x14ac:dyDescent="0.25">
      <c r="B133" t="s">
        <v>121</v>
      </c>
      <c r="C133"/>
      <c r="D133" s="2">
        <v>9</v>
      </c>
      <c r="E133" s="70"/>
    </row>
    <row r="134" spans="1:5" x14ac:dyDescent="0.25">
      <c r="B134" t="s">
        <v>1342</v>
      </c>
      <c r="C134"/>
      <c r="D134" s="2">
        <v>18</v>
      </c>
      <c r="E134" s="70"/>
    </row>
    <row r="135" spans="1:5" x14ac:dyDescent="0.25">
      <c r="B135" t="s">
        <v>1314</v>
      </c>
      <c r="C135"/>
      <c r="D135" s="2">
        <v>20</v>
      </c>
      <c r="E135" s="70"/>
    </row>
    <row r="136" spans="1:5" x14ac:dyDescent="0.25">
      <c r="B136" t="s">
        <v>1369</v>
      </c>
      <c r="C136"/>
      <c r="D136" s="2">
        <v>40</v>
      </c>
      <c r="E136" s="70"/>
    </row>
    <row r="137" spans="1:5" x14ac:dyDescent="0.25">
      <c r="B137" t="s">
        <v>1370</v>
      </c>
      <c r="C137"/>
      <c r="D137" s="2">
        <v>21</v>
      </c>
      <c r="E137" s="70"/>
    </row>
    <row r="138" spans="1:5" x14ac:dyDescent="0.25">
      <c r="B138" t="s">
        <v>58</v>
      </c>
      <c r="C138"/>
      <c r="D138" s="2">
        <v>120</v>
      </c>
      <c r="E138" s="70"/>
    </row>
    <row r="139" spans="1:5" x14ac:dyDescent="0.25">
      <c r="B139" t="s">
        <v>1346</v>
      </c>
      <c r="C139"/>
      <c r="D139" s="2">
        <v>15</v>
      </c>
      <c r="E139" s="70"/>
    </row>
    <row r="140" spans="1:5" x14ac:dyDescent="0.25">
      <c r="B140" t="s">
        <v>15</v>
      </c>
      <c r="C140"/>
      <c r="D140" s="2">
        <v>9</v>
      </c>
      <c r="E140" s="70"/>
    </row>
    <row r="141" spans="1:5" x14ac:dyDescent="0.25">
      <c r="C141"/>
      <c r="D141" s="2"/>
      <c r="E141" s="70"/>
    </row>
    <row r="142" spans="1:5" x14ac:dyDescent="0.25">
      <c r="B142" t="s">
        <v>109</v>
      </c>
      <c r="C142"/>
      <c r="D142" s="2">
        <v>13</v>
      </c>
      <c r="E142" s="70"/>
    </row>
    <row r="143" spans="1:5" x14ac:dyDescent="0.25">
      <c r="B143" t="s">
        <v>7</v>
      </c>
      <c r="C143"/>
      <c r="D143" s="2">
        <v>13</v>
      </c>
      <c r="E143" s="70"/>
    </row>
    <row r="144" spans="1:5" x14ac:dyDescent="0.25">
      <c r="B144" t="s">
        <v>1371</v>
      </c>
      <c r="C144"/>
      <c r="D144" s="2">
        <v>1500</v>
      </c>
      <c r="E144" s="70"/>
    </row>
    <row r="145" spans="1:5" x14ac:dyDescent="0.25">
      <c r="C145"/>
      <c r="D145" s="2"/>
      <c r="E145" s="70"/>
    </row>
    <row r="146" spans="1:5" x14ac:dyDescent="0.25">
      <c r="A146" s="152" t="s">
        <v>1372</v>
      </c>
      <c r="B146" s="152"/>
      <c r="C146" s="152"/>
      <c r="D146" s="152"/>
      <c r="E146" s="70"/>
    </row>
    <row r="147" spans="1:5" x14ac:dyDescent="0.25">
      <c r="A147" s="3">
        <v>41851</v>
      </c>
      <c r="B147" t="s">
        <v>1373</v>
      </c>
      <c r="C147"/>
      <c r="D147" s="2">
        <v>60</v>
      </c>
      <c r="E147" s="70"/>
    </row>
    <row r="148" spans="1:5" x14ac:dyDescent="0.25">
      <c r="A148" s="3">
        <v>41851</v>
      </c>
      <c r="B148" t="s">
        <v>1311</v>
      </c>
      <c r="C148"/>
      <c r="D148" s="2">
        <v>9</v>
      </c>
      <c r="E148" s="70"/>
    </row>
    <row r="149" spans="1:5" x14ac:dyDescent="0.25">
      <c r="A149" s="3">
        <v>41851</v>
      </c>
      <c r="B149" t="s">
        <v>1374</v>
      </c>
      <c r="C149"/>
      <c r="D149" s="2">
        <v>30</v>
      </c>
      <c r="E149" s="70"/>
    </row>
    <row r="150" spans="1:5" x14ac:dyDescent="0.25">
      <c r="A150" s="3">
        <v>41851</v>
      </c>
      <c r="B150" t="s">
        <v>1324</v>
      </c>
      <c r="C150"/>
      <c r="D150" s="2">
        <v>9</v>
      </c>
      <c r="E150" s="70"/>
    </row>
    <row r="151" spans="1:5" x14ac:dyDescent="0.25">
      <c r="A151" s="3">
        <v>41851</v>
      </c>
      <c r="B151" t="s">
        <v>19</v>
      </c>
      <c r="C151"/>
      <c r="D151" s="2">
        <v>16</v>
      </c>
      <c r="E151" s="70"/>
    </row>
    <row r="152" spans="1:5" x14ac:dyDescent="0.25">
      <c r="A152" s="3">
        <v>41851</v>
      </c>
      <c r="B152" t="s">
        <v>1375</v>
      </c>
      <c r="C152"/>
      <c r="D152" s="2">
        <v>60</v>
      </c>
      <c r="E152" s="70"/>
    </row>
    <row r="153" spans="1:5" x14ac:dyDescent="0.25">
      <c r="C153"/>
      <c r="D153" s="2"/>
      <c r="E153" s="70"/>
    </row>
    <row r="154" spans="1:5" x14ac:dyDescent="0.25">
      <c r="A154" s="152" t="s">
        <v>1376</v>
      </c>
      <c r="B154" s="152"/>
      <c r="C154" s="152"/>
      <c r="D154" s="152"/>
      <c r="E154" s="70"/>
    </row>
    <row r="155" spans="1:5" x14ac:dyDescent="0.25">
      <c r="A155" s="3">
        <v>41853</v>
      </c>
      <c r="B155" t="s">
        <v>1377</v>
      </c>
      <c r="C155" s="5">
        <v>950</v>
      </c>
      <c r="D155"/>
      <c r="E155" s="70"/>
    </row>
    <row r="156" spans="1:5" x14ac:dyDescent="0.25">
      <c r="A156" s="3">
        <v>41853</v>
      </c>
      <c r="B156" t="s">
        <v>1378</v>
      </c>
      <c r="C156" s="5">
        <v>60</v>
      </c>
      <c r="D156"/>
      <c r="E156" s="70"/>
    </row>
    <row r="157" spans="1:5" x14ac:dyDescent="0.25">
      <c r="A157" s="3">
        <v>41853</v>
      </c>
      <c r="B157" t="s">
        <v>1379</v>
      </c>
      <c r="C157"/>
      <c r="D157" s="2">
        <v>21</v>
      </c>
      <c r="E157" s="70"/>
    </row>
    <row r="158" spans="1:5" x14ac:dyDescent="0.25">
      <c r="A158" s="152" t="s">
        <v>1380</v>
      </c>
      <c r="B158" s="152"/>
      <c r="C158" s="152"/>
      <c r="D158" s="152"/>
      <c r="E158" s="70"/>
    </row>
    <row r="159" spans="1:5" x14ac:dyDescent="0.25">
      <c r="A159" s="3">
        <v>41853</v>
      </c>
      <c r="B159" t="s">
        <v>1381</v>
      </c>
      <c r="C159"/>
      <c r="D159" s="2">
        <v>50</v>
      </c>
      <c r="E159" s="70"/>
    </row>
    <row r="160" spans="1:5" x14ac:dyDescent="0.25">
      <c r="A160" s="3"/>
      <c r="C160"/>
      <c r="D160" s="2"/>
      <c r="E160" s="70"/>
    </row>
    <row r="161" spans="1:5" x14ac:dyDescent="0.25">
      <c r="A161" s="152" t="s">
        <v>1382</v>
      </c>
      <c r="B161" s="152"/>
      <c r="C161" s="152"/>
      <c r="D161" s="152"/>
      <c r="E161" s="70"/>
    </row>
    <row r="162" spans="1:5" x14ac:dyDescent="0.25">
      <c r="A162" s="3">
        <v>41854</v>
      </c>
      <c r="B162" t="s">
        <v>12</v>
      </c>
      <c r="C162"/>
      <c r="D162" s="2">
        <v>9</v>
      </c>
      <c r="E162" s="70"/>
    </row>
    <row r="163" spans="1:5" x14ac:dyDescent="0.25">
      <c r="A163" s="3">
        <v>41854</v>
      </c>
      <c r="B163" t="s">
        <v>1383</v>
      </c>
      <c r="C163"/>
      <c r="D163" s="2">
        <v>30</v>
      </c>
      <c r="E163" s="70"/>
    </row>
    <row r="164" spans="1:5" x14ac:dyDescent="0.25">
      <c r="A164" s="3">
        <v>41854</v>
      </c>
      <c r="B164" t="s">
        <v>15</v>
      </c>
      <c r="C164"/>
      <c r="D164" s="2">
        <v>9</v>
      </c>
      <c r="E164" s="70"/>
    </row>
    <row r="165" spans="1:5" x14ac:dyDescent="0.25">
      <c r="A165" s="3">
        <v>41854</v>
      </c>
      <c r="B165" t="s">
        <v>1314</v>
      </c>
      <c r="C165"/>
      <c r="D165" s="2">
        <v>20</v>
      </c>
      <c r="E165" s="70"/>
    </row>
    <row r="166" spans="1:5" x14ac:dyDescent="0.25">
      <c r="C166"/>
      <c r="D166" s="2"/>
      <c r="E166" s="70"/>
    </row>
    <row r="167" spans="1:5" x14ac:dyDescent="0.25">
      <c r="A167" s="152" t="s">
        <v>1384</v>
      </c>
      <c r="B167" s="152"/>
      <c r="C167" s="152"/>
      <c r="D167" s="152"/>
      <c r="E167" s="70"/>
    </row>
    <row r="168" spans="1:5" x14ac:dyDescent="0.25">
      <c r="A168" s="3">
        <v>41869</v>
      </c>
      <c r="B168" t="s">
        <v>1385</v>
      </c>
      <c r="C168"/>
      <c r="D168" s="2">
        <v>7</v>
      </c>
      <c r="E168" s="70"/>
    </row>
    <row r="169" spans="1:5" x14ac:dyDescent="0.25">
      <c r="A169" s="3">
        <v>41869</v>
      </c>
      <c r="B169" t="s">
        <v>1314</v>
      </c>
      <c r="C169"/>
      <c r="D169" s="2">
        <v>20</v>
      </c>
      <c r="E169" s="70"/>
    </row>
    <row r="170" spans="1:5" x14ac:dyDescent="0.25">
      <c r="A170" s="3">
        <v>41869</v>
      </c>
      <c r="B170" t="s">
        <v>149</v>
      </c>
      <c r="C170"/>
      <c r="D170" s="2">
        <v>30</v>
      </c>
      <c r="E170" s="70"/>
    </row>
    <row r="171" spans="1:5" x14ac:dyDescent="0.25">
      <c r="A171" s="152" t="s">
        <v>1386</v>
      </c>
      <c r="B171" s="152"/>
      <c r="C171" s="152"/>
      <c r="D171" s="152"/>
      <c r="E171" s="70"/>
    </row>
    <row r="172" spans="1:5" x14ac:dyDescent="0.25">
      <c r="A172" s="3">
        <v>41869</v>
      </c>
      <c r="B172" t="s">
        <v>1387</v>
      </c>
      <c r="C172"/>
      <c r="D172" s="2">
        <v>20</v>
      </c>
      <c r="E172" s="70"/>
    </row>
    <row r="173" spans="1:5" x14ac:dyDescent="0.25">
      <c r="A173" s="3">
        <v>41869</v>
      </c>
      <c r="B173" t="s">
        <v>1388</v>
      </c>
      <c r="C173"/>
      <c r="D173" s="2">
        <v>50</v>
      </c>
      <c r="E173" s="70"/>
    </row>
    <row r="174" spans="1:5" x14ac:dyDescent="0.25">
      <c r="A174" s="152" t="s">
        <v>1389</v>
      </c>
      <c r="B174" s="152"/>
      <c r="C174" s="152"/>
      <c r="D174" s="152"/>
      <c r="E174" s="70"/>
    </row>
    <row r="175" spans="1:5" x14ac:dyDescent="0.25">
      <c r="A175" s="3">
        <v>41869</v>
      </c>
      <c r="B175" t="s">
        <v>1390</v>
      </c>
      <c r="C175"/>
      <c r="D175" s="2">
        <v>20</v>
      </c>
      <c r="E175" s="70"/>
    </row>
    <row r="176" spans="1:5" x14ac:dyDescent="0.25">
      <c r="A176" s="3">
        <v>41869</v>
      </c>
      <c r="B176" t="s">
        <v>1391</v>
      </c>
      <c r="C176"/>
      <c r="D176" s="2">
        <v>500</v>
      </c>
      <c r="E176" s="70"/>
    </row>
    <row r="177" spans="1:5" x14ac:dyDescent="0.25">
      <c r="A177" s="3">
        <v>41869</v>
      </c>
      <c r="B177" t="s">
        <v>1392</v>
      </c>
      <c r="C177"/>
      <c r="D177" s="2">
        <v>20</v>
      </c>
      <c r="E177" s="70"/>
    </row>
    <row r="178" spans="1:5" x14ac:dyDescent="0.25">
      <c r="A178" s="3">
        <v>41869</v>
      </c>
      <c r="B178" t="s">
        <v>130</v>
      </c>
      <c r="C178"/>
      <c r="D178" s="2">
        <v>7</v>
      </c>
      <c r="E178" s="70"/>
    </row>
    <row r="179" spans="1:5" x14ac:dyDescent="0.25">
      <c r="A179" s="3"/>
      <c r="C179"/>
      <c r="D179" s="2"/>
      <c r="E179" s="70"/>
    </row>
    <row r="180" spans="1:5" x14ac:dyDescent="0.25">
      <c r="A180" s="152" t="s">
        <v>1393</v>
      </c>
      <c r="B180" s="152"/>
      <c r="C180" s="152"/>
      <c r="D180" s="152"/>
      <c r="E180" s="70"/>
    </row>
    <row r="181" spans="1:5" x14ac:dyDescent="0.25">
      <c r="A181" s="3">
        <v>41871</v>
      </c>
      <c r="B181" t="s">
        <v>1314</v>
      </c>
      <c r="C181"/>
      <c r="D181" s="2">
        <v>20</v>
      </c>
      <c r="E181" s="70"/>
    </row>
    <row r="182" spans="1:5" x14ac:dyDescent="0.25">
      <c r="A182" s="3">
        <v>41871</v>
      </c>
      <c r="B182" t="s">
        <v>10</v>
      </c>
      <c r="C182"/>
      <c r="D182" s="2">
        <v>7</v>
      </c>
      <c r="E182" s="70"/>
    </row>
    <row r="183" spans="1:5" x14ac:dyDescent="0.25">
      <c r="A183" s="3">
        <v>41871</v>
      </c>
      <c r="B183" t="s">
        <v>1342</v>
      </c>
      <c r="C183"/>
      <c r="D183" s="2">
        <v>18</v>
      </c>
      <c r="E183" s="70"/>
    </row>
    <row r="184" spans="1:5" x14ac:dyDescent="0.25">
      <c r="A184" s="3">
        <v>41871</v>
      </c>
      <c r="B184" t="s">
        <v>1329</v>
      </c>
      <c r="C184"/>
      <c r="D184" s="2">
        <v>201</v>
      </c>
      <c r="E184" s="70"/>
    </row>
    <row r="185" spans="1:5" x14ac:dyDescent="0.25">
      <c r="A185" s="3">
        <v>41871</v>
      </c>
      <c r="B185" t="s">
        <v>149</v>
      </c>
      <c r="C185"/>
      <c r="D185" s="2">
        <v>50</v>
      </c>
      <c r="E185" s="70"/>
    </row>
    <row r="186" spans="1:5" x14ac:dyDescent="0.25">
      <c r="A186" s="3">
        <v>41871</v>
      </c>
      <c r="B186" t="s">
        <v>1394</v>
      </c>
      <c r="C186"/>
      <c r="D186" s="2">
        <v>40</v>
      </c>
      <c r="E186" s="70"/>
    </row>
    <row r="187" spans="1:5" x14ac:dyDescent="0.25">
      <c r="A187" s="3">
        <v>41871</v>
      </c>
      <c r="B187" t="s">
        <v>1324</v>
      </c>
      <c r="C187"/>
      <c r="D187" s="2">
        <v>9</v>
      </c>
      <c r="E187" s="70"/>
    </row>
    <row r="188" spans="1:5" x14ac:dyDescent="0.25">
      <c r="A188" s="3">
        <v>41871</v>
      </c>
      <c r="B188" t="s">
        <v>59</v>
      </c>
      <c r="C188"/>
      <c r="D188" s="2">
        <v>15</v>
      </c>
      <c r="E188" s="70"/>
    </row>
    <row r="189" spans="1:5" x14ac:dyDescent="0.25">
      <c r="A189" s="3">
        <v>41871</v>
      </c>
      <c r="B189" t="s">
        <v>15</v>
      </c>
      <c r="C189"/>
      <c r="D189" s="2">
        <v>9</v>
      </c>
      <c r="E189" s="70"/>
    </row>
    <row r="190" spans="1:5" x14ac:dyDescent="0.25">
      <c r="C190"/>
      <c r="D190" s="2"/>
      <c r="E190" s="70"/>
    </row>
    <row r="191" spans="1:5" x14ac:dyDescent="0.25">
      <c r="B191" t="s">
        <v>1395</v>
      </c>
      <c r="C191" s="5">
        <v>2000</v>
      </c>
      <c r="D191"/>
      <c r="E191" s="70"/>
    </row>
    <row r="193" spans="1:5" x14ac:dyDescent="0.25">
      <c r="A193" s="152" t="s">
        <v>1396</v>
      </c>
      <c r="B193" s="152"/>
      <c r="C193" s="152"/>
      <c r="D193" s="152"/>
      <c r="E193" s="70"/>
    </row>
    <row r="194" spans="1:5" x14ac:dyDescent="0.25">
      <c r="A194" s="3">
        <v>41873</v>
      </c>
      <c r="B194" t="s">
        <v>12</v>
      </c>
      <c r="C194"/>
      <c r="D194" s="2">
        <v>9</v>
      </c>
      <c r="E194" s="70"/>
    </row>
    <row r="195" spans="1:5" x14ac:dyDescent="0.25">
      <c r="A195" s="3">
        <v>41873</v>
      </c>
      <c r="B195" t="s">
        <v>1383</v>
      </c>
      <c r="C195"/>
      <c r="D195" s="2">
        <v>30</v>
      </c>
      <c r="E195" s="70"/>
    </row>
    <row r="196" spans="1:5" x14ac:dyDescent="0.25">
      <c r="A196" s="152" t="s">
        <v>1397</v>
      </c>
      <c r="B196" s="152"/>
      <c r="C196" s="152"/>
      <c r="D196" s="152"/>
      <c r="E196" s="70"/>
    </row>
    <row r="197" spans="1:5" x14ac:dyDescent="0.25">
      <c r="A197" s="3">
        <v>41873</v>
      </c>
      <c r="B197" t="s">
        <v>1398</v>
      </c>
      <c r="C197"/>
      <c r="D197" s="2">
        <v>7</v>
      </c>
      <c r="E197" s="70"/>
    </row>
    <row r="198" spans="1:5" x14ac:dyDescent="0.25">
      <c r="A198" s="3">
        <v>41873</v>
      </c>
      <c r="B198" t="s">
        <v>1314</v>
      </c>
      <c r="C198"/>
      <c r="D198" s="2">
        <v>20</v>
      </c>
      <c r="E198" s="70"/>
    </row>
    <row r="199" spans="1:5" x14ac:dyDescent="0.25">
      <c r="A199" s="3">
        <v>41873</v>
      </c>
      <c r="B199" t="s">
        <v>1399</v>
      </c>
      <c r="C199"/>
      <c r="D199" s="2">
        <v>50</v>
      </c>
      <c r="E199" s="70"/>
    </row>
    <row r="200" spans="1:5" x14ac:dyDescent="0.25">
      <c r="A200" s="3">
        <v>41873</v>
      </c>
      <c r="B200" t="s">
        <v>1400</v>
      </c>
      <c r="C200"/>
      <c r="D200" s="2">
        <v>7</v>
      </c>
      <c r="E200" s="70"/>
    </row>
    <row r="201" spans="1:5" x14ac:dyDescent="0.25">
      <c r="A201" s="3">
        <v>41873</v>
      </c>
      <c r="B201" t="s">
        <v>19</v>
      </c>
      <c r="C201"/>
      <c r="D201" s="2">
        <v>15</v>
      </c>
      <c r="E201" s="70"/>
    </row>
    <row r="202" spans="1:5" x14ac:dyDescent="0.25">
      <c r="A202" s="3">
        <v>41873</v>
      </c>
      <c r="B202" t="s">
        <v>149</v>
      </c>
      <c r="C202"/>
      <c r="D202" s="2">
        <v>50</v>
      </c>
      <c r="E202" s="70"/>
    </row>
    <row r="203" spans="1:5" x14ac:dyDescent="0.25">
      <c r="A203" s="3"/>
      <c r="C203"/>
      <c r="D203" s="2"/>
      <c r="E203" s="70"/>
    </row>
    <row r="204" spans="1:5" x14ac:dyDescent="0.25">
      <c r="A204" s="3">
        <v>41878</v>
      </c>
      <c r="B204" t="s">
        <v>1401</v>
      </c>
      <c r="C204" s="5">
        <v>1000</v>
      </c>
      <c r="D204"/>
      <c r="E204" s="70"/>
    </row>
    <row r="205" spans="1:5" x14ac:dyDescent="0.25">
      <c r="A205" s="3">
        <v>41878</v>
      </c>
      <c r="B205" t="s">
        <v>149</v>
      </c>
      <c r="C205"/>
      <c r="D205" s="2">
        <v>50</v>
      </c>
      <c r="E205" s="70"/>
    </row>
    <row r="206" spans="1:5" x14ac:dyDescent="0.25">
      <c r="A206" s="3"/>
      <c r="C206"/>
      <c r="D206" s="2"/>
      <c r="E206" s="70"/>
    </row>
    <row r="207" spans="1:5" x14ac:dyDescent="0.25">
      <c r="A207" s="152" t="s">
        <v>1402</v>
      </c>
      <c r="B207" s="152"/>
      <c r="C207" s="152"/>
      <c r="D207" s="152"/>
      <c r="E207" s="70"/>
    </row>
    <row r="208" spans="1:5" x14ac:dyDescent="0.25">
      <c r="A208" s="3">
        <v>41879</v>
      </c>
      <c r="B208" t="s">
        <v>12</v>
      </c>
      <c r="C208"/>
      <c r="D208" s="2">
        <v>9</v>
      </c>
      <c r="E208" s="70"/>
    </row>
    <row r="209" spans="1:5" x14ac:dyDescent="0.25">
      <c r="A209" s="3">
        <v>41879</v>
      </c>
      <c r="B209" t="s">
        <v>134</v>
      </c>
      <c r="C209"/>
      <c r="D209" s="2">
        <v>15</v>
      </c>
      <c r="E209" s="70"/>
    </row>
    <row r="210" spans="1:5" x14ac:dyDescent="0.25">
      <c r="A210" s="3">
        <v>41879</v>
      </c>
      <c r="B210" t="s">
        <v>102</v>
      </c>
      <c r="C210"/>
      <c r="D210" s="2">
        <v>7</v>
      </c>
      <c r="E210" s="70"/>
    </row>
    <row r="211" spans="1:5" x14ac:dyDescent="0.25">
      <c r="A211" s="3">
        <v>41879</v>
      </c>
      <c r="B211" t="s">
        <v>1339</v>
      </c>
      <c r="C211"/>
      <c r="D211" s="2">
        <v>7</v>
      </c>
      <c r="E211" s="70"/>
    </row>
    <row r="212" spans="1:5" x14ac:dyDescent="0.25">
      <c r="A212" s="3">
        <v>41879</v>
      </c>
      <c r="B212" t="s">
        <v>1346</v>
      </c>
      <c r="C212"/>
      <c r="D212" s="2">
        <v>15</v>
      </c>
      <c r="E212" s="70"/>
    </row>
    <row r="213" spans="1:5" x14ac:dyDescent="0.25">
      <c r="A213" s="3">
        <v>41879</v>
      </c>
      <c r="B213" t="s">
        <v>15</v>
      </c>
      <c r="C213"/>
      <c r="D213" s="2">
        <v>9</v>
      </c>
      <c r="E213" s="70"/>
    </row>
    <row r="214" spans="1:5" x14ac:dyDescent="0.25">
      <c r="A214" s="3">
        <v>41879</v>
      </c>
      <c r="B214" t="s">
        <v>1314</v>
      </c>
      <c r="C214"/>
      <c r="D214" s="2">
        <v>20</v>
      </c>
      <c r="E214" s="70"/>
    </row>
    <row r="215" spans="1:5" x14ac:dyDescent="0.25">
      <c r="A215" s="152" t="s">
        <v>1403</v>
      </c>
      <c r="B215" s="152"/>
      <c r="C215" s="152"/>
      <c r="D215" s="152"/>
      <c r="E215" s="70"/>
    </row>
    <row r="216" spans="1:5" x14ac:dyDescent="0.25">
      <c r="A216" s="3">
        <v>41879</v>
      </c>
      <c r="B216" t="s">
        <v>1404</v>
      </c>
      <c r="C216"/>
      <c r="D216" s="2">
        <v>7</v>
      </c>
      <c r="E216" s="70"/>
    </row>
    <row r="217" spans="1:5" x14ac:dyDescent="0.25">
      <c r="A217" s="3">
        <v>41879</v>
      </c>
      <c r="B217" t="s">
        <v>1405</v>
      </c>
      <c r="C217"/>
      <c r="D217" s="2">
        <v>7</v>
      </c>
      <c r="E217" s="70"/>
    </row>
    <row r="218" spans="1:5" x14ac:dyDescent="0.25">
      <c r="A218" s="3"/>
      <c r="C218"/>
      <c r="D218" s="2"/>
      <c r="E218" s="70"/>
    </row>
    <row r="219" spans="1:5" x14ac:dyDescent="0.25">
      <c r="A219" s="152" t="s">
        <v>1368</v>
      </c>
      <c r="B219" s="152"/>
      <c r="C219" s="152"/>
      <c r="D219" s="152"/>
      <c r="E219" s="70"/>
    </row>
    <row r="220" spans="1:5" x14ac:dyDescent="0.25">
      <c r="A220" s="3">
        <v>41895</v>
      </c>
      <c r="B220" t="s">
        <v>12</v>
      </c>
      <c r="C220"/>
      <c r="D220" s="2">
        <v>9</v>
      </c>
      <c r="E220" s="70"/>
    </row>
    <row r="221" spans="1:5" x14ac:dyDescent="0.25">
      <c r="A221" s="3">
        <v>41895</v>
      </c>
      <c r="B221" t="s">
        <v>1342</v>
      </c>
      <c r="C221"/>
      <c r="D221" s="2">
        <v>18</v>
      </c>
      <c r="E221" s="70"/>
    </row>
    <row r="222" spans="1:5" x14ac:dyDescent="0.25">
      <c r="A222" s="3">
        <v>41895</v>
      </c>
      <c r="B222" t="s">
        <v>1314</v>
      </c>
      <c r="C222"/>
      <c r="D222" s="2">
        <v>20</v>
      </c>
      <c r="E222" s="70"/>
    </row>
    <row r="223" spans="1:5" x14ac:dyDescent="0.25">
      <c r="A223" s="3">
        <v>41895</v>
      </c>
      <c r="B223" t="s">
        <v>1406</v>
      </c>
      <c r="C223"/>
      <c r="D223" s="2">
        <v>110</v>
      </c>
      <c r="E223" s="70"/>
    </row>
    <row r="224" spans="1:5" x14ac:dyDescent="0.25">
      <c r="A224" s="3">
        <v>41895</v>
      </c>
      <c r="B224" t="s">
        <v>1407</v>
      </c>
      <c r="C224"/>
      <c r="D224" s="2">
        <v>30</v>
      </c>
      <c r="E224" s="70"/>
    </row>
    <row r="225" spans="1:5" x14ac:dyDescent="0.25">
      <c r="A225" s="3">
        <v>41895</v>
      </c>
      <c r="B225" t="s">
        <v>1408</v>
      </c>
      <c r="C225" s="5">
        <v>100</v>
      </c>
      <c r="D225"/>
      <c r="E225" s="70"/>
    </row>
    <row r="226" spans="1:5" x14ac:dyDescent="0.25">
      <c r="A226" s="3">
        <v>41895</v>
      </c>
      <c r="B226" t="s">
        <v>58</v>
      </c>
      <c r="C226"/>
      <c r="D226" s="2">
        <v>110</v>
      </c>
      <c r="E226" s="70"/>
    </row>
    <row r="227" spans="1:5" x14ac:dyDescent="0.25">
      <c r="A227" s="3">
        <v>41895</v>
      </c>
      <c r="B227" t="s">
        <v>1346</v>
      </c>
      <c r="C227"/>
      <c r="D227" s="2">
        <v>15</v>
      </c>
      <c r="E227" s="70"/>
    </row>
    <row r="228" spans="1:5" x14ac:dyDescent="0.25">
      <c r="A228" s="3">
        <v>41895</v>
      </c>
      <c r="B228" t="s">
        <v>1409</v>
      </c>
      <c r="C228"/>
      <c r="D228" s="2">
        <v>10</v>
      </c>
      <c r="E228" s="70"/>
    </row>
    <row r="229" spans="1:5" x14ac:dyDescent="0.25">
      <c r="A229" s="3"/>
      <c r="C229"/>
      <c r="D229" s="2"/>
      <c r="E229" s="70"/>
    </row>
    <row r="230" spans="1:5" x14ac:dyDescent="0.25">
      <c r="A230" s="152" t="s">
        <v>1403</v>
      </c>
      <c r="B230" s="152"/>
      <c r="C230" s="152"/>
      <c r="D230" s="152"/>
      <c r="E230" s="70"/>
    </row>
    <row r="231" spans="1:5" x14ac:dyDescent="0.25">
      <c r="B231" t="s">
        <v>1410</v>
      </c>
      <c r="C231"/>
      <c r="D231" s="2">
        <v>9</v>
      </c>
      <c r="E231" s="70"/>
    </row>
    <row r="232" spans="1:5" x14ac:dyDescent="0.25">
      <c r="B232" t="s">
        <v>1314</v>
      </c>
      <c r="C232"/>
      <c r="D232" s="2">
        <v>20</v>
      </c>
      <c r="E232" s="70"/>
    </row>
    <row r="233" spans="1:5" x14ac:dyDescent="0.25">
      <c r="B233" t="s">
        <v>1411</v>
      </c>
      <c r="C233"/>
      <c r="D233" s="2">
        <v>9</v>
      </c>
      <c r="E233" s="70"/>
    </row>
    <row r="234" spans="1:5" x14ac:dyDescent="0.25">
      <c r="C234"/>
      <c r="D234" s="2"/>
      <c r="E234" s="70"/>
    </row>
    <row r="235" spans="1:5" x14ac:dyDescent="0.25">
      <c r="A235" s="152" t="s">
        <v>1412</v>
      </c>
      <c r="B235" s="152"/>
      <c r="C235" s="152"/>
      <c r="D235" s="152"/>
      <c r="E235" s="70"/>
    </row>
    <row r="236" spans="1:5" x14ac:dyDescent="0.25">
      <c r="A236" s="3">
        <v>41901</v>
      </c>
      <c r="B236" t="s">
        <v>1314</v>
      </c>
      <c r="C236"/>
      <c r="D236" s="2">
        <v>20</v>
      </c>
      <c r="E236" s="70"/>
    </row>
    <row r="237" spans="1:5" x14ac:dyDescent="0.25">
      <c r="A237" s="3">
        <v>41901</v>
      </c>
      <c r="B237" t="s">
        <v>134</v>
      </c>
      <c r="C237"/>
      <c r="D237" s="2">
        <v>15</v>
      </c>
      <c r="E237" s="70"/>
    </row>
    <row r="238" spans="1:5" x14ac:dyDescent="0.25">
      <c r="A238" s="3">
        <v>41901</v>
      </c>
      <c r="B238" t="s">
        <v>102</v>
      </c>
      <c r="C238"/>
      <c r="D238" s="2">
        <v>7</v>
      </c>
      <c r="E238" s="70"/>
    </row>
    <row r="239" spans="1:5" x14ac:dyDescent="0.25">
      <c r="A239" s="3">
        <v>41901</v>
      </c>
      <c r="B239" t="s">
        <v>1346</v>
      </c>
      <c r="C239"/>
      <c r="D239" s="2">
        <v>15</v>
      </c>
      <c r="E239" s="70"/>
    </row>
    <row r="240" spans="1:5" x14ac:dyDescent="0.25">
      <c r="A240" s="3">
        <v>41901</v>
      </c>
      <c r="B240" t="s">
        <v>15</v>
      </c>
      <c r="C240"/>
      <c r="D240" s="2">
        <v>9</v>
      </c>
      <c r="E240" s="70"/>
    </row>
    <row r="241" spans="1:5" x14ac:dyDescent="0.25">
      <c r="A241" s="3">
        <v>41901</v>
      </c>
      <c r="B241" t="s">
        <v>1413</v>
      </c>
      <c r="C241"/>
      <c r="D241" s="2">
        <v>20</v>
      </c>
      <c r="E241" s="70"/>
    </row>
    <row r="242" spans="1:5" x14ac:dyDescent="0.25">
      <c r="A242" s="3">
        <v>41901</v>
      </c>
      <c r="B242" t="s">
        <v>1329</v>
      </c>
      <c r="C242"/>
      <c r="D242" s="2">
        <v>201</v>
      </c>
      <c r="E242" s="70"/>
    </row>
    <row r="243" spans="1:5" x14ac:dyDescent="0.25">
      <c r="A243" s="3"/>
      <c r="C243"/>
      <c r="D243" s="2"/>
      <c r="E243" s="70"/>
    </row>
    <row r="244" spans="1:5" x14ac:dyDescent="0.25">
      <c r="A244" s="3">
        <v>41911</v>
      </c>
      <c r="B244" t="s">
        <v>1401</v>
      </c>
      <c r="C244" s="5">
        <v>500</v>
      </c>
      <c r="D244"/>
      <c r="E244" s="70"/>
    </row>
    <row r="245" spans="1:5" x14ac:dyDescent="0.25">
      <c r="A245" s="3"/>
      <c r="C245"/>
      <c r="D245"/>
      <c r="E245" s="70"/>
    </row>
    <row r="246" spans="1:5" x14ac:dyDescent="0.25">
      <c r="A246" s="152" t="s">
        <v>1414</v>
      </c>
      <c r="B246" s="152"/>
      <c r="C246" s="152"/>
      <c r="D246" s="152"/>
      <c r="E246" s="70"/>
    </row>
    <row r="247" spans="1:5" x14ac:dyDescent="0.25">
      <c r="A247" s="3">
        <v>41917</v>
      </c>
      <c r="B247" t="s">
        <v>140</v>
      </c>
      <c r="C247"/>
      <c r="D247" s="2">
        <v>9</v>
      </c>
      <c r="E247" s="70"/>
    </row>
    <row r="248" spans="1:5" x14ac:dyDescent="0.25">
      <c r="A248" s="3">
        <v>41917</v>
      </c>
      <c r="B248" t="s">
        <v>1415</v>
      </c>
      <c r="C248"/>
      <c r="D248" s="2">
        <v>20</v>
      </c>
      <c r="E248" s="70"/>
    </row>
    <row r="249" spans="1:5" x14ac:dyDescent="0.25">
      <c r="A249" s="3">
        <v>41917</v>
      </c>
      <c r="B249" t="s">
        <v>58</v>
      </c>
      <c r="C249"/>
      <c r="D249" s="2">
        <v>150</v>
      </c>
      <c r="E249" s="70"/>
    </row>
    <row r="250" spans="1:5" x14ac:dyDescent="0.25">
      <c r="A250" s="3">
        <v>41917</v>
      </c>
      <c r="B250" t="s">
        <v>1371</v>
      </c>
      <c r="C250"/>
      <c r="D250" s="2">
        <v>100</v>
      </c>
      <c r="E250" s="70"/>
    </row>
    <row r="251" spans="1:5" x14ac:dyDescent="0.25">
      <c r="A251" s="3"/>
      <c r="C251"/>
      <c r="D251" s="2"/>
      <c r="E251" s="70"/>
    </row>
    <row r="252" spans="1:5" x14ac:dyDescent="0.25">
      <c r="A252" s="152" t="s">
        <v>1403</v>
      </c>
      <c r="B252" s="152"/>
      <c r="C252" s="152"/>
      <c r="D252" s="152"/>
      <c r="E252" s="70"/>
    </row>
    <row r="253" spans="1:5" x14ac:dyDescent="0.25">
      <c r="A253" s="3">
        <v>41920</v>
      </c>
      <c r="B253" t="s">
        <v>1416</v>
      </c>
      <c r="C253"/>
      <c r="D253" s="2">
        <v>7</v>
      </c>
      <c r="E253" s="70"/>
    </row>
    <row r="254" spans="1:5" x14ac:dyDescent="0.25">
      <c r="A254" s="3">
        <v>41920</v>
      </c>
      <c r="B254" t="s">
        <v>1417</v>
      </c>
      <c r="C254"/>
      <c r="D254" s="2">
        <v>7</v>
      </c>
      <c r="E254" s="70"/>
    </row>
    <row r="255" spans="1:5" x14ac:dyDescent="0.25">
      <c r="A255" s="3">
        <v>41920</v>
      </c>
      <c r="B255" t="s">
        <v>1314</v>
      </c>
      <c r="C255"/>
      <c r="D255" s="2">
        <v>20</v>
      </c>
      <c r="E255" s="70"/>
    </row>
    <row r="256" spans="1:5" x14ac:dyDescent="0.25">
      <c r="A256" s="3"/>
      <c r="C256"/>
      <c r="D256" s="2"/>
      <c r="E256" s="70"/>
    </row>
    <row r="257" spans="1:5" x14ac:dyDescent="0.25">
      <c r="A257" s="152" t="s">
        <v>1403</v>
      </c>
      <c r="B257" s="152"/>
      <c r="C257" s="152"/>
      <c r="D257" s="152"/>
      <c r="E257" s="70"/>
    </row>
    <row r="258" spans="1:5" x14ac:dyDescent="0.25">
      <c r="A258" s="3">
        <v>41922</v>
      </c>
      <c r="B258" t="s">
        <v>1416</v>
      </c>
      <c r="C258"/>
      <c r="D258" s="2">
        <v>7</v>
      </c>
      <c r="E258" s="70"/>
    </row>
    <row r="259" spans="1:5" x14ac:dyDescent="0.25">
      <c r="A259" s="3">
        <v>41922</v>
      </c>
      <c r="B259" t="s">
        <v>1417</v>
      </c>
      <c r="C259"/>
      <c r="D259" s="2">
        <v>7</v>
      </c>
      <c r="E259" s="70"/>
    </row>
    <row r="260" spans="1:5" x14ac:dyDescent="0.25">
      <c r="A260" s="3"/>
      <c r="C260"/>
      <c r="D260" s="2"/>
      <c r="E260" s="70"/>
    </row>
    <row r="261" spans="1:5" x14ac:dyDescent="0.25">
      <c r="A261" s="152" t="s">
        <v>1403</v>
      </c>
      <c r="B261" s="152"/>
      <c r="C261" s="152"/>
      <c r="D261" s="152"/>
      <c r="E261" s="70"/>
    </row>
    <row r="262" spans="1:5" x14ac:dyDescent="0.25">
      <c r="A262" s="3">
        <v>41932</v>
      </c>
      <c r="B262" t="s">
        <v>1416</v>
      </c>
      <c r="C262"/>
      <c r="D262" s="2">
        <v>7</v>
      </c>
      <c r="E262" s="70"/>
    </row>
    <row r="263" spans="1:5" x14ac:dyDescent="0.25">
      <c r="A263" s="3">
        <v>41932</v>
      </c>
      <c r="B263" t="s">
        <v>1417</v>
      </c>
      <c r="C263"/>
      <c r="D263" s="2">
        <v>7</v>
      </c>
      <c r="E263" s="70"/>
    </row>
    <row r="264" spans="1:5" x14ac:dyDescent="0.25">
      <c r="A264" s="3"/>
      <c r="C264"/>
      <c r="D264" s="2"/>
      <c r="E264" s="70"/>
    </row>
    <row r="265" spans="1:5" x14ac:dyDescent="0.25">
      <c r="A265" s="152" t="s">
        <v>1418</v>
      </c>
      <c r="B265" s="152"/>
      <c r="C265" s="152"/>
      <c r="D265" s="152"/>
      <c r="E265" s="70"/>
    </row>
    <row r="266" spans="1:5" x14ac:dyDescent="0.25">
      <c r="A266" s="3">
        <v>41933</v>
      </c>
      <c r="B266" t="s">
        <v>12</v>
      </c>
      <c r="C266"/>
      <c r="D266" s="2">
        <v>9</v>
      </c>
      <c r="E266" s="70"/>
    </row>
    <row r="267" spans="1:5" x14ac:dyDescent="0.25">
      <c r="A267" s="3">
        <v>41933</v>
      </c>
      <c r="B267" t="s">
        <v>134</v>
      </c>
      <c r="C267"/>
      <c r="D267" s="2">
        <v>15</v>
      </c>
      <c r="E267" s="70"/>
    </row>
    <row r="268" spans="1:5" x14ac:dyDescent="0.25">
      <c r="A268" s="3">
        <v>41933</v>
      </c>
      <c r="B268" t="s">
        <v>102</v>
      </c>
      <c r="C268"/>
      <c r="D268" s="2">
        <v>7</v>
      </c>
      <c r="E268" s="70"/>
    </row>
    <row r="269" spans="1:5" x14ac:dyDescent="0.25">
      <c r="A269" s="3">
        <v>41933</v>
      </c>
      <c r="B269" t="s">
        <v>1346</v>
      </c>
      <c r="C269"/>
      <c r="D269" s="2">
        <v>15</v>
      </c>
      <c r="E269" s="70"/>
    </row>
    <row r="270" spans="1:5" x14ac:dyDescent="0.25">
      <c r="A270" s="3">
        <v>41933</v>
      </c>
      <c r="B270" t="s">
        <v>19</v>
      </c>
      <c r="C270"/>
      <c r="D270" s="2">
        <v>18</v>
      </c>
      <c r="E270" s="70"/>
    </row>
    <row r="271" spans="1:5" x14ac:dyDescent="0.25">
      <c r="A271" s="3">
        <v>41933</v>
      </c>
      <c r="B271" t="s">
        <v>15</v>
      </c>
      <c r="C271"/>
      <c r="D271" s="2">
        <v>9</v>
      </c>
      <c r="E271" s="70"/>
    </row>
    <row r="272" spans="1:5" x14ac:dyDescent="0.25">
      <c r="A272" s="3"/>
      <c r="C272"/>
      <c r="D272" s="2"/>
      <c r="E272" s="70"/>
    </row>
    <row r="273" spans="1:5" x14ac:dyDescent="0.25">
      <c r="A273" s="152" t="s">
        <v>1419</v>
      </c>
      <c r="B273" s="152"/>
      <c r="C273" s="152"/>
      <c r="D273" s="152"/>
      <c r="E273" s="70"/>
    </row>
    <row r="274" spans="1:5" x14ac:dyDescent="0.25">
      <c r="A274" s="3">
        <v>41935</v>
      </c>
      <c r="B274" t="s">
        <v>1385</v>
      </c>
      <c r="C274"/>
      <c r="D274" s="2">
        <v>7</v>
      </c>
      <c r="E274" s="70"/>
    </row>
    <row r="275" spans="1:5" x14ac:dyDescent="0.25">
      <c r="A275" s="152" t="s">
        <v>1420</v>
      </c>
      <c r="B275" s="152"/>
      <c r="C275" s="152"/>
      <c r="D275" s="152"/>
      <c r="E275" s="70"/>
    </row>
    <row r="276" spans="1:5" x14ac:dyDescent="0.25">
      <c r="A276" s="3">
        <v>41935</v>
      </c>
      <c r="B276" t="s">
        <v>1421</v>
      </c>
      <c r="C276"/>
      <c r="D276" s="2">
        <v>15</v>
      </c>
      <c r="E276" s="70"/>
    </row>
    <row r="277" spans="1:5" x14ac:dyDescent="0.25">
      <c r="A277" s="3">
        <v>41935</v>
      </c>
      <c r="B277" t="s">
        <v>1422</v>
      </c>
      <c r="C277"/>
      <c r="D277" s="2">
        <v>3500</v>
      </c>
      <c r="E277" s="70"/>
    </row>
    <row r="278" spans="1:5" x14ac:dyDescent="0.25">
      <c r="A278" s="152" t="s">
        <v>1423</v>
      </c>
      <c r="B278" s="152"/>
      <c r="C278" s="152"/>
      <c r="D278" s="152"/>
      <c r="E278" s="70"/>
    </row>
    <row r="279" spans="1:5" x14ac:dyDescent="0.25">
      <c r="A279" s="3">
        <v>41935</v>
      </c>
      <c r="B279" t="s">
        <v>1424</v>
      </c>
      <c r="C279"/>
      <c r="D279" s="2">
        <v>15</v>
      </c>
      <c r="E279" s="70"/>
    </row>
    <row r="280" spans="1:5" x14ac:dyDescent="0.25">
      <c r="A280" s="3">
        <v>41935</v>
      </c>
      <c r="B280" t="s">
        <v>1425</v>
      </c>
      <c r="C280"/>
      <c r="D280" s="2">
        <v>600</v>
      </c>
      <c r="E280" s="70"/>
    </row>
    <row r="281" spans="1:5" x14ac:dyDescent="0.25">
      <c r="A281" s="3">
        <v>41935</v>
      </c>
      <c r="B281" t="s">
        <v>1426</v>
      </c>
      <c r="C281"/>
      <c r="D281" s="2">
        <v>7</v>
      </c>
      <c r="E281" s="70"/>
    </row>
    <row r="282" spans="1:5" x14ac:dyDescent="0.25">
      <c r="A282" s="3"/>
      <c r="C282"/>
      <c r="D282" s="2"/>
      <c r="E282" s="70"/>
    </row>
    <row r="283" spans="1:5" x14ac:dyDescent="0.25">
      <c r="A283" s="3">
        <v>41938</v>
      </c>
      <c r="B283" t="s">
        <v>1314</v>
      </c>
      <c r="C283"/>
      <c r="D283" s="2">
        <v>20</v>
      </c>
      <c r="E283" s="70"/>
    </row>
    <row r="284" spans="1:5" x14ac:dyDescent="0.25">
      <c r="A284" s="3">
        <v>41938</v>
      </c>
      <c r="B284" t="s">
        <v>1329</v>
      </c>
      <c r="C284"/>
      <c r="D284" s="2">
        <v>201</v>
      </c>
      <c r="E284" s="70"/>
    </row>
    <row r="285" spans="1:5" x14ac:dyDescent="0.25">
      <c r="A285" s="3">
        <v>41938</v>
      </c>
      <c r="B285" t="s">
        <v>149</v>
      </c>
      <c r="C285"/>
      <c r="D285" s="2">
        <v>50</v>
      </c>
      <c r="E285" s="70"/>
    </row>
    <row r="286" spans="1:5" x14ac:dyDescent="0.25">
      <c r="A286" s="3"/>
      <c r="C286"/>
      <c r="D286" s="2"/>
      <c r="E286" s="70"/>
    </row>
    <row r="287" spans="1:5" x14ac:dyDescent="0.25">
      <c r="A287" s="152" t="s">
        <v>1427</v>
      </c>
      <c r="B287" s="152"/>
      <c r="C287" s="152"/>
      <c r="D287" s="152"/>
      <c r="E287" s="70"/>
    </row>
    <row r="288" spans="1:5" x14ac:dyDescent="0.25">
      <c r="A288" s="3">
        <v>41940</v>
      </c>
      <c r="B288" t="s">
        <v>1385</v>
      </c>
      <c r="C288"/>
      <c r="D288" s="2">
        <v>7</v>
      </c>
      <c r="E288" s="70"/>
    </row>
    <row r="289" spans="1:5" x14ac:dyDescent="0.25">
      <c r="A289" s="3">
        <v>41940</v>
      </c>
      <c r="B289" t="s">
        <v>1426</v>
      </c>
      <c r="C289"/>
      <c r="D289" s="2">
        <v>7</v>
      </c>
      <c r="E289" s="70"/>
    </row>
    <row r="290" spans="1:5" x14ac:dyDescent="0.25">
      <c r="A290" s="3"/>
      <c r="C290"/>
      <c r="D290" s="2"/>
      <c r="E290" s="70"/>
    </row>
    <row r="291" spans="1:5" x14ac:dyDescent="0.25">
      <c r="B291" t="s">
        <v>1395</v>
      </c>
      <c r="C291" s="5">
        <v>5000</v>
      </c>
      <c r="D291"/>
      <c r="E291" s="70"/>
    </row>
    <row r="293" spans="1:5" x14ac:dyDescent="0.25">
      <c r="A293" s="152" t="s">
        <v>1428</v>
      </c>
      <c r="B293" s="152"/>
      <c r="C293" s="152"/>
      <c r="D293" s="152"/>
      <c r="E293" s="70"/>
    </row>
    <row r="294" spans="1:5" x14ac:dyDescent="0.25">
      <c r="A294" s="3">
        <v>41941</v>
      </c>
      <c r="B294" t="s">
        <v>12</v>
      </c>
      <c r="C294"/>
      <c r="D294" s="2">
        <v>9</v>
      </c>
      <c r="E294" s="70"/>
    </row>
    <row r="295" spans="1:5" x14ac:dyDescent="0.25">
      <c r="A295" s="3">
        <v>41941</v>
      </c>
      <c r="B295" t="s">
        <v>1342</v>
      </c>
      <c r="C295"/>
      <c r="D295" s="2">
        <v>18</v>
      </c>
      <c r="E295" s="70"/>
    </row>
    <row r="296" spans="1:5" x14ac:dyDescent="0.25">
      <c r="A296" s="3">
        <v>41941</v>
      </c>
      <c r="B296" t="s">
        <v>1429</v>
      </c>
      <c r="C296"/>
      <c r="D296" s="2">
        <v>95</v>
      </c>
      <c r="E296" s="70"/>
    </row>
    <row r="297" spans="1:5" x14ac:dyDescent="0.25">
      <c r="A297" s="3">
        <v>41941</v>
      </c>
      <c r="B297" t="s">
        <v>58</v>
      </c>
      <c r="C297"/>
      <c r="D297" s="2">
        <v>130</v>
      </c>
      <c r="E297" s="70"/>
    </row>
    <row r="298" spans="1:5" x14ac:dyDescent="0.25">
      <c r="A298" s="3">
        <v>41941</v>
      </c>
      <c r="B298" t="s">
        <v>1314</v>
      </c>
      <c r="C298"/>
      <c r="D298" s="2">
        <v>20</v>
      </c>
      <c r="E298" s="70"/>
    </row>
    <row r="299" spans="1:5" x14ac:dyDescent="0.25">
      <c r="A299" s="3">
        <v>41941</v>
      </c>
      <c r="B299" t="s">
        <v>1371</v>
      </c>
      <c r="C299"/>
      <c r="D299" s="2">
        <v>1500</v>
      </c>
      <c r="E299" s="70"/>
    </row>
    <row r="300" spans="1:5" x14ac:dyDescent="0.25">
      <c r="C300"/>
      <c r="D300" s="2"/>
      <c r="E300" s="70"/>
    </row>
    <row r="301" spans="1:5" x14ac:dyDescent="0.25">
      <c r="A301" s="152" t="s">
        <v>1430</v>
      </c>
      <c r="B301" s="152"/>
      <c r="C301" s="152"/>
      <c r="D301" s="152"/>
      <c r="E301" s="70"/>
    </row>
    <row r="302" spans="1:5" x14ac:dyDescent="0.25">
      <c r="A302" s="3">
        <v>41942</v>
      </c>
      <c r="B302" t="s">
        <v>1431</v>
      </c>
      <c r="C302"/>
      <c r="D302" s="2">
        <v>30</v>
      </c>
      <c r="E302" s="70"/>
    </row>
    <row r="303" spans="1:5" x14ac:dyDescent="0.25">
      <c r="A303" s="3">
        <v>41942</v>
      </c>
      <c r="B303" t="s">
        <v>1432</v>
      </c>
      <c r="C303"/>
      <c r="D303" s="2">
        <v>42</v>
      </c>
      <c r="E303" s="70"/>
    </row>
    <row r="304" spans="1:5" x14ac:dyDescent="0.25">
      <c r="A304" s="3">
        <v>41942</v>
      </c>
      <c r="B304" t="s">
        <v>1433</v>
      </c>
      <c r="C304"/>
      <c r="D304" s="2">
        <v>2000</v>
      </c>
      <c r="E304" s="70"/>
    </row>
    <row r="305" spans="1:5" x14ac:dyDescent="0.25">
      <c r="A305" s="3">
        <v>41942</v>
      </c>
      <c r="B305" t="s">
        <v>1434</v>
      </c>
      <c r="C305"/>
      <c r="D305" s="2">
        <v>42</v>
      </c>
      <c r="E305" s="70"/>
    </row>
    <row r="306" spans="1:5" x14ac:dyDescent="0.25">
      <c r="A306" s="3">
        <v>41942</v>
      </c>
      <c r="B306" t="s">
        <v>1435</v>
      </c>
      <c r="C306"/>
      <c r="D306" s="2">
        <v>10</v>
      </c>
      <c r="E306" s="70"/>
    </row>
    <row r="307" spans="1:5" x14ac:dyDescent="0.25">
      <c r="A307" s="3">
        <v>41942</v>
      </c>
      <c r="B307" t="s">
        <v>1436</v>
      </c>
      <c r="C307"/>
      <c r="D307" s="2">
        <v>30</v>
      </c>
      <c r="E307" s="70"/>
    </row>
    <row r="308" spans="1:5" x14ac:dyDescent="0.25">
      <c r="A308" s="3">
        <v>41942</v>
      </c>
      <c r="B308" t="s">
        <v>1437</v>
      </c>
      <c r="C308"/>
      <c r="D308" s="2">
        <v>48</v>
      </c>
      <c r="E308" s="70"/>
    </row>
    <row r="309" spans="1:5" x14ac:dyDescent="0.25">
      <c r="A309" s="3">
        <v>41942</v>
      </c>
      <c r="B309" t="s">
        <v>1438</v>
      </c>
      <c r="C309"/>
      <c r="D309" s="2">
        <v>22</v>
      </c>
      <c r="E309" s="70"/>
    </row>
    <row r="310" spans="1:5" x14ac:dyDescent="0.25">
      <c r="A310" s="3">
        <v>41942</v>
      </c>
      <c r="B310" t="s">
        <v>1353</v>
      </c>
      <c r="C310"/>
      <c r="D310" s="2">
        <v>140</v>
      </c>
      <c r="E310" s="70"/>
    </row>
    <row r="311" spans="1:5" x14ac:dyDescent="0.25">
      <c r="A311" s="3">
        <v>41942</v>
      </c>
      <c r="B311" t="s">
        <v>146</v>
      </c>
      <c r="C311"/>
      <c r="D311" s="2">
        <v>18</v>
      </c>
      <c r="E311" s="70"/>
    </row>
    <row r="312" spans="1:5" x14ac:dyDescent="0.25">
      <c r="A312" s="3">
        <v>41942</v>
      </c>
      <c r="B312" t="s">
        <v>15</v>
      </c>
      <c r="C312"/>
      <c r="D312" s="2">
        <v>9</v>
      </c>
      <c r="E312" s="70"/>
    </row>
    <row r="313" spans="1:5" x14ac:dyDescent="0.25">
      <c r="A313" s="3"/>
      <c r="C313"/>
      <c r="D313" s="2"/>
      <c r="E313" s="70"/>
    </row>
    <row r="314" spans="1:5" x14ac:dyDescent="0.25">
      <c r="A314" s="152" t="s">
        <v>1439</v>
      </c>
      <c r="B314" s="152"/>
      <c r="C314" s="152"/>
      <c r="D314" s="152"/>
      <c r="E314" s="70"/>
    </row>
    <row r="315" spans="1:5" x14ac:dyDescent="0.25">
      <c r="A315" s="3">
        <v>41946</v>
      </c>
      <c r="B315" t="s">
        <v>12</v>
      </c>
      <c r="C315"/>
      <c r="D315" s="2">
        <v>9</v>
      </c>
      <c r="E315" s="70"/>
    </row>
    <row r="316" spans="1:5" x14ac:dyDescent="0.25">
      <c r="A316" s="3">
        <v>41946</v>
      </c>
      <c r="B316" t="s">
        <v>134</v>
      </c>
      <c r="C316"/>
      <c r="D316" s="2">
        <v>15</v>
      </c>
      <c r="E316" s="70"/>
    </row>
    <row r="317" spans="1:5" x14ac:dyDescent="0.25">
      <c r="A317" s="3">
        <v>41946</v>
      </c>
      <c r="B317" t="s">
        <v>1314</v>
      </c>
      <c r="C317"/>
      <c r="D317" s="2">
        <v>20</v>
      </c>
      <c r="E317" s="70"/>
    </row>
    <row r="318" spans="1:5" x14ac:dyDescent="0.25">
      <c r="A318" s="3">
        <v>41946</v>
      </c>
      <c r="B318" t="s">
        <v>1311</v>
      </c>
      <c r="C318"/>
      <c r="D318" s="2">
        <v>10</v>
      </c>
      <c r="E318" s="70"/>
    </row>
    <row r="319" spans="1:5" x14ac:dyDescent="0.25">
      <c r="A319" s="3">
        <v>41946</v>
      </c>
      <c r="B319" t="s">
        <v>1440</v>
      </c>
      <c r="C319"/>
      <c r="D319" s="2">
        <v>10</v>
      </c>
      <c r="E319" s="70"/>
    </row>
    <row r="320" spans="1:5" x14ac:dyDescent="0.25">
      <c r="A320" s="3">
        <v>41946</v>
      </c>
      <c r="B320" t="s">
        <v>1441</v>
      </c>
      <c r="C320"/>
      <c r="D320" s="2">
        <v>140</v>
      </c>
      <c r="E320" s="70"/>
    </row>
    <row r="321" spans="1:5" x14ac:dyDescent="0.25">
      <c r="A321" s="3">
        <v>41946</v>
      </c>
      <c r="B321" t="s">
        <v>30</v>
      </c>
      <c r="C321"/>
      <c r="D321" s="2">
        <v>60</v>
      </c>
      <c r="E321" s="70"/>
    </row>
    <row r="322" spans="1:5" x14ac:dyDescent="0.25">
      <c r="A322" s="3">
        <v>41946</v>
      </c>
      <c r="B322" t="s">
        <v>1442</v>
      </c>
      <c r="C322"/>
      <c r="D322" s="2">
        <v>10</v>
      </c>
      <c r="E322" s="70"/>
    </row>
    <row r="323" spans="1:5" x14ac:dyDescent="0.25">
      <c r="A323" s="3">
        <v>41946</v>
      </c>
      <c r="B323" t="s">
        <v>1324</v>
      </c>
      <c r="C323"/>
      <c r="D323" s="2">
        <v>10</v>
      </c>
      <c r="E323" s="70"/>
    </row>
    <row r="324" spans="1:5" x14ac:dyDescent="0.25">
      <c r="A324" s="3">
        <v>41946</v>
      </c>
      <c r="B324" t="s">
        <v>59</v>
      </c>
      <c r="C324"/>
      <c r="D324" s="2">
        <v>15</v>
      </c>
      <c r="E324" s="70"/>
    </row>
    <row r="325" spans="1:5" x14ac:dyDescent="0.25">
      <c r="A325" s="3">
        <v>41946</v>
      </c>
      <c r="B325" t="s">
        <v>15</v>
      </c>
      <c r="C325"/>
      <c r="D325" s="2">
        <v>9</v>
      </c>
      <c r="E325" s="70"/>
    </row>
    <row r="326" spans="1:5" x14ac:dyDescent="0.25">
      <c r="C326"/>
      <c r="D326" s="2"/>
      <c r="E326" s="70"/>
    </row>
    <row r="327" spans="1:5" x14ac:dyDescent="0.25">
      <c r="A327" s="152" t="s">
        <v>1443</v>
      </c>
      <c r="B327" s="152"/>
      <c r="C327" s="152"/>
      <c r="D327" s="152"/>
      <c r="E327" s="70"/>
    </row>
    <row r="328" spans="1:5" x14ac:dyDescent="0.25">
      <c r="A328" s="3">
        <v>41947</v>
      </c>
      <c r="B328" t="s">
        <v>12</v>
      </c>
      <c r="C328"/>
      <c r="D328" s="2">
        <v>9</v>
      </c>
      <c r="E328" s="70"/>
    </row>
    <row r="329" spans="1:5" x14ac:dyDescent="0.25">
      <c r="A329" s="3">
        <v>41947</v>
      </c>
      <c r="B329" t="s">
        <v>134</v>
      </c>
      <c r="C329"/>
      <c r="D329" s="2">
        <v>15</v>
      </c>
      <c r="E329" s="70"/>
    </row>
    <row r="330" spans="1:5" x14ac:dyDescent="0.25">
      <c r="A330" s="3">
        <v>41947</v>
      </c>
      <c r="B330" t="s">
        <v>102</v>
      </c>
      <c r="C330"/>
      <c r="D330" s="2">
        <v>7</v>
      </c>
      <c r="E330" s="70"/>
    </row>
    <row r="331" spans="1:5" x14ac:dyDescent="0.25">
      <c r="A331" s="3">
        <v>41947</v>
      </c>
      <c r="B331" t="s">
        <v>1346</v>
      </c>
      <c r="C331"/>
      <c r="D331" s="2">
        <v>15</v>
      </c>
      <c r="E331" s="70"/>
    </row>
    <row r="332" spans="1:5" x14ac:dyDescent="0.25">
      <c r="A332" s="3">
        <v>41947</v>
      </c>
      <c r="B332" t="s">
        <v>1444</v>
      </c>
      <c r="C332"/>
      <c r="D332" s="2">
        <v>50</v>
      </c>
      <c r="E332" s="70"/>
    </row>
    <row r="333" spans="1:5" x14ac:dyDescent="0.25">
      <c r="A333" s="3">
        <v>41947</v>
      </c>
      <c r="B333" t="s">
        <v>1445</v>
      </c>
      <c r="C333"/>
      <c r="D333" s="2">
        <v>60</v>
      </c>
      <c r="E333" s="70"/>
    </row>
    <row r="334" spans="1:5" x14ac:dyDescent="0.25">
      <c r="A334" s="3">
        <v>41947</v>
      </c>
      <c r="B334" t="s">
        <v>1446</v>
      </c>
      <c r="C334"/>
      <c r="D334" s="2">
        <v>10</v>
      </c>
      <c r="E334" s="70"/>
    </row>
    <row r="335" spans="1:5" x14ac:dyDescent="0.25">
      <c r="A335" s="3"/>
      <c r="C335"/>
      <c r="D335" s="2"/>
      <c r="E335" s="70"/>
    </row>
    <row r="336" spans="1:5" x14ac:dyDescent="0.25">
      <c r="A336" s="152" t="s">
        <v>1447</v>
      </c>
      <c r="B336" s="152"/>
      <c r="C336" s="152"/>
      <c r="D336" s="152"/>
      <c r="E336" s="70"/>
    </row>
    <row r="337" spans="1:5" x14ac:dyDescent="0.25">
      <c r="A337" s="3">
        <v>41948</v>
      </c>
      <c r="B337" t="s">
        <v>1385</v>
      </c>
      <c r="C337"/>
      <c r="D337" s="2">
        <v>7</v>
      </c>
      <c r="E337" s="70"/>
    </row>
    <row r="338" spans="1:5" x14ac:dyDescent="0.25">
      <c r="A338" s="152" t="s">
        <v>1448</v>
      </c>
      <c r="B338" s="152"/>
      <c r="C338" s="152"/>
      <c r="D338" s="152"/>
      <c r="E338" s="70"/>
    </row>
    <row r="339" spans="1:5" x14ac:dyDescent="0.25">
      <c r="A339" s="3">
        <v>41948</v>
      </c>
      <c r="B339" t="s">
        <v>1421</v>
      </c>
      <c r="C339"/>
      <c r="D339" s="2">
        <v>15</v>
      </c>
      <c r="E339" s="70"/>
    </row>
    <row r="340" spans="1:5" x14ac:dyDescent="0.25">
      <c r="A340" s="3">
        <v>41948</v>
      </c>
      <c r="B340" t="s">
        <v>1422</v>
      </c>
      <c r="C340"/>
      <c r="D340" s="2">
        <v>3500</v>
      </c>
      <c r="E340" s="70"/>
    </row>
    <row r="341" spans="1:5" x14ac:dyDescent="0.25">
      <c r="A341" s="152" t="s">
        <v>1449</v>
      </c>
      <c r="B341" s="152"/>
      <c r="C341" s="152"/>
      <c r="D341" s="152"/>
      <c r="E341" s="70"/>
    </row>
    <row r="342" spans="1:5" x14ac:dyDescent="0.25">
      <c r="A342" s="3">
        <v>41948</v>
      </c>
      <c r="B342" t="s">
        <v>1424</v>
      </c>
      <c r="C342"/>
      <c r="D342" s="2">
        <v>15</v>
      </c>
      <c r="E342" s="70"/>
    </row>
    <row r="343" spans="1:5" x14ac:dyDescent="0.25">
      <c r="A343" s="3">
        <v>41948</v>
      </c>
      <c r="B343" t="s">
        <v>1425</v>
      </c>
      <c r="C343"/>
      <c r="D343" s="2">
        <v>600</v>
      </c>
      <c r="E343" s="70"/>
    </row>
    <row r="344" spans="1:5" x14ac:dyDescent="0.25">
      <c r="A344" s="3">
        <v>41948</v>
      </c>
      <c r="B344" t="s">
        <v>1426</v>
      </c>
      <c r="C344"/>
      <c r="D344" s="2">
        <v>7</v>
      </c>
      <c r="E344" s="70"/>
    </row>
    <row r="345" spans="1:5" x14ac:dyDescent="0.25">
      <c r="A345" s="3"/>
      <c r="C345"/>
      <c r="D345" s="2"/>
      <c r="E345" s="70"/>
    </row>
    <row r="346" spans="1:5" x14ac:dyDescent="0.25">
      <c r="B346" t="s">
        <v>1450</v>
      </c>
      <c r="C346" s="5">
        <v>10000</v>
      </c>
      <c r="D346"/>
      <c r="E346" s="70"/>
    </row>
    <row r="348" spans="1:5" x14ac:dyDescent="0.25">
      <c r="A348" s="152" t="s">
        <v>1451</v>
      </c>
      <c r="B348" s="152"/>
      <c r="C348" s="152"/>
      <c r="D348" s="152"/>
      <c r="E348" s="70"/>
    </row>
    <row r="349" spans="1:5" x14ac:dyDescent="0.25">
      <c r="A349" s="3">
        <v>41949</v>
      </c>
      <c r="B349" t="s">
        <v>10</v>
      </c>
      <c r="C349"/>
      <c r="D349" s="2">
        <v>7</v>
      </c>
      <c r="E349" s="70"/>
    </row>
    <row r="350" spans="1:5" x14ac:dyDescent="0.25">
      <c r="A350" s="3">
        <v>41949</v>
      </c>
      <c r="B350" t="s">
        <v>1342</v>
      </c>
      <c r="C350"/>
      <c r="D350" s="2">
        <v>18</v>
      </c>
      <c r="E350" s="70"/>
    </row>
    <row r="351" spans="1:5" x14ac:dyDescent="0.25">
      <c r="A351" s="3">
        <v>41949</v>
      </c>
      <c r="B351" t="s">
        <v>58</v>
      </c>
      <c r="C351"/>
      <c r="D351" s="2">
        <v>150</v>
      </c>
      <c r="E351" s="70"/>
    </row>
    <row r="352" spans="1:5" x14ac:dyDescent="0.25">
      <c r="A352" s="3"/>
      <c r="C352"/>
      <c r="D352" s="2"/>
      <c r="E352" s="70"/>
    </row>
    <row r="353" spans="1:5" x14ac:dyDescent="0.25">
      <c r="A353" s="152" t="s">
        <v>1452</v>
      </c>
      <c r="B353" s="152"/>
      <c r="C353" s="152"/>
      <c r="D353" s="152"/>
      <c r="E353" s="70"/>
    </row>
    <row r="354" spans="1:5" x14ac:dyDescent="0.25">
      <c r="A354" s="3">
        <v>41954</v>
      </c>
      <c r="B354" t="s">
        <v>1385</v>
      </c>
      <c r="C354"/>
      <c r="D354" s="2">
        <v>7</v>
      </c>
      <c r="E354" s="70"/>
    </row>
    <row r="355" spans="1:5" x14ac:dyDescent="0.25">
      <c r="A355" s="3">
        <v>41954</v>
      </c>
      <c r="B355" t="s">
        <v>1426</v>
      </c>
      <c r="C355"/>
      <c r="D355" s="2">
        <v>7</v>
      </c>
      <c r="E355" s="70"/>
    </row>
    <row r="356" spans="1:5" x14ac:dyDescent="0.25">
      <c r="A356" s="3"/>
      <c r="C356"/>
      <c r="D356" s="2"/>
      <c r="E356" s="70"/>
    </row>
    <row r="357" spans="1:5" x14ac:dyDescent="0.25">
      <c r="A357" s="152" t="s">
        <v>1452</v>
      </c>
      <c r="B357" s="152"/>
      <c r="C357" s="152"/>
      <c r="D357" s="152"/>
      <c r="E357" s="70"/>
    </row>
    <row r="358" spans="1:5" x14ac:dyDescent="0.25">
      <c r="A358" s="3">
        <v>41955</v>
      </c>
      <c r="B358" t="s">
        <v>1385</v>
      </c>
      <c r="C358"/>
      <c r="D358" s="2">
        <v>7</v>
      </c>
      <c r="E358" s="70"/>
    </row>
    <row r="359" spans="1:5" x14ac:dyDescent="0.25">
      <c r="A359" s="3">
        <v>41955</v>
      </c>
      <c r="B359" t="s">
        <v>1426</v>
      </c>
      <c r="C359"/>
      <c r="D359" s="2">
        <v>7</v>
      </c>
      <c r="E359" s="70"/>
    </row>
    <row r="360" spans="1:5" x14ac:dyDescent="0.25">
      <c r="A360" s="3">
        <v>41955</v>
      </c>
      <c r="B360" t="s">
        <v>1314</v>
      </c>
      <c r="C360"/>
      <c r="D360" s="2">
        <v>20</v>
      </c>
      <c r="E360" s="70"/>
    </row>
    <row r="361" spans="1:5" x14ac:dyDescent="0.25">
      <c r="A361" s="3"/>
      <c r="C361"/>
      <c r="D361" s="2"/>
      <c r="E361" s="70"/>
    </row>
    <row r="362" spans="1:5" x14ac:dyDescent="0.25">
      <c r="A362" s="152" t="s">
        <v>1453</v>
      </c>
      <c r="B362" s="152"/>
      <c r="C362" s="152"/>
      <c r="D362" s="152"/>
      <c r="E362" s="70"/>
    </row>
    <row r="363" spans="1:5" x14ac:dyDescent="0.25">
      <c r="A363" s="3">
        <v>41960</v>
      </c>
      <c r="B363" t="s">
        <v>1454</v>
      </c>
      <c r="C363"/>
      <c r="D363" s="2">
        <v>9</v>
      </c>
      <c r="E363" s="70"/>
    </row>
    <row r="364" spans="1:5" x14ac:dyDescent="0.25">
      <c r="A364" s="3">
        <v>41960</v>
      </c>
      <c r="B364" t="s">
        <v>134</v>
      </c>
      <c r="C364"/>
      <c r="D364" s="2">
        <v>15</v>
      </c>
      <c r="E364" s="70"/>
    </row>
    <row r="365" spans="1:5" x14ac:dyDescent="0.25">
      <c r="A365" s="3">
        <v>41960</v>
      </c>
      <c r="B365" t="s">
        <v>102</v>
      </c>
      <c r="C365"/>
      <c r="D365" s="2">
        <v>7</v>
      </c>
      <c r="E365" s="70"/>
    </row>
    <row r="366" spans="1:5" x14ac:dyDescent="0.25">
      <c r="A366" s="3">
        <v>41960</v>
      </c>
      <c r="B366" t="s">
        <v>1314</v>
      </c>
      <c r="C366"/>
      <c r="D366" s="2">
        <v>20</v>
      </c>
      <c r="E366" s="70"/>
    </row>
    <row r="367" spans="1:5" x14ac:dyDescent="0.25">
      <c r="C367"/>
      <c r="D367" s="2"/>
      <c r="E367" s="70"/>
    </row>
    <row r="368" spans="1:5" x14ac:dyDescent="0.25">
      <c r="A368" s="152" t="s">
        <v>1455</v>
      </c>
      <c r="B368" s="152"/>
      <c r="C368" s="152"/>
      <c r="D368" s="152"/>
      <c r="E368" s="70"/>
    </row>
    <row r="369" spans="1:5" x14ac:dyDescent="0.25">
      <c r="A369" s="3">
        <v>41961</v>
      </c>
      <c r="B369" t="s">
        <v>1431</v>
      </c>
      <c r="C369"/>
      <c r="D369" s="2">
        <v>30</v>
      </c>
      <c r="E369" s="70"/>
    </row>
    <row r="370" spans="1:5" x14ac:dyDescent="0.25">
      <c r="A370" s="3">
        <v>41961</v>
      </c>
      <c r="B370" t="s">
        <v>1432</v>
      </c>
      <c r="C370"/>
      <c r="D370" s="2">
        <v>42</v>
      </c>
      <c r="E370" s="70"/>
    </row>
    <row r="371" spans="1:5" x14ac:dyDescent="0.25">
      <c r="A371" s="3">
        <v>41961</v>
      </c>
      <c r="B371" t="s">
        <v>1433</v>
      </c>
      <c r="C371"/>
      <c r="D371" s="2">
        <v>2000</v>
      </c>
      <c r="E371" s="70"/>
    </row>
    <row r="372" spans="1:5" x14ac:dyDescent="0.25">
      <c r="A372" s="3">
        <v>41961</v>
      </c>
      <c r="B372" t="s">
        <v>1434</v>
      </c>
      <c r="C372"/>
      <c r="D372" s="2">
        <v>42</v>
      </c>
      <c r="E372" s="70"/>
    </row>
    <row r="373" spans="1:5" x14ac:dyDescent="0.25">
      <c r="A373" s="3">
        <v>41961</v>
      </c>
      <c r="B373" t="s">
        <v>1436</v>
      </c>
      <c r="C373"/>
      <c r="D373" s="2">
        <v>30</v>
      </c>
      <c r="E373" s="70"/>
    </row>
    <row r="374" spans="1:5" x14ac:dyDescent="0.25">
      <c r="A374" s="3">
        <v>41961</v>
      </c>
      <c r="B374" t="s">
        <v>19</v>
      </c>
      <c r="C374"/>
      <c r="D374" s="2">
        <v>8</v>
      </c>
      <c r="E374" s="70"/>
    </row>
    <row r="375" spans="1:5" x14ac:dyDescent="0.25">
      <c r="A375" s="152" t="s">
        <v>1456</v>
      </c>
      <c r="B375" s="152"/>
      <c r="C375" s="152"/>
      <c r="D375" s="152"/>
      <c r="E375" s="70"/>
    </row>
    <row r="376" spans="1:5" x14ac:dyDescent="0.25">
      <c r="A376" s="3">
        <v>41961</v>
      </c>
      <c r="B376" t="s">
        <v>1457</v>
      </c>
      <c r="C376"/>
      <c r="D376" s="5">
        <v>180</v>
      </c>
      <c r="E376" s="70"/>
    </row>
    <row r="377" spans="1:5" x14ac:dyDescent="0.25">
      <c r="A377" s="152" t="s">
        <v>1458</v>
      </c>
      <c r="B377" s="152"/>
      <c r="C377" s="152"/>
      <c r="D377" s="152"/>
      <c r="E377" s="70"/>
    </row>
    <row r="378" spans="1:5" x14ac:dyDescent="0.25">
      <c r="A378" s="3">
        <v>41961</v>
      </c>
      <c r="B378" t="s">
        <v>1457</v>
      </c>
      <c r="C378"/>
      <c r="D378" s="2">
        <v>170</v>
      </c>
      <c r="E378" s="70"/>
    </row>
    <row r="379" spans="1:5" x14ac:dyDescent="0.25">
      <c r="A379" s="3"/>
      <c r="C379"/>
      <c r="D379" s="2"/>
      <c r="E379" s="70"/>
    </row>
    <row r="380" spans="1:5" x14ac:dyDescent="0.25">
      <c r="A380" s="152" t="s">
        <v>1456</v>
      </c>
      <c r="B380" s="152"/>
      <c r="C380" s="152"/>
      <c r="D380" s="152"/>
      <c r="E380" s="70"/>
    </row>
    <row r="381" spans="1:5" x14ac:dyDescent="0.25">
      <c r="A381" s="3">
        <v>41962</v>
      </c>
      <c r="B381" t="s">
        <v>1459</v>
      </c>
      <c r="C381"/>
      <c r="D381" s="2">
        <v>30</v>
      </c>
      <c r="E381" s="70"/>
    </row>
    <row r="382" spans="1:5" x14ac:dyDescent="0.25">
      <c r="A382" s="3">
        <v>41962</v>
      </c>
      <c r="B382" t="s">
        <v>1457</v>
      </c>
      <c r="C382"/>
      <c r="D382" s="2">
        <v>130</v>
      </c>
      <c r="E382" s="70"/>
    </row>
    <row r="383" spans="1:5" x14ac:dyDescent="0.25">
      <c r="A383" s="3">
        <v>41962</v>
      </c>
      <c r="B383" t="s">
        <v>1346</v>
      </c>
      <c r="C383"/>
      <c r="D383" s="2">
        <v>15</v>
      </c>
      <c r="E383" s="70"/>
    </row>
    <row r="384" spans="1:5" x14ac:dyDescent="0.25">
      <c r="A384" s="3">
        <v>41962</v>
      </c>
      <c r="B384" t="s">
        <v>15</v>
      </c>
      <c r="C384"/>
      <c r="D384" s="2">
        <v>9</v>
      </c>
      <c r="E384" s="70"/>
    </row>
    <row r="385" spans="1:5" x14ac:dyDescent="0.25">
      <c r="A385" s="3">
        <v>41962</v>
      </c>
      <c r="B385" t="s">
        <v>1314</v>
      </c>
      <c r="C385"/>
      <c r="D385" s="2">
        <v>20</v>
      </c>
      <c r="E385" s="70"/>
    </row>
    <row r="386" spans="1:5" x14ac:dyDescent="0.25">
      <c r="A386" s="3"/>
      <c r="C386"/>
      <c r="D386" s="2"/>
      <c r="E386" s="70"/>
    </row>
    <row r="387" spans="1:5" x14ac:dyDescent="0.25">
      <c r="A387" s="152" t="s">
        <v>1460</v>
      </c>
      <c r="B387" s="152"/>
      <c r="C387" s="152"/>
      <c r="D387" s="152"/>
      <c r="E387" s="70"/>
    </row>
    <row r="388" spans="1:5" x14ac:dyDescent="0.25">
      <c r="B388" t="s">
        <v>12</v>
      </c>
      <c r="C388"/>
      <c r="D388" s="2">
        <v>9</v>
      </c>
      <c r="E388" s="70"/>
    </row>
    <row r="389" spans="1:5" x14ac:dyDescent="0.25">
      <c r="B389" t="s">
        <v>134</v>
      </c>
      <c r="C389"/>
      <c r="D389" s="2">
        <v>15</v>
      </c>
      <c r="E389" s="70"/>
    </row>
    <row r="390" spans="1:5" x14ac:dyDescent="0.25">
      <c r="B390" t="s">
        <v>102</v>
      </c>
      <c r="C390"/>
      <c r="D390" s="2">
        <v>7</v>
      </c>
      <c r="E390" s="70"/>
    </row>
    <row r="391" spans="1:5" x14ac:dyDescent="0.25">
      <c r="B391" t="s">
        <v>1346</v>
      </c>
      <c r="C391"/>
      <c r="D391" s="2">
        <v>15</v>
      </c>
      <c r="E391" s="70"/>
    </row>
    <row r="392" spans="1:5" x14ac:dyDescent="0.25">
      <c r="B392" t="s">
        <v>15</v>
      </c>
      <c r="C392"/>
      <c r="D392" s="2">
        <v>9</v>
      </c>
      <c r="E392" s="70"/>
    </row>
    <row r="393" spans="1:5" x14ac:dyDescent="0.25">
      <c r="B393" t="s">
        <v>1314</v>
      </c>
      <c r="C393"/>
      <c r="D393" s="2">
        <v>20</v>
      </c>
      <c r="E393" s="70"/>
    </row>
    <row r="394" spans="1:5" x14ac:dyDescent="0.25">
      <c r="C394"/>
      <c r="D394" s="2"/>
      <c r="E394" s="70"/>
    </row>
    <row r="395" spans="1:5" x14ac:dyDescent="0.25">
      <c r="A395" s="152" t="s">
        <v>1461</v>
      </c>
      <c r="B395" s="152"/>
      <c r="C395" s="152"/>
      <c r="D395" s="152"/>
      <c r="E395" s="70"/>
    </row>
    <row r="396" spans="1:5" x14ac:dyDescent="0.25">
      <c r="A396" s="3"/>
      <c r="B396" t="s">
        <v>1454</v>
      </c>
      <c r="C396"/>
      <c r="D396" s="2">
        <v>9</v>
      </c>
      <c r="E396" s="70"/>
    </row>
    <row r="397" spans="1:5" x14ac:dyDescent="0.25">
      <c r="A397" s="3"/>
      <c r="B397" t="s">
        <v>1462</v>
      </c>
      <c r="C397"/>
      <c r="D397" s="2">
        <v>9</v>
      </c>
      <c r="E397" s="70"/>
    </row>
    <row r="398" spans="1:5" x14ac:dyDescent="0.25">
      <c r="C398"/>
      <c r="D398" s="2"/>
      <c r="E398" s="70"/>
    </row>
    <row r="399" spans="1:5" x14ac:dyDescent="0.25">
      <c r="A399" s="3">
        <v>41969</v>
      </c>
      <c r="B399" t="s">
        <v>112</v>
      </c>
      <c r="C399"/>
      <c r="D399" s="2">
        <v>100</v>
      </c>
      <c r="E399" s="70"/>
    </row>
    <row r="400" spans="1:5" x14ac:dyDescent="0.25">
      <c r="A400" s="3">
        <v>41969</v>
      </c>
      <c r="B400" t="s">
        <v>1463</v>
      </c>
      <c r="C400" s="5">
        <v>38</v>
      </c>
      <c r="D400"/>
      <c r="E400" s="70"/>
    </row>
    <row r="401" spans="1:5" x14ac:dyDescent="0.25">
      <c r="A401" s="3"/>
      <c r="C401"/>
      <c r="D401"/>
      <c r="E401" s="70"/>
    </row>
    <row r="402" spans="1:5" x14ac:dyDescent="0.25">
      <c r="A402" s="152" t="s">
        <v>1464</v>
      </c>
      <c r="B402" s="152"/>
      <c r="C402" s="152"/>
      <c r="D402" s="152"/>
      <c r="E402" s="70"/>
    </row>
    <row r="403" spans="1:5" x14ac:dyDescent="0.25">
      <c r="A403" s="3">
        <v>41971</v>
      </c>
      <c r="B403" t="s">
        <v>12</v>
      </c>
      <c r="C403"/>
      <c r="D403" s="2">
        <v>9</v>
      </c>
      <c r="E403" s="70"/>
    </row>
    <row r="404" spans="1:5" x14ac:dyDescent="0.25">
      <c r="A404" s="3">
        <v>41971</v>
      </c>
      <c r="B404" t="s">
        <v>134</v>
      </c>
      <c r="C404"/>
      <c r="D404" s="2">
        <v>15</v>
      </c>
      <c r="E404" s="70"/>
    </row>
    <row r="405" spans="1:5" x14ac:dyDescent="0.25">
      <c r="A405" s="3">
        <v>41971</v>
      </c>
      <c r="B405" t="s">
        <v>102</v>
      </c>
      <c r="C405"/>
      <c r="D405" s="2">
        <v>7</v>
      </c>
      <c r="E405" s="70"/>
    </row>
    <row r="406" spans="1:5" x14ac:dyDescent="0.25">
      <c r="A406" s="3">
        <v>41971</v>
      </c>
      <c r="B406" t="s">
        <v>1346</v>
      </c>
      <c r="C406"/>
      <c r="D406" s="2">
        <v>15</v>
      </c>
      <c r="E406" s="70"/>
    </row>
    <row r="407" spans="1:5" x14ac:dyDescent="0.25">
      <c r="A407" s="3">
        <v>41971</v>
      </c>
      <c r="B407" t="s">
        <v>15</v>
      </c>
      <c r="C407"/>
      <c r="D407" s="2">
        <v>9</v>
      </c>
      <c r="E407" s="70"/>
    </row>
    <row r="408" spans="1:5" x14ac:dyDescent="0.25">
      <c r="A408" s="3">
        <v>41971</v>
      </c>
      <c r="B408" t="s">
        <v>1465</v>
      </c>
      <c r="C408" s="5">
        <v>1396</v>
      </c>
      <c r="D408"/>
      <c r="E408" s="70"/>
    </row>
    <row r="409" spans="1:5" x14ac:dyDescent="0.25">
      <c r="A409" s="3">
        <v>41971</v>
      </c>
      <c r="B409" t="s">
        <v>1466</v>
      </c>
      <c r="C409"/>
      <c r="D409" s="2">
        <v>5000</v>
      </c>
      <c r="E409" s="70"/>
    </row>
    <row r="410" spans="1:5" x14ac:dyDescent="0.25">
      <c r="A410" s="3"/>
      <c r="C410"/>
      <c r="D410" s="2"/>
      <c r="E410" s="70"/>
    </row>
    <row r="411" spans="1:5" x14ac:dyDescent="0.25">
      <c r="A411" s="3">
        <v>41972</v>
      </c>
      <c r="B411" t="s">
        <v>1467</v>
      </c>
      <c r="C411"/>
      <c r="D411" s="2">
        <v>30</v>
      </c>
      <c r="E411" s="70"/>
    </row>
    <row r="412" spans="1:5" x14ac:dyDescent="0.25">
      <c r="C412"/>
      <c r="D412" s="2"/>
      <c r="E412" s="70"/>
    </row>
    <row r="413" spans="1:5" x14ac:dyDescent="0.25">
      <c r="A413" s="3">
        <v>41975</v>
      </c>
      <c r="B413" t="s">
        <v>1314</v>
      </c>
      <c r="C413"/>
      <c r="D413" s="2">
        <v>20</v>
      </c>
      <c r="E413" s="70"/>
    </row>
    <row r="414" spans="1:5" x14ac:dyDescent="0.25">
      <c r="A414" s="3">
        <v>41975</v>
      </c>
      <c r="B414" t="s">
        <v>1468</v>
      </c>
      <c r="C414"/>
      <c r="D414" s="2">
        <v>30</v>
      </c>
      <c r="E414" s="70"/>
    </row>
    <row r="415" spans="1:5" x14ac:dyDescent="0.25">
      <c r="A415" s="3">
        <v>41975</v>
      </c>
      <c r="B415" t="s">
        <v>149</v>
      </c>
      <c r="C415"/>
      <c r="D415" s="2">
        <v>30</v>
      </c>
      <c r="E415" s="70"/>
    </row>
    <row r="416" spans="1:5" x14ac:dyDescent="0.25">
      <c r="A416" s="3">
        <v>41975</v>
      </c>
      <c r="B416" t="s">
        <v>1329</v>
      </c>
      <c r="C416"/>
      <c r="D416" s="2">
        <v>201</v>
      </c>
      <c r="E416" s="70"/>
    </row>
    <row r="417" spans="1:5" x14ac:dyDescent="0.25">
      <c r="A417" s="3"/>
      <c r="C417"/>
      <c r="D417" s="2"/>
      <c r="E417" s="70"/>
    </row>
    <row r="418" spans="1:5" x14ac:dyDescent="0.25">
      <c r="B418" t="s">
        <v>1401</v>
      </c>
      <c r="C418" s="5">
        <v>300</v>
      </c>
      <c r="D418"/>
      <c r="E418" s="70"/>
    </row>
    <row r="420" spans="1:5" x14ac:dyDescent="0.25">
      <c r="A420" s="152" t="s">
        <v>1469</v>
      </c>
      <c r="B420" s="152"/>
      <c r="C420" s="152"/>
      <c r="D420" s="152"/>
      <c r="E420" s="70"/>
    </row>
    <row r="421" spans="1:5" x14ac:dyDescent="0.25">
      <c r="A421" s="3">
        <v>41977</v>
      </c>
      <c r="B421" t="s">
        <v>12</v>
      </c>
      <c r="C421"/>
      <c r="D421" s="2">
        <v>9</v>
      </c>
      <c r="E421" s="70"/>
    </row>
    <row r="422" spans="1:5" x14ac:dyDescent="0.25">
      <c r="A422" s="152" t="s">
        <v>1470</v>
      </c>
      <c r="B422" s="152"/>
      <c r="C422" s="152"/>
      <c r="D422" s="152"/>
      <c r="E422" s="70"/>
    </row>
    <row r="423" spans="1:5" x14ac:dyDescent="0.25">
      <c r="A423" s="3">
        <v>41977</v>
      </c>
      <c r="B423" t="s">
        <v>1342</v>
      </c>
      <c r="C423"/>
      <c r="D423" s="2">
        <v>18</v>
      </c>
      <c r="E423" s="70"/>
    </row>
    <row r="424" spans="1:5" x14ac:dyDescent="0.25">
      <c r="A424" s="3">
        <v>41977</v>
      </c>
      <c r="B424" t="s">
        <v>1471</v>
      </c>
      <c r="C424"/>
      <c r="D424" s="2">
        <v>58</v>
      </c>
      <c r="E424" s="70"/>
    </row>
    <row r="425" spans="1:5" x14ac:dyDescent="0.25">
      <c r="A425" s="3">
        <v>41977</v>
      </c>
      <c r="B425" t="s">
        <v>1472</v>
      </c>
      <c r="C425"/>
      <c r="D425" s="2">
        <v>35</v>
      </c>
      <c r="E425" s="70"/>
    </row>
    <row r="426" spans="1:5" x14ac:dyDescent="0.25">
      <c r="A426" s="3">
        <v>41977</v>
      </c>
      <c r="B426" t="s">
        <v>1473</v>
      </c>
      <c r="C426"/>
      <c r="D426" s="2">
        <v>260</v>
      </c>
      <c r="E426" s="70"/>
    </row>
    <row r="427" spans="1:5" x14ac:dyDescent="0.25">
      <c r="A427" s="3">
        <v>41977</v>
      </c>
      <c r="B427" t="s">
        <v>1474</v>
      </c>
      <c r="C427"/>
      <c r="D427" s="2">
        <v>30</v>
      </c>
      <c r="E427" s="70"/>
    </row>
    <row r="428" spans="1:5" x14ac:dyDescent="0.25">
      <c r="A428" s="152" t="s">
        <v>1475</v>
      </c>
      <c r="B428" s="152"/>
      <c r="C428" s="152"/>
      <c r="D428" s="152"/>
      <c r="E428" s="70"/>
    </row>
    <row r="429" spans="1:5" x14ac:dyDescent="0.25">
      <c r="A429" s="3">
        <v>41977</v>
      </c>
      <c r="B429" s="49" t="s">
        <v>1476</v>
      </c>
      <c r="C429" s="49"/>
      <c r="D429" s="2">
        <v>9</v>
      </c>
      <c r="E429" s="70"/>
    </row>
    <row r="430" spans="1:5" x14ac:dyDescent="0.25">
      <c r="A430" s="3">
        <v>41977</v>
      </c>
      <c r="B430" s="49" t="s">
        <v>1477</v>
      </c>
      <c r="C430"/>
      <c r="D430" s="2">
        <v>9</v>
      </c>
      <c r="E430" s="70"/>
    </row>
    <row r="431" spans="1:5" x14ac:dyDescent="0.25">
      <c r="A431" s="3">
        <v>41977</v>
      </c>
      <c r="B431" t="s">
        <v>146</v>
      </c>
      <c r="C431"/>
      <c r="D431" s="2">
        <v>18</v>
      </c>
      <c r="E431" s="70"/>
    </row>
    <row r="432" spans="1:5" x14ac:dyDescent="0.25">
      <c r="A432" s="3">
        <v>41977</v>
      </c>
      <c r="B432" t="s">
        <v>15</v>
      </c>
      <c r="C432"/>
      <c r="D432" s="2">
        <v>9</v>
      </c>
      <c r="E432" s="70"/>
    </row>
    <row r="433" spans="1:5" x14ac:dyDescent="0.25">
      <c r="A433" s="3"/>
      <c r="C433"/>
      <c r="D433" s="2"/>
      <c r="E433" s="70"/>
    </row>
    <row r="434" spans="1:5" x14ac:dyDescent="0.25">
      <c r="A434" s="3">
        <v>41986</v>
      </c>
      <c r="B434" t="s">
        <v>1314</v>
      </c>
      <c r="C434"/>
      <c r="D434" s="2">
        <v>20</v>
      </c>
      <c r="E434" s="70"/>
    </row>
    <row r="435" spans="1:5" x14ac:dyDescent="0.25">
      <c r="A435" s="3"/>
      <c r="C435"/>
      <c r="D435" s="2"/>
      <c r="E435" s="70"/>
    </row>
    <row r="436" spans="1:5" x14ac:dyDescent="0.25">
      <c r="A436" s="152" t="s">
        <v>1478</v>
      </c>
      <c r="B436" s="152"/>
      <c r="C436" s="152"/>
      <c r="D436" s="152"/>
      <c r="E436" s="70"/>
    </row>
    <row r="437" spans="1:5" x14ac:dyDescent="0.25">
      <c r="A437" s="3">
        <v>41987</v>
      </c>
      <c r="B437" t="s">
        <v>12</v>
      </c>
      <c r="C437"/>
      <c r="D437" s="2">
        <v>9</v>
      </c>
      <c r="E437" s="70"/>
    </row>
    <row r="438" spans="1:5" x14ac:dyDescent="0.25">
      <c r="A438" s="3">
        <v>41987</v>
      </c>
      <c r="B438" t="s">
        <v>134</v>
      </c>
      <c r="C438"/>
      <c r="D438" s="2">
        <v>15</v>
      </c>
      <c r="E438" s="70"/>
    </row>
    <row r="439" spans="1:5" x14ac:dyDescent="0.25">
      <c r="A439" s="3">
        <v>41987</v>
      </c>
      <c r="B439" t="s">
        <v>102</v>
      </c>
      <c r="C439"/>
      <c r="D439" s="2">
        <v>7</v>
      </c>
      <c r="E439" s="70"/>
    </row>
    <row r="440" spans="1:5" x14ac:dyDescent="0.25">
      <c r="A440" s="3">
        <v>41987</v>
      </c>
      <c r="B440" t="s">
        <v>1305</v>
      </c>
      <c r="C440" s="5">
        <v>5000</v>
      </c>
      <c r="D440"/>
      <c r="E440" s="70"/>
    </row>
    <row r="441" spans="1:5" x14ac:dyDescent="0.25">
      <c r="A441" s="152" t="s">
        <v>1479</v>
      </c>
      <c r="B441" s="152"/>
      <c r="C441" s="152"/>
      <c r="D441" s="152"/>
      <c r="E441" s="70"/>
    </row>
    <row r="442" spans="1:5" x14ac:dyDescent="0.25">
      <c r="A442" s="3">
        <v>41987</v>
      </c>
      <c r="B442" t="s">
        <v>1480</v>
      </c>
      <c r="C442"/>
      <c r="D442" s="5">
        <v>9</v>
      </c>
      <c r="E442" s="70"/>
    </row>
    <row r="443" spans="1:5" x14ac:dyDescent="0.25">
      <c r="A443" s="3">
        <v>41987</v>
      </c>
      <c r="B443" t="s">
        <v>1318</v>
      </c>
      <c r="C443"/>
      <c r="D443" s="5">
        <v>7</v>
      </c>
      <c r="E443" s="70"/>
    </row>
    <row r="444" spans="1:5" x14ac:dyDescent="0.25">
      <c r="A444" s="3"/>
      <c r="C444"/>
      <c r="D444"/>
      <c r="E444" s="70"/>
    </row>
    <row r="445" spans="1:5" x14ac:dyDescent="0.25">
      <c r="A445" s="152" t="s">
        <v>1481</v>
      </c>
      <c r="B445" s="152"/>
      <c r="C445" s="152"/>
      <c r="D445" s="152"/>
      <c r="E445" s="70"/>
    </row>
    <row r="446" spans="1:5" x14ac:dyDescent="0.25">
      <c r="A446" s="3">
        <v>41988</v>
      </c>
      <c r="B446" t="s">
        <v>12</v>
      </c>
      <c r="C446"/>
      <c r="D446" s="5">
        <v>9</v>
      </c>
      <c r="E446" s="70"/>
    </row>
    <row r="447" spans="1:5" x14ac:dyDescent="0.25">
      <c r="A447" s="3">
        <v>41988</v>
      </c>
      <c r="B447" t="s">
        <v>134</v>
      </c>
      <c r="C447"/>
      <c r="D447" s="5">
        <v>15</v>
      </c>
      <c r="E447" s="70"/>
    </row>
    <row r="448" spans="1:5" x14ac:dyDescent="0.25">
      <c r="A448" s="3">
        <v>41988</v>
      </c>
      <c r="B448" t="s">
        <v>102</v>
      </c>
      <c r="C448"/>
      <c r="D448" s="5">
        <v>7</v>
      </c>
      <c r="E448" s="70"/>
    </row>
    <row r="449" spans="1:1024" x14ac:dyDescent="0.25">
      <c r="A449" s="3">
        <v>41988</v>
      </c>
      <c r="B449" s="4" t="s">
        <v>112</v>
      </c>
      <c r="C449"/>
      <c r="D449" s="5">
        <v>500</v>
      </c>
      <c r="E449" s="70"/>
    </row>
    <row r="450" spans="1:1024" x14ac:dyDescent="0.25">
      <c r="A450" s="3">
        <v>41988</v>
      </c>
      <c r="B450" s="4" t="s">
        <v>113</v>
      </c>
      <c r="C450"/>
      <c r="D450" s="5">
        <v>12</v>
      </c>
      <c r="E450" s="70"/>
    </row>
    <row r="451" spans="1:1024" x14ac:dyDescent="0.25">
      <c r="A451" s="3">
        <v>41988</v>
      </c>
      <c r="B451" s="4" t="s">
        <v>115</v>
      </c>
      <c r="C451"/>
      <c r="D451" s="5">
        <v>100</v>
      </c>
      <c r="E451" s="70"/>
    </row>
    <row r="452" spans="1:1024" x14ac:dyDescent="0.25">
      <c r="A452" s="3">
        <v>41988</v>
      </c>
      <c r="B452" s="4" t="s">
        <v>116</v>
      </c>
      <c r="C452"/>
      <c r="D452" s="5">
        <v>25</v>
      </c>
      <c r="E452" s="70"/>
    </row>
    <row r="453" spans="1:1024" x14ac:dyDescent="0.25">
      <c r="A453" s="3">
        <v>41988</v>
      </c>
      <c r="B453" s="4" t="s">
        <v>117</v>
      </c>
      <c r="C453"/>
      <c r="D453" s="5">
        <v>100</v>
      </c>
      <c r="E453" s="70"/>
    </row>
    <row r="454" spans="1:1024" x14ac:dyDescent="0.25">
      <c r="A454" s="3">
        <v>41988</v>
      </c>
      <c r="B454" s="4" t="s">
        <v>118</v>
      </c>
      <c r="C454"/>
      <c r="D454" s="5">
        <v>110</v>
      </c>
      <c r="E454" s="70"/>
      <c r="G454" s="5"/>
      <c r="H454" s="5"/>
    </row>
    <row r="455" spans="1:1024" x14ac:dyDescent="0.25">
      <c r="A455" s="3">
        <v>41988</v>
      </c>
      <c r="B455" s="4" t="s">
        <v>119</v>
      </c>
      <c r="C455"/>
      <c r="D455" s="5">
        <v>108</v>
      </c>
      <c r="E455" s="70"/>
      <c r="G455" s="5"/>
      <c r="H455" s="5"/>
    </row>
    <row r="456" spans="1:1024" x14ac:dyDescent="0.25">
      <c r="A456" s="152" t="s">
        <v>1482</v>
      </c>
      <c r="B456" s="152"/>
      <c r="C456" s="152"/>
      <c r="D456" s="152"/>
      <c r="E456" s="70"/>
      <c r="G456" s="5"/>
      <c r="H456" s="5"/>
    </row>
    <row r="457" spans="1:1024" x14ac:dyDescent="0.25">
      <c r="A457" s="3">
        <v>41989</v>
      </c>
      <c r="B457" s="4" t="s">
        <v>10</v>
      </c>
      <c r="C457"/>
      <c r="D457" s="5">
        <v>7</v>
      </c>
      <c r="E457" s="70"/>
      <c r="G457" s="5"/>
      <c r="H457" s="5"/>
    </row>
    <row r="458" spans="1:1024" x14ac:dyDescent="0.25">
      <c r="A458" s="3">
        <v>41989</v>
      </c>
      <c r="B458" s="4" t="s">
        <v>15</v>
      </c>
      <c r="C458"/>
      <c r="D458" s="5">
        <v>9</v>
      </c>
      <c r="E458" s="70"/>
      <c r="G458" s="5"/>
      <c r="H458" s="5"/>
    </row>
    <row r="459" spans="1:1024" x14ac:dyDescent="0.25">
      <c r="C459"/>
      <c r="D459"/>
      <c r="E459" s="70"/>
      <c r="G459" s="5"/>
      <c r="H459" s="5"/>
      <c r="K459" s="5"/>
      <c r="L459" s="5"/>
      <c r="O459" s="5"/>
      <c r="P459" s="5"/>
      <c r="S459" s="5"/>
      <c r="T459" s="5"/>
      <c r="W459" s="5"/>
      <c r="X459" s="5"/>
      <c r="AA459" s="5"/>
      <c r="AB459" s="5"/>
      <c r="AE459" s="5"/>
      <c r="AF459" s="5"/>
      <c r="AI459" s="5"/>
      <c r="AJ459" s="5"/>
      <c r="AM459" s="5"/>
      <c r="AN459" s="5"/>
      <c r="AQ459" s="5"/>
      <c r="AR459" s="5"/>
      <c r="AU459" s="5"/>
      <c r="AV459" s="5"/>
      <c r="AY459" s="5"/>
      <c r="AZ459" s="5"/>
      <c r="BC459" s="5"/>
      <c r="BD459" s="5"/>
      <c r="BG459" s="5"/>
      <c r="BH459" s="5"/>
      <c r="BK459" s="5"/>
      <c r="BL459" s="5"/>
      <c r="BO459" s="5"/>
      <c r="BP459" s="5"/>
      <c r="BS459" s="5"/>
      <c r="BT459" s="5"/>
      <c r="BW459" s="5"/>
      <c r="BX459" s="5"/>
      <c r="CA459" s="5"/>
      <c r="CB459" s="5"/>
      <c r="CE459" s="5"/>
      <c r="CF459" s="5"/>
      <c r="CI459" s="5"/>
      <c r="CJ459" s="5"/>
      <c r="CM459" s="5"/>
      <c r="CN459" s="5"/>
      <c r="CQ459" s="5"/>
      <c r="CR459" s="5"/>
      <c r="CU459" s="5"/>
      <c r="CV459" s="5"/>
      <c r="CY459" s="5"/>
      <c r="CZ459" s="5"/>
      <c r="DC459" s="5"/>
      <c r="DD459" s="5"/>
      <c r="DG459" s="5"/>
      <c r="DH459" s="5"/>
      <c r="DK459" s="5"/>
      <c r="DL459" s="5"/>
      <c r="DO459" s="5"/>
      <c r="DP459" s="5"/>
      <c r="DS459" s="5"/>
      <c r="DT459" s="5"/>
      <c r="DW459" s="5"/>
      <c r="DX459" s="5"/>
      <c r="EA459" s="5"/>
      <c r="EB459" s="5"/>
      <c r="EE459" s="5"/>
      <c r="EF459" s="5"/>
      <c r="EI459" s="5"/>
      <c r="EJ459" s="5"/>
      <c r="EM459" s="5"/>
      <c r="EN459" s="5"/>
      <c r="EQ459" s="5"/>
      <c r="ER459" s="5"/>
      <c r="EU459" s="5"/>
      <c r="EV459" s="5"/>
      <c r="EY459" s="5"/>
      <c r="EZ459" s="5"/>
      <c r="FC459" s="5"/>
      <c r="FD459" s="5"/>
      <c r="FG459" s="5"/>
      <c r="FH459" s="5"/>
      <c r="FK459" s="5"/>
      <c r="FL459" s="5"/>
      <c r="FO459" s="5"/>
      <c r="FP459" s="5"/>
      <c r="FS459" s="5"/>
      <c r="FT459" s="5"/>
      <c r="FW459" s="5"/>
      <c r="FX459" s="5"/>
      <c r="GA459" s="5"/>
      <c r="GB459" s="5"/>
      <c r="GE459" s="5"/>
      <c r="GF459" s="5"/>
      <c r="GI459" s="5"/>
      <c r="GJ459" s="5"/>
      <c r="GM459" s="5"/>
      <c r="GN459" s="5"/>
      <c r="GQ459" s="5"/>
      <c r="GR459" s="5"/>
      <c r="GU459" s="5"/>
      <c r="GV459" s="5"/>
      <c r="GY459" s="5"/>
      <c r="GZ459" s="5"/>
      <c r="HC459" s="5"/>
      <c r="HD459" s="5"/>
      <c r="HG459" s="5"/>
      <c r="HH459" s="5"/>
      <c r="HK459" s="5"/>
      <c r="HL459" s="5"/>
      <c r="HO459" s="5"/>
      <c r="HP459" s="5"/>
      <c r="HS459" s="5"/>
      <c r="HT459" s="5"/>
      <c r="HW459" s="5"/>
      <c r="HX459" s="5"/>
      <c r="IA459" s="5"/>
      <c r="IB459" s="5"/>
      <c r="IE459" s="5"/>
      <c r="IF459" s="5"/>
      <c r="II459" s="5"/>
      <c r="IJ459" s="5"/>
      <c r="IM459" s="5"/>
      <c r="IN459" s="5"/>
      <c r="IQ459" s="5"/>
      <c r="IR459" s="5"/>
      <c r="IU459" s="5"/>
      <c r="IV459" s="5"/>
      <c r="IY459" s="5"/>
      <c r="IZ459" s="5"/>
      <c r="JC459" s="5"/>
      <c r="JD459" s="5"/>
      <c r="JG459" s="5"/>
      <c r="JH459" s="5"/>
      <c r="JK459" s="5"/>
      <c r="JL459" s="5"/>
      <c r="JO459" s="5"/>
      <c r="JP459" s="5"/>
      <c r="JS459" s="5"/>
      <c r="JT459" s="5"/>
      <c r="JW459" s="5"/>
      <c r="JX459" s="5"/>
      <c r="KA459" s="5"/>
      <c r="KB459" s="5"/>
      <c r="KE459" s="5"/>
      <c r="KF459" s="5"/>
      <c r="KI459" s="5"/>
      <c r="KJ459" s="5"/>
      <c r="KM459" s="5"/>
      <c r="KN459" s="5"/>
      <c r="KQ459" s="5"/>
      <c r="KR459" s="5"/>
      <c r="KU459" s="5"/>
      <c r="KV459" s="5"/>
      <c r="KY459" s="5"/>
      <c r="KZ459" s="5"/>
      <c r="LC459" s="5"/>
      <c r="LD459" s="5"/>
      <c r="LG459" s="5"/>
      <c r="LH459" s="5"/>
      <c r="LK459" s="5"/>
      <c r="LL459" s="5"/>
      <c r="LO459" s="5"/>
      <c r="LP459" s="5"/>
      <c r="LS459" s="5"/>
      <c r="LT459" s="5"/>
      <c r="LW459" s="5"/>
      <c r="LX459" s="5"/>
      <c r="MA459" s="5"/>
      <c r="MB459" s="5"/>
      <c r="ME459" s="5"/>
      <c r="MF459" s="5"/>
      <c r="MI459" s="5"/>
      <c r="MJ459" s="5"/>
      <c r="MM459" s="5"/>
      <c r="MN459" s="5"/>
      <c r="MQ459" s="5"/>
      <c r="MR459" s="5"/>
      <c r="MU459" s="5"/>
      <c r="MV459" s="5"/>
      <c r="MY459" s="5"/>
      <c r="MZ459" s="5"/>
      <c r="NC459" s="5"/>
      <c r="ND459" s="5"/>
      <c r="NG459" s="5"/>
      <c r="NH459" s="5"/>
      <c r="NK459" s="5"/>
      <c r="NL459" s="5"/>
      <c r="NO459" s="5"/>
      <c r="NP459" s="5"/>
      <c r="NS459" s="5"/>
      <c r="NT459" s="5"/>
      <c r="NW459" s="5"/>
      <c r="NX459" s="5"/>
      <c r="OA459" s="5"/>
      <c r="OB459" s="5"/>
      <c r="OE459" s="5"/>
      <c r="OF459" s="5"/>
      <c r="OI459" s="5"/>
      <c r="OJ459" s="5"/>
      <c r="OM459" s="5"/>
      <c r="ON459" s="5"/>
      <c r="OQ459" s="5"/>
      <c r="OR459" s="5"/>
      <c r="OU459" s="5"/>
      <c r="OV459" s="5"/>
      <c r="OY459" s="5"/>
      <c r="OZ459" s="5"/>
      <c r="PC459" s="5"/>
      <c r="PD459" s="5"/>
      <c r="PG459" s="5"/>
      <c r="PH459" s="5"/>
      <c r="PK459" s="5"/>
      <c r="PL459" s="5"/>
      <c r="PO459" s="5"/>
      <c r="PP459" s="5"/>
      <c r="PS459" s="5"/>
      <c r="PT459" s="5"/>
      <c r="PW459" s="5"/>
      <c r="PX459" s="5"/>
      <c r="QA459" s="5"/>
      <c r="QB459" s="5"/>
      <c r="QE459" s="5"/>
      <c r="QF459" s="5"/>
      <c r="QI459" s="5"/>
      <c r="QJ459" s="5"/>
      <c r="QM459" s="5"/>
      <c r="QN459" s="5"/>
      <c r="QQ459" s="5"/>
      <c r="QR459" s="5"/>
      <c r="QU459" s="5"/>
      <c r="QV459" s="5"/>
      <c r="QY459" s="5"/>
      <c r="QZ459" s="5"/>
      <c r="RC459" s="5"/>
      <c r="RD459" s="5"/>
      <c r="RG459" s="5"/>
      <c r="RH459" s="5"/>
      <c r="RK459" s="5"/>
      <c r="RL459" s="5"/>
      <c r="RO459" s="5"/>
      <c r="RP459" s="5"/>
      <c r="RS459" s="5"/>
      <c r="RT459" s="5"/>
      <c r="RW459" s="5"/>
      <c r="RX459" s="5"/>
      <c r="SA459" s="5"/>
      <c r="SB459" s="5"/>
      <c r="SE459" s="5"/>
      <c r="SF459" s="5"/>
      <c r="SI459" s="5"/>
      <c r="SJ459" s="5"/>
      <c r="SM459" s="5"/>
      <c r="SN459" s="5"/>
      <c r="SQ459" s="5"/>
      <c r="SR459" s="5"/>
      <c r="SU459" s="5"/>
      <c r="SV459" s="5"/>
      <c r="SY459" s="5"/>
      <c r="SZ459" s="5"/>
      <c r="TC459" s="5"/>
      <c r="TD459" s="5"/>
      <c r="TG459" s="5"/>
      <c r="TH459" s="5"/>
      <c r="TK459" s="5"/>
      <c r="TL459" s="5"/>
      <c r="TO459" s="5"/>
      <c r="TP459" s="5"/>
      <c r="TS459" s="5"/>
      <c r="TT459" s="5"/>
      <c r="TW459" s="5"/>
      <c r="TX459" s="5"/>
      <c r="UA459" s="5"/>
      <c r="UB459" s="5"/>
      <c r="UE459" s="5"/>
      <c r="UF459" s="5"/>
      <c r="UI459" s="5"/>
      <c r="UJ459" s="5"/>
      <c r="UM459" s="5"/>
      <c r="UN459" s="5"/>
      <c r="UQ459" s="5"/>
      <c r="UR459" s="5"/>
      <c r="UU459" s="5"/>
      <c r="UV459" s="5"/>
      <c r="UY459" s="5"/>
      <c r="UZ459" s="5"/>
      <c r="VC459" s="5"/>
      <c r="VD459" s="5"/>
      <c r="VG459" s="5"/>
      <c r="VH459" s="5"/>
      <c r="VK459" s="5"/>
      <c r="VL459" s="5"/>
      <c r="VO459" s="5"/>
      <c r="VP459" s="5"/>
      <c r="VS459" s="5"/>
      <c r="VT459" s="5"/>
      <c r="VW459" s="5"/>
      <c r="VX459" s="5"/>
      <c r="WA459" s="5"/>
      <c r="WB459" s="5"/>
      <c r="WE459" s="5"/>
      <c r="WF459" s="5"/>
      <c r="WI459" s="5"/>
      <c r="WJ459" s="5"/>
      <c r="WM459" s="5"/>
      <c r="WN459" s="5"/>
      <c r="WQ459" s="5"/>
      <c r="WR459" s="5"/>
      <c r="WU459" s="5"/>
      <c r="WV459" s="5"/>
      <c r="WY459" s="5"/>
      <c r="WZ459" s="5"/>
      <c r="XC459" s="5"/>
      <c r="XD459" s="5"/>
      <c r="XG459" s="5"/>
      <c r="XH459" s="5"/>
      <c r="XK459" s="5"/>
      <c r="XL459" s="5"/>
      <c r="XO459" s="5"/>
      <c r="XP459" s="5"/>
      <c r="XS459" s="5"/>
      <c r="XT459" s="5"/>
      <c r="XW459" s="5"/>
      <c r="XX459" s="5"/>
      <c r="YA459" s="5"/>
      <c r="YB459" s="5"/>
      <c r="YE459" s="5"/>
      <c r="YF459" s="5"/>
      <c r="YI459" s="5"/>
      <c r="YJ459" s="5"/>
      <c r="YM459" s="5"/>
      <c r="YN459" s="5"/>
      <c r="YQ459" s="5"/>
      <c r="YR459" s="5"/>
      <c r="YU459" s="5"/>
      <c r="YV459" s="5"/>
      <c r="YY459" s="5"/>
      <c r="YZ459" s="5"/>
      <c r="ZC459" s="5"/>
      <c r="ZD459" s="5"/>
      <c r="ZG459" s="5"/>
      <c r="ZH459" s="5"/>
      <c r="ZK459" s="5"/>
      <c r="ZL459" s="5"/>
      <c r="ZO459" s="5"/>
      <c r="ZP459" s="5"/>
      <c r="ZS459" s="5"/>
      <c r="ZT459" s="5"/>
      <c r="ZW459" s="5"/>
      <c r="ZX459" s="5"/>
      <c r="AAA459" s="5"/>
      <c r="AAB459" s="5"/>
      <c r="AAE459" s="5"/>
      <c r="AAF459" s="5"/>
      <c r="AAI459" s="5"/>
      <c r="AAJ459" s="5"/>
      <c r="AAM459" s="5"/>
      <c r="AAN459" s="5"/>
      <c r="AAQ459" s="5"/>
      <c r="AAR459" s="5"/>
      <c r="AAU459" s="5"/>
      <c r="AAV459" s="5"/>
      <c r="AAY459" s="5"/>
      <c r="AAZ459" s="5"/>
      <c r="ABC459" s="5"/>
      <c r="ABD459" s="5"/>
      <c r="ABG459" s="5"/>
      <c r="ABH459" s="5"/>
      <c r="ABK459" s="5"/>
      <c r="ABL459" s="5"/>
      <c r="ABO459" s="5"/>
      <c r="ABP459" s="5"/>
      <c r="ABS459" s="5"/>
      <c r="ABT459" s="5"/>
      <c r="ABW459" s="5"/>
      <c r="ABX459" s="5"/>
      <c r="ACA459" s="5"/>
      <c r="ACB459" s="5"/>
      <c r="ACE459" s="5"/>
      <c r="ACF459" s="5"/>
      <c r="ACI459" s="5"/>
      <c r="ACJ459" s="5"/>
      <c r="ACM459" s="5"/>
      <c r="ACN459" s="5"/>
      <c r="ACQ459" s="5"/>
      <c r="ACR459" s="5"/>
      <c r="ACU459" s="5"/>
      <c r="ACV459" s="5"/>
      <c r="ACY459" s="5"/>
      <c r="ACZ459" s="5"/>
      <c r="ADC459" s="5"/>
      <c r="ADD459" s="5"/>
      <c r="ADG459" s="5"/>
      <c r="ADH459" s="5"/>
      <c r="ADK459" s="5"/>
      <c r="ADL459" s="5"/>
      <c r="ADO459" s="5"/>
      <c r="ADP459" s="5"/>
      <c r="ADS459" s="5"/>
      <c r="ADT459" s="5"/>
      <c r="ADW459" s="5"/>
      <c r="ADX459" s="5"/>
      <c r="AEA459" s="5"/>
      <c r="AEB459" s="5"/>
      <c r="AEE459" s="5"/>
      <c r="AEF459" s="5"/>
      <c r="AEI459" s="5"/>
      <c r="AEJ459" s="5"/>
      <c r="AEM459" s="5"/>
      <c r="AEN459" s="5"/>
      <c r="AEQ459" s="5"/>
      <c r="AER459" s="5"/>
      <c r="AEU459" s="5"/>
      <c r="AEV459" s="5"/>
      <c r="AEY459" s="5"/>
      <c r="AEZ459" s="5"/>
      <c r="AFC459" s="5"/>
      <c r="AFD459" s="5"/>
      <c r="AFG459" s="5"/>
      <c r="AFH459" s="5"/>
      <c r="AFK459" s="5"/>
      <c r="AFL459" s="5"/>
      <c r="AFO459" s="5"/>
      <c r="AFP459" s="5"/>
      <c r="AFS459" s="5"/>
      <c r="AFT459" s="5"/>
      <c r="AFW459" s="5"/>
      <c r="AFX459" s="5"/>
      <c r="AGA459" s="5"/>
      <c r="AGB459" s="5"/>
      <c r="AGE459" s="5"/>
      <c r="AGF459" s="5"/>
      <c r="AGI459" s="5"/>
      <c r="AGJ459" s="5"/>
      <c r="AGM459" s="5"/>
      <c r="AGN459" s="5"/>
      <c r="AGQ459" s="5"/>
      <c r="AGR459" s="5"/>
      <c r="AGU459" s="5"/>
      <c r="AGV459" s="5"/>
      <c r="AGY459" s="5"/>
      <c r="AGZ459" s="5"/>
      <c r="AHC459" s="5"/>
      <c r="AHD459" s="5"/>
      <c r="AHG459" s="5"/>
      <c r="AHH459" s="5"/>
      <c r="AHK459" s="5"/>
      <c r="AHL459" s="5"/>
      <c r="AHO459" s="5"/>
      <c r="AHP459" s="5"/>
      <c r="AHS459" s="5"/>
      <c r="AHT459" s="5"/>
      <c r="AHW459" s="5"/>
      <c r="AHX459" s="5"/>
      <c r="AIA459" s="5"/>
      <c r="AIB459" s="5"/>
      <c r="AIE459" s="5"/>
      <c r="AIF459" s="5"/>
      <c r="AII459" s="5"/>
      <c r="AIJ459" s="5"/>
      <c r="AIM459" s="5"/>
      <c r="AIN459" s="5"/>
      <c r="AIQ459" s="5"/>
      <c r="AIR459" s="5"/>
      <c r="AIU459" s="5"/>
      <c r="AIV459" s="5"/>
      <c r="AIY459" s="5"/>
      <c r="AIZ459" s="5"/>
      <c r="AJC459" s="5"/>
      <c r="AJD459" s="5"/>
      <c r="AJG459" s="5"/>
      <c r="AJH459" s="5"/>
      <c r="AJK459" s="5"/>
      <c r="AJL459" s="5"/>
      <c r="AJO459" s="5"/>
      <c r="AJP459" s="5"/>
      <c r="AJS459" s="5"/>
      <c r="AJT459" s="5"/>
      <c r="AJW459" s="5"/>
      <c r="AJX459" s="5"/>
      <c r="AKA459" s="5"/>
      <c r="AKB459" s="5"/>
      <c r="AKE459" s="5"/>
      <c r="AKF459" s="5"/>
      <c r="AKI459" s="5"/>
      <c r="AKJ459" s="5"/>
      <c r="AKM459" s="5"/>
      <c r="AKN459" s="5"/>
      <c r="AKQ459" s="5"/>
      <c r="AKR459" s="5"/>
      <c r="AKU459" s="5"/>
      <c r="AKV459" s="5"/>
      <c r="AKY459" s="5"/>
      <c r="AKZ459" s="5"/>
      <c r="ALC459" s="5"/>
      <c r="ALD459" s="5"/>
      <c r="ALG459" s="5"/>
      <c r="ALH459" s="5"/>
      <c r="ALK459" s="5"/>
      <c r="ALL459" s="5"/>
      <c r="ALO459" s="5"/>
      <c r="ALP459" s="5"/>
      <c r="ALS459" s="5"/>
      <c r="ALT459" s="5"/>
      <c r="ALW459" s="5"/>
      <c r="ALX459" s="5"/>
      <c r="AMA459" s="5"/>
      <c r="AMB459" s="5"/>
      <c r="AME459" s="5"/>
      <c r="AMF459" s="5"/>
      <c r="AMI459" s="5"/>
      <c r="AMJ459" s="5"/>
    </row>
    <row r="460" spans="1:1024" x14ac:dyDescent="0.25">
      <c r="A460" s="152" t="s">
        <v>1483</v>
      </c>
      <c r="B460" s="152"/>
      <c r="C460" s="152"/>
      <c r="D460" s="152"/>
      <c r="E460" s="70"/>
      <c r="G460" s="5"/>
      <c r="H460" s="5"/>
      <c r="K460" s="5"/>
      <c r="L460" s="5"/>
      <c r="O460" s="5"/>
      <c r="P460" s="5"/>
      <c r="S460" s="5"/>
      <c r="T460" s="5"/>
      <c r="W460" s="5"/>
      <c r="X460" s="5"/>
      <c r="AA460" s="5"/>
      <c r="AB460" s="5"/>
      <c r="AE460" s="5"/>
      <c r="AF460" s="5"/>
      <c r="AI460" s="5"/>
      <c r="AJ460" s="5"/>
      <c r="AM460" s="5"/>
      <c r="AN460" s="5"/>
      <c r="AQ460" s="5"/>
      <c r="AR460" s="5"/>
      <c r="AU460" s="5"/>
      <c r="AV460" s="5"/>
      <c r="AY460" s="5"/>
      <c r="AZ460" s="5"/>
      <c r="BC460" s="5"/>
      <c r="BD460" s="5"/>
      <c r="BG460" s="5"/>
      <c r="BH460" s="5"/>
      <c r="BK460" s="5"/>
      <c r="BL460" s="5"/>
      <c r="BO460" s="5"/>
      <c r="BP460" s="5"/>
      <c r="BS460" s="5"/>
      <c r="BT460" s="5"/>
      <c r="BW460" s="5"/>
      <c r="BX460" s="5"/>
      <c r="CA460" s="5"/>
      <c r="CB460" s="5"/>
      <c r="CE460" s="5"/>
      <c r="CF460" s="5"/>
      <c r="CI460" s="5"/>
      <c r="CJ460" s="5"/>
      <c r="CM460" s="5"/>
      <c r="CN460" s="5"/>
      <c r="CQ460" s="5"/>
      <c r="CR460" s="5"/>
      <c r="CU460" s="5"/>
      <c r="CV460" s="5"/>
      <c r="CY460" s="5"/>
      <c r="CZ460" s="5"/>
      <c r="DC460" s="5"/>
      <c r="DD460" s="5"/>
      <c r="DG460" s="5"/>
      <c r="DH460" s="5"/>
      <c r="DK460" s="5"/>
      <c r="DL460" s="5"/>
      <c r="DO460" s="5"/>
      <c r="DP460" s="5"/>
      <c r="DS460" s="5"/>
      <c r="DT460" s="5"/>
      <c r="DW460" s="5"/>
      <c r="DX460" s="5"/>
      <c r="EA460" s="5"/>
      <c r="EB460" s="5"/>
      <c r="EE460" s="5"/>
      <c r="EF460" s="5"/>
      <c r="EI460" s="5"/>
      <c r="EJ460" s="5"/>
      <c r="EM460" s="5"/>
      <c r="EN460" s="5"/>
      <c r="EQ460" s="5"/>
      <c r="ER460" s="5"/>
      <c r="EU460" s="5"/>
      <c r="EV460" s="5"/>
      <c r="EY460" s="5"/>
      <c r="EZ460" s="5"/>
      <c r="FC460" s="5"/>
      <c r="FD460" s="5"/>
      <c r="FG460" s="5"/>
      <c r="FH460" s="5"/>
      <c r="FK460" s="5"/>
      <c r="FL460" s="5"/>
      <c r="FO460" s="5"/>
      <c r="FP460" s="5"/>
      <c r="FS460" s="5"/>
      <c r="FT460" s="5"/>
      <c r="FW460" s="5"/>
      <c r="FX460" s="5"/>
      <c r="GA460" s="5"/>
      <c r="GB460" s="5"/>
      <c r="GE460" s="5"/>
      <c r="GF460" s="5"/>
      <c r="GI460" s="5"/>
      <c r="GJ460" s="5"/>
      <c r="GM460" s="5"/>
      <c r="GN460" s="5"/>
      <c r="GQ460" s="5"/>
      <c r="GR460" s="5"/>
      <c r="GU460" s="5"/>
      <c r="GV460" s="5"/>
      <c r="GY460" s="5"/>
      <c r="GZ460" s="5"/>
      <c r="HC460" s="5"/>
      <c r="HD460" s="5"/>
      <c r="HG460" s="5"/>
      <c r="HH460" s="5"/>
      <c r="HK460" s="5"/>
      <c r="HL460" s="5"/>
      <c r="HO460" s="5"/>
      <c r="HP460" s="5"/>
      <c r="HS460" s="5"/>
      <c r="HT460" s="5"/>
      <c r="HW460" s="5"/>
      <c r="HX460" s="5"/>
      <c r="IA460" s="5"/>
      <c r="IB460" s="5"/>
      <c r="IE460" s="5"/>
      <c r="IF460" s="5"/>
      <c r="II460" s="5"/>
      <c r="IJ460" s="5"/>
      <c r="IM460" s="5"/>
      <c r="IN460" s="5"/>
      <c r="IQ460" s="5"/>
      <c r="IR460" s="5"/>
      <c r="IU460" s="5"/>
      <c r="IV460" s="5"/>
      <c r="IY460" s="5"/>
      <c r="IZ460" s="5"/>
      <c r="JC460" s="5"/>
      <c r="JD460" s="5"/>
      <c r="JG460" s="5"/>
      <c r="JH460" s="5"/>
      <c r="JK460" s="5"/>
      <c r="JL460" s="5"/>
      <c r="JO460" s="5"/>
      <c r="JP460" s="5"/>
      <c r="JS460" s="5"/>
      <c r="JT460" s="5"/>
      <c r="JW460" s="5"/>
      <c r="JX460" s="5"/>
      <c r="KA460" s="5"/>
      <c r="KB460" s="5"/>
      <c r="KE460" s="5"/>
      <c r="KF460" s="5"/>
      <c r="KI460" s="5"/>
      <c r="KJ460" s="5"/>
      <c r="KM460" s="5"/>
      <c r="KN460" s="5"/>
      <c r="KQ460" s="5"/>
      <c r="KR460" s="5"/>
      <c r="KU460" s="5"/>
      <c r="KV460" s="5"/>
      <c r="KY460" s="5"/>
      <c r="KZ460" s="5"/>
      <c r="LC460" s="5"/>
      <c r="LD460" s="5"/>
      <c r="LG460" s="5"/>
      <c r="LH460" s="5"/>
      <c r="LK460" s="5"/>
      <c r="LL460" s="5"/>
      <c r="LO460" s="5"/>
      <c r="LP460" s="5"/>
      <c r="LS460" s="5"/>
      <c r="LT460" s="5"/>
      <c r="LW460" s="5"/>
      <c r="LX460" s="5"/>
      <c r="MA460" s="5"/>
      <c r="MB460" s="5"/>
      <c r="ME460" s="5"/>
      <c r="MF460" s="5"/>
      <c r="MI460" s="5"/>
      <c r="MJ460" s="5"/>
      <c r="MM460" s="5"/>
      <c r="MN460" s="5"/>
      <c r="MQ460" s="5"/>
      <c r="MR460" s="5"/>
      <c r="MU460" s="5"/>
      <c r="MV460" s="5"/>
      <c r="MY460" s="5"/>
      <c r="MZ460" s="5"/>
      <c r="NC460" s="5"/>
      <c r="ND460" s="5"/>
      <c r="NG460" s="5"/>
      <c r="NH460" s="5"/>
      <c r="NK460" s="5"/>
      <c r="NL460" s="5"/>
      <c r="NO460" s="5"/>
      <c r="NP460" s="5"/>
      <c r="NS460" s="5"/>
      <c r="NT460" s="5"/>
      <c r="NW460" s="5"/>
      <c r="NX460" s="5"/>
      <c r="OA460" s="5"/>
      <c r="OB460" s="5"/>
      <c r="OE460" s="5"/>
      <c r="OF460" s="5"/>
      <c r="OI460" s="5"/>
      <c r="OJ460" s="5"/>
      <c r="OM460" s="5"/>
      <c r="ON460" s="5"/>
      <c r="OQ460" s="5"/>
      <c r="OR460" s="5"/>
      <c r="OU460" s="5"/>
      <c r="OV460" s="5"/>
      <c r="OY460" s="5"/>
      <c r="OZ460" s="5"/>
      <c r="PC460" s="5"/>
      <c r="PD460" s="5"/>
      <c r="PG460" s="5"/>
      <c r="PH460" s="5"/>
      <c r="PK460" s="5"/>
      <c r="PL460" s="5"/>
      <c r="PO460" s="5"/>
      <c r="PP460" s="5"/>
      <c r="PS460" s="5"/>
      <c r="PT460" s="5"/>
      <c r="PW460" s="5"/>
      <c r="PX460" s="5"/>
      <c r="QA460" s="5"/>
      <c r="QB460" s="5"/>
      <c r="QE460" s="5"/>
      <c r="QF460" s="5"/>
      <c r="QI460" s="5"/>
      <c r="QJ460" s="5"/>
      <c r="QM460" s="5"/>
      <c r="QN460" s="5"/>
      <c r="QQ460" s="5"/>
      <c r="QR460" s="5"/>
      <c r="QU460" s="5"/>
      <c r="QV460" s="5"/>
      <c r="QY460" s="5"/>
      <c r="QZ460" s="5"/>
      <c r="RC460" s="5"/>
      <c r="RD460" s="5"/>
      <c r="RG460" s="5"/>
      <c r="RH460" s="5"/>
      <c r="RK460" s="5"/>
      <c r="RL460" s="5"/>
      <c r="RO460" s="5"/>
      <c r="RP460" s="5"/>
      <c r="RS460" s="5"/>
      <c r="RT460" s="5"/>
      <c r="RW460" s="5"/>
      <c r="RX460" s="5"/>
      <c r="SA460" s="5"/>
      <c r="SB460" s="5"/>
      <c r="SE460" s="5"/>
      <c r="SF460" s="5"/>
      <c r="SI460" s="5"/>
      <c r="SJ460" s="5"/>
      <c r="SM460" s="5"/>
      <c r="SN460" s="5"/>
      <c r="SQ460" s="5"/>
      <c r="SR460" s="5"/>
      <c r="SU460" s="5"/>
      <c r="SV460" s="5"/>
      <c r="SY460" s="5"/>
      <c r="SZ460" s="5"/>
      <c r="TC460" s="5"/>
      <c r="TD460" s="5"/>
      <c r="TG460" s="5"/>
      <c r="TH460" s="5"/>
      <c r="TK460" s="5"/>
      <c r="TL460" s="5"/>
      <c r="TO460" s="5"/>
      <c r="TP460" s="5"/>
      <c r="TS460" s="5"/>
      <c r="TT460" s="5"/>
      <c r="TW460" s="5"/>
      <c r="TX460" s="5"/>
      <c r="UA460" s="5"/>
      <c r="UB460" s="5"/>
      <c r="UE460" s="5"/>
      <c r="UF460" s="5"/>
      <c r="UI460" s="5"/>
      <c r="UJ460" s="5"/>
      <c r="UM460" s="5"/>
      <c r="UN460" s="5"/>
      <c r="UQ460" s="5"/>
      <c r="UR460" s="5"/>
      <c r="UU460" s="5"/>
      <c r="UV460" s="5"/>
      <c r="UY460" s="5"/>
      <c r="UZ460" s="5"/>
      <c r="VC460" s="5"/>
      <c r="VD460" s="5"/>
      <c r="VG460" s="5"/>
      <c r="VH460" s="5"/>
      <c r="VK460" s="5"/>
      <c r="VL460" s="5"/>
      <c r="VO460" s="5"/>
      <c r="VP460" s="5"/>
      <c r="VS460" s="5"/>
      <c r="VT460" s="5"/>
      <c r="VW460" s="5"/>
      <c r="VX460" s="5"/>
      <c r="WA460" s="5"/>
      <c r="WB460" s="5"/>
      <c r="WE460" s="5"/>
      <c r="WF460" s="5"/>
      <c r="WI460" s="5"/>
      <c r="WJ460" s="5"/>
      <c r="WM460" s="5"/>
      <c r="WN460" s="5"/>
      <c r="WQ460" s="5"/>
      <c r="WR460" s="5"/>
      <c r="WU460" s="5"/>
      <c r="WV460" s="5"/>
      <c r="WY460" s="5"/>
      <c r="WZ460" s="5"/>
      <c r="XC460" s="5"/>
      <c r="XD460" s="5"/>
      <c r="XG460" s="5"/>
      <c r="XH460" s="5"/>
      <c r="XK460" s="5"/>
      <c r="XL460" s="5"/>
      <c r="XO460" s="5"/>
      <c r="XP460" s="5"/>
      <c r="XS460" s="5"/>
      <c r="XT460" s="5"/>
      <c r="XW460" s="5"/>
      <c r="XX460" s="5"/>
      <c r="YA460" s="5"/>
      <c r="YB460" s="5"/>
      <c r="YE460" s="5"/>
      <c r="YF460" s="5"/>
      <c r="YI460" s="5"/>
      <c r="YJ460" s="5"/>
      <c r="YM460" s="5"/>
      <c r="YN460" s="5"/>
      <c r="YQ460" s="5"/>
      <c r="YR460" s="5"/>
      <c r="YU460" s="5"/>
      <c r="YV460" s="5"/>
      <c r="YY460" s="5"/>
      <c r="YZ460" s="5"/>
      <c r="ZC460" s="5"/>
      <c r="ZD460" s="5"/>
      <c r="ZG460" s="5"/>
      <c r="ZH460" s="5"/>
      <c r="ZK460" s="5"/>
      <c r="ZL460" s="5"/>
      <c r="ZO460" s="5"/>
      <c r="ZP460" s="5"/>
      <c r="ZS460" s="5"/>
      <c r="ZT460" s="5"/>
      <c r="ZW460" s="5"/>
      <c r="ZX460" s="5"/>
      <c r="AAA460" s="5"/>
      <c r="AAB460" s="5"/>
      <c r="AAE460" s="5"/>
      <c r="AAF460" s="5"/>
      <c r="AAI460" s="5"/>
      <c r="AAJ460" s="5"/>
      <c r="AAM460" s="5"/>
      <c r="AAN460" s="5"/>
      <c r="AAQ460" s="5"/>
      <c r="AAR460" s="5"/>
      <c r="AAU460" s="5"/>
      <c r="AAV460" s="5"/>
      <c r="AAY460" s="5"/>
      <c r="AAZ460" s="5"/>
      <c r="ABC460" s="5"/>
      <c r="ABD460" s="5"/>
      <c r="ABG460" s="5"/>
      <c r="ABH460" s="5"/>
      <c r="ABK460" s="5"/>
      <c r="ABL460" s="5"/>
      <c r="ABO460" s="5"/>
      <c r="ABP460" s="5"/>
      <c r="ABS460" s="5"/>
      <c r="ABT460" s="5"/>
      <c r="ABW460" s="5"/>
      <c r="ABX460" s="5"/>
      <c r="ACA460" s="5"/>
      <c r="ACB460" s="5"/>
      <c r="ACE460" s="5"/>
      <c r="ACF460" s="5"/>
      <c r="ACI460" s="5"/>
      <c r="ACJ460" s="5"/>
      <c r="ACM460" s="5"/>
      <c r="ACN460" s="5"/>
      <c r="ACQ460" s="5"/>
      <c r="ACR460" s="5"/>
      <c r="ACU460" s="5"/>
      <c r="ACV460" s="5"/>
      <c r="ACY460" s="5"/>
      <c r="ACZ460" s="5"/>
      <c r="ADC460" s="5"/>
      <c r="ADD460" s="5"/>
      <c r="ADG460" s="5"/>
      <c r="ADH460" s="5"/>
      <c r="ADK460" s="5"/>
      <c r="ADL460" s="5"/>
      <c r="ADO460" s="5"/>
      <c r="ADP460" s="5"/>
      <c r="ADS460" s="5"/>
      <c r="ADT460" s="5"/>
      <c r="ADW460" s="5"/>
      <c r="ADX460" s="5"/>
      <c r="AEA460" s="5"/>
      <c r="AEB460" s="5"/>
      <c r="AEE460" s="5"/>
      <c r="AEF460" s="5"/>
      <c r="AEI460" s="5"/>
      <c r="AEJ460" s="5"/>
      <c r="AEM460" s="5"/>
      <c r="AEN460" s="5"/>
      <c r="AEQ460" s="5"/>
      <c r="AER460" s="5"/>
      <c r="AEU460" s="5"/>
      <c r="AEV460" s="5"/>
      <c r="AEY460" s="5"/>
      <c r="AEZ460" s="5"/>
      <c r="AFC460" s="5"/>
      <c r="AFD460" s="5"/>
      <c r="AFG460" s="5"/>
      <c r="AFH460" s="5"/>
      <c r="AFK460" s="5"/>
      <c r="AFL460" s="5"/>
      <c r="AFO460" s="5"/>
      <c r="AFP460" s="5"/>
      <c r="AFS460" s="5"/>
      <c r="AFT460" s="5"/>
      <c r="AFW460" s="5"/>
      <c r="AFX460" s="5"/>
      <c r="AGA460" s="5"/>
      <c r="AGB460" s="5"/>
      <c r="AGE460" s="5"/>
      <c r="AGF460" s="5"/>
      <c r="AGI460" s="5"/>
      <c r="AGJ460" s="5"/>
      <c r="AGM460" s="5"/>
      <c r="AGN460" s="5"/>
      <c r="AGQ460" s="5"/>
      <c r="AGR460" s="5"/>
      <c r="AGU460" s="5"/>
      <c r="AGV460" s="5"/>
      <c r="AGY460" s="5"/>
      <c r="AGZ460" s="5"/>
      <c r="AHC460" s="5"/>
      <c r="AHD460" s="5"/>
      <c r="AHG460" s="5"/>
      <c r="AHH460" s="5"/>
      <c r="AHK460" s="5"/>
      <c r="AHL460" s="5"/>
      <c r="AHO460" s="5"/>
      <c r="AHP460" s="5"/>
      <c r="AHS460" s="5"/>
      <c r="AHT460" s="5"/>
      <c r="AHW460" s="5"/>
      <c r="AHX460" s="5"/>
      <c r="AIA460" s="5"/>
      <c r="AIB460" s="5"/>
      <c r="AIE460" s="5"/>
      <c r="AIF460" s="5"/>
      <c r="AII460" s="5"/>
      <c r="AIJ460" s="5"/>
      <c r="AIM460" s="5"/>
      <c r="AIN460" s="5"/>
      <c r="AIQ460" s="5"/>
      <c r="AIR460" s="5"/>
      <c r="AIU460" s="5"/>
      <c r="AIV460" s="5"/>
      <c r="AIY460" s="5"/>
      <c r="AIZ460" s="5"/>
      <c r="AJC460" s="5"/>
      <c r="AJD460" s="5"/>
      <c r="AJG460" s="5"/>
      <c r="AJH460" s="5"/>
      <c r="AJK460" s="5"/>
      <c r="AJL460" s="5"/>
      <c r="AJO460" s="5"/>
      <c r="AJP460" s="5"/>
      <c r="AJS460" s="5"/>
      <c r="AJT460" s="5"/>
      <c r="AJW460" s="5"/>
      <c r="AJX460" s="5"/>
      <c r="AKA460" s="5"/>
      <c r="AKB460" s="5"/>
      <c r="AKE460" s="5"/>
      <c r="AKF460" s="5"/>
      <c r="AKI460" s="5"/>
      <c r="AKJ460" s="5"/>
      <c r="AKM460" s="5"/>
      <c r="AKN460" s="5"/>
      <c r="AKQ460" s="5"/>
      <c r="AKR460" s="5"/>
      <c r="AKU460" s="5"/>
      <c r="AKV460" s="5"/>
      <c r="AKY460" s="5"/>
      <c r="AKZ460" s="5"/>
      <c r="ALC460" s="5"/>
      <c r="ALD460" s="5"/>
      <c r="ALG460" s="5"/>
      <c r="ALH460" s="5"/>
      <c r="ALK460" s="5"/>
      <c r="ALL460" s="5"/>
      <c r="ALO460" s="5"/>
      <c r="ALP460" s="5"/>
      <c r="ALS460" s="5"/>
      <c r="ALT460" s="5"/>
      <c r="ALW460" s="5"/>
      <c r="ALX460" s="5"/>
      <c r="AMA460" s="5"/>
      <c r="AMB460" s="5"/>
      <c r="AME460" s="5"/>
      <c r="AMF460" s="5"/>
      <c r="AMI460" s="5"/>
      <c r="AMJ460" s="5"/>
    </row>
    <row r="461" spans="1:1024" x14ac:dyDescent="0.25">
      <c r="A461" s="3">
        <v>41990</v>
      </c>
      <c r="B461" s="4" t="s">
        <v>12</v>
      </c>
      <c r="C461"/>
      <c r="D461" s="5">
        <v>9</v>
      </c>
      <c r="E461" s="70"/>
      <c r="K461" s="5"/>
      <c r="L461" s="5"/>
      <c r="O461" s="5"/>
      <c r="P461" s="5"/>
      <c r="S461" s="5"/>
      <c r="T461" s="5"/>
      <c r="W461" s="5"/>
      <c r="X461" s="5"/>
      <c r="AA461" s="5"/>
      <c r="AB461" s="5"/>
      <c r="AE461" s="5"/>
      <c r="AF461" s="5"/>
      <c r="AI461" s="5"/>
      <c r="AJ461" s="5"/>
      <c r="AM461" s="5"/>
      <c r="AN461" s="5"/>
      <c r="AQ461" s="5"/>
      <c r="AR461" s="5"/>
      <c r="AU461" s="5"/>
      <c r="AV461" s="5"/>
      <c r="AY461" s="5"/>
      <c r="AZ461" s="5"/>
      <c r="BC461" s="5"/>
      <c r="BD461" s="5"/>
      <c r="BG461" s="5"/>
      <c r="BH461" s="5"/>
      <c r="BK461" s="5"/>
      <c r="BL461" s="5"/>
      <c r="BO461" s="5"/>
      <c r="BP461" s="5"/>
      <c r="BS461" s="5"/>
      <c r="BT461" s="5"/>
      <c r="BW461" s="5"/>
      <c r="BX461" s="5"/>
      <c r="CA461" s="5"/>
      <c r="CB461" s="5"/>
      <c r="CE461" s="5"/>
      <c r="CF461" s="5"/>
      <c r="CI461" s="5"/>
      <c r="CJ461" s="5"/>
      <c r="CM461" s="5"/>
      <c r="CN461" s="5"/>
      <c r="CQ461" s="5"/>
      <c r="CR461" s="5"/>
      <c r="CU461" s="5"/>
      <c r="CV461" s="5"/>
      <c r="CY461" s="5"/>
      <c r="CZ461" s="5"/>
      <c r="DC461" s="5"/>
      <c r="DD461" s="5"/>
      <c r="DG461" s="5"/>
      <c r="DH461" s="5"/>
      <c r="DK461" s="5"/>
      <c r="DL461" s="5"/>
      <c r="DO461" s="5"/>
      <c r="DP461" s="5"/>
      <c r="DS461" s="5"/>
      <c r="DT461" s="5"/>
      <c r="DW461" s="5"/>
      <c r="DX461" s="5"/>
      <c r="EA461" s="5"/>
      <c r="EB461" s="5"/>
      <c r="EE461" s="5"/>
      <c r="EF461" s="5"/>
      <c r="EI461" s="5"/>
      <c r="EJ461" s="5"/>
      <c r="EM461" s="5"/>
      <c r="EN461" s="5"/>
      <c r="EQ461" s="5"/>
      <c r="ER461" s="5"/>
      <c r="EU461" s="5"/>
      <c r="EV461" s="5"/>
      <c r="EY461" s="5"/>
      <c r="EZ461" s="5"/>
      <c r="FC461" s="5"/>
      <c r="FD461" s="5"/>
      <c r="FG461" s="5"/>
      <c r="FH461" s="5"/>
      <c r="FK461" s="5"/>
      <c r="FL461" s="5"/>
      <c r="FO461" s="5"/>
      <c r="FP461" s="5"/>
      <c r="FS461" s="5"/>
      <c r="FT461" s="5"/>
      <c r="FW461" s="5"/>
      <c r="FX461" s="5"/>
      <c r="GA461" s="5"/>
      <c r="GB461" s="5"/>
      <c r="GE461" s="5"/>
      <c r="GF461" s="5"/>
      <c r="GI461" s="5"/>
      <c r="GJ461" s="5"/>
      <c r="GM461" s="5"/>
      <c r="GN461" s="5"/>
      <c r="GQ461" s="5"/>
      <c r="GR461" s="5"/>
      <c r="GU461" s="5"/>
      <c r="GV461" s="5"/>
      <c r="GY461" s="5"/>
      <c r="GZ461" s="5"/>
      <c r="HC461" s="5"/>
      <c r="HD461" s="5"/>
      <c r="HG461" s="5"/>
      <c r="HH461" s="5"/>
      <c r="HK461" s="5"/>
      <c r="HL461" s="5"/>
      <c r="HO461" s="5"/>
      <c r="HP461" s="5"/>
      <c r="HS461" s="5"/>
      <c r="HT461" s="5"/>
      <c r="HW461" s="5"/>
      <c r="HX461" s="5"/>
      <c r="IA461" s="5"/>
      <c r="IB461" s="5"/>
      <c r="IE461" s="5"/>
      <c r="IF461" s="5"/>
      <c r="II461" s="5"/>
      <c r="IJ461" s="5"/>
      <c r="IM461" s="5"/>
      <c r="IN461" s="5"/>
      <c r="IQ461" s="5"/>
      <c r="IR461" s="5"/>
      <c r="IU461" s="5"/>
      <c r="IV461" s="5"/>
      <c r="IY461" s="5"/>
      <c r="IZ461" s="5"/>
      <c r="JC461" s="5"/>
      <c r="JD461" s="5"/>
      <c r="JG461" s="5"/>
      <c r="JH461" s="5"/>
      <c r="JK461" s="5"/>
      <c r="JL461" s="5"/>
      <c r="JO461" s="5"/>
      <c r="JP461" s="5"/>
      <c r="JS461" s="5"/>
      <c r="JT461" s="5"/>
      <c r="JW461" s="5"/>
      <c r="JX461" s="5"/>
      <c r="KA461" s="5"/>
      <c r="KB461" s="5"/>
      <c r="KE461" s="5"/>
      <c r="KF461" s="5"/>
      <c r="KI461" s="5"/>
      <c r="KJ461" s="5"/>
      <c r="KM461" s="5"/>
      <c r="KN461" s="5"/>
      <c r="KQ461" s="5"/>
      <c r="KR461" s="5"/>
      <c r="KU461" s="5"/>
      <c r="KV461" s="5"/>
      <c r="KY461" s="5"/>
      <c r="KZ461" s="5"/>
      <c r="LC461" s="5"/>
      <c r="LD461" s="5"/>
      <c r="LG461" s="5"/>
      <c r="LH461" s="5"/>
      <c r="LK461" s="5"/>
      <c r="LL461" s="5"/>
      <c r="LO461" s="5"/>
      <c r="LP461" s="5"/>
      <c r="LS461" s="5"/>
      <c r="LT461" s="5"/>
      <c r="LW461" s="5"/>
      <c r="LX461" s="5"/>
      <c r="MA461" s="5"/>
      <c r="MB461" s="5"/>
      <c r="ME461" s="5"/>
      <c r="MF461" s="5"/>
      <c r="MI461" s="5"/>
      <c r="MJ461" s="5"/>
      <c r="MM461" s="5"/>
      <c r="MN461" s="5"/>
      <c r="MQ461" s="5"/>
      <c r="MR461" s="5"/>
      <c r="MU461" s="5"/>
      <c r="MV461" s="5"/>
      <c r="MY461" s="5"/>
      <c r="MZ461" s="5"/>
      <c r="NC461" s="5"/>
      <c r="ND461" s="5"/>
      <c r="NG461" s="5"/>
      <c r="NH461" s="5"/>
      <c r="NK461" s="5"/>
      <c r="NL461" s="5"/>
      <c r="NO461" s="5"/>
      <c r="NP461" s="5"/>
      <c r="NS461" s="5"/>
      <c r="NT461" s="5"/>
      <c r="NW461" s="5"/>
      <c r="NX461" s="5"/>
      <c r="OA461" s="5"/>
      <c r="OB461" s="5"/>
      <c r="OE461" s="5"/>
      <c r="OF461" s="5"/>
      <c r="OI461" s="5"/>
      <c r="OJ461" s="5"/>
      <c r="OM461" s="5"/>
      <c r="ON461" s="5"/>
      <c r="OQ461" s="5"/>
      <c r="OR461" s="5"/>
      <c r="OU461" s="5"/>
      <c r="OV461" s="5"/>
      <c r="OY461" s="5"/>
      <c r="OZ461" s="5"/>
      <c r="PC461" s="5"/>
      <c r="PD461" s="5"/>
      <c r="PG461" s="5"/>
      <c r="PH461" s="5"/>
      <c r="PK461" s="5"/>
      <c r="PL461" s="5"/>
      <c r="PO461" s="5"/>
      <c r="PP461" s="5"/>
      <c r="PS461" s="5"/>
      <c r="PT461" s="5"/>
      <c r="PW461" s="5"/>
      <c r="PX461" s="5"/>
      <c r="QA461" s="5"/>
      <c r="QB461" s="5"/>
      <c r="QE461" s="5"/>
      <c r="QF461" s="5"/>
      <c r="QI461" s="5"/>
      <c r="QJ461" s="5"/>
      <c r="QM461" s="5"/>
      <c r="QN461" s="5"/>
      <c r="QQ461" s="5"/>
      <c r="QR461" s="5"/>
      <c r="QU461" s="5"/>
      <c r="QV461" s="5"/>
      <c r="QY461" s="5"/>
      <c r="QZ461" s="5"/>
      <c r="RC461" s="5"/>
      <c r="RD461" s="5"/>
      <c r="RG461" s="5"/>
      <c r="RH461" s="5"/>
      <c r="RK461" s="5"/>
      <c r="RL461" s="5"/>
      <c r="RO461" s="5"/>
      <c r="RP461" s="5"/>
      <c r="RS461" s="5"/>
      <c r="RT461" s="5"/>
      <c r="RW461" s="5"/>
      <c r="RX461" s="5"/>
      <c r="SA461" s="5"/>
      <c r="SB461" s="5"/>
      <c r="SE461" s="5"/>
      <c r="SF461" s="5"/>
      <c r="SI461" s="5"/>
      <c r="SJ461" s="5"/>
      <c r="SM461" s="5"/>
      <c r="SN461" s="5"/>
      <c r="SQ461" s="5"/>
      <c r="SR461" s="5"/>
      <c r="SU461" s="5"/>
      <c r="SV461" s="5"/>
      <c r="SY461" s="5"/>
      <c r="SZ461" s="5"/>
      <c r="TC461" s="5"/>
      <c r="TD461" s="5"/>
      <c r="TG461" s="5"/>
      <c r="TH461" s="5"/>
      <c r="TK461" s="5"/>
      <c r="TL461" s="5"/>
      <c r="TO461" s="5"/>
      <c r="TP461" s="5"/>
      <c r="TS461" s="5"/>
      <c r="TT461" s="5"/>
      <c r="TW461" s="5"/>
      <c r="TX461" s="5"/>
      <c r="UA461" s="5"/>
      <c r="UB461" s="5"/>
      <c r="UE461" s="5"/>
      <c r="UF461" s="5"/>
      <c r="UI461" s="5"/>
      <c r="UJ461" s="5"/>
      <c r="UM461" s="5"/>
      <c r="UN461" s="5"/>
      <c r="UQ461" s="5"/>
      <c r="UR461" s="5"/>
      <c r="UU461" s="5"/>
      <c r="UV461" s="5"/>
      <c r="UY461" s="5"/>
      <c r="UZ461" s="5"/>
      <c r="VC461" s="5"/>
      <c r="VD461" s="5"/>
      <c r="VG461" s="5"/>
      <c r="VH461" s="5"/>
      <c r="VK461" s="5"/>
      <c r="VL461" s="5"/>
      <c r="VO461" s="5"/>
      <c r="VP461" s="5"/>
      <c r="VS461" s="5"/>
      <c r="VT461" s="5"/>
      <c r="VW461" s="5"/>
      <c r="VX461" s="5"/>
      <c r="WA461" s="5"/>
      <c r="WB461" s="5"/>
      <c r="WE461" s="5"/>
      <c r="WF461" s="5"/>
      <c r="WI461" s="5"/>
      <c r="WJ461" s="5"/>
      <c r="WM461" s="5"/>
      <c r="WN461" s="5"/>
      <c r="WQ461" s="5"/>
      <c r="WR461" s="5"/>
      <c r="WU461" s="5"/>
      <c r="WV461" s="5"/>
      <c r="WY461" s="5"/>
      <c r="WZ461" s="5"/>
      <c r="XC461" s="5"/>
      <c r="XD461" s="5"/>
      <c r="XG461" s="5"/>
      <c r="XH461" s="5"/>
      <c r="XK461" s="5"/>
      <c r="XL461" s="5"/>
      <c r="XO461" s="5"/>
      <c r="XP461" s="5"/>
      <c r="XS461" s="5"/>
      <c r="XT461" s="5"/>
      <c r="XW461" s="5"/>
      <c r="XX461" s="5"/>
      <c r="YA461" s="5"/>
      <c r="YB461" s="5"/>
      <c r="YE461" s="5"/>
      <c r="YF461" s="5"/>
      <c r="YI461" s="5"/>
      <c r="YJ461" s="5"/>
      <c r="YM461" s="5"/>
      <c r="YN461" s="5"/>
      <c r="YQ461" s="5"/>
      <c r="YR461" s="5"/>
      <c r="YU461" s="5"/>
      <c r="YV461" s="5"/>
      <c r="YY461" s="5"/>
      <c r="YZ461" s="5"/>
      <c r="ZC461" s="5"/>
      <c r="ZD461" s="5"/>
      <c r="ZG461" s="5"/>
      <c r="ZH461" s="5"/>
      <c r="ZK461" s="5"/>
      <c r="ZL461" s="5"/>
      <c r="ZO461" s="5"/>
      <c r="ZP461" s="5"/>
      <c r="ZS461" s="5"/>
      <c r="ZT461" s="5"/>
      <c r="ZW461" s="5"/>
      <c r="ZX461" s="5"/>
      <c r="AAA461" s="5"/>
      <c r="AAB461" s="5"/>
      <c r="AAE461" s="5"/>
      <c r="AAF461" s="5"/>
      <c r="AAI461" s="5"/>
      <c r="AAJ461" s="5"/>
      <c r="AAM461" s="5"/>
      <c r="AAN461" s="5"/>
      <c r="AAQ461" s="5"/>
      <c r="AAR461" s="5"/>
      <c r="AAU461" s="5"/>
      <c r="AAV461" s="5"/>
      <c r="AAY461" s="5"/>
      <c r="AAZ461" s="5"/>
      <c r="ABC461" s="5"/>
      <c r="ABD461" s="5"/>
      <c r="ABG461" s="5"/>
      <c r="ABH461" s="5"/>
      <c r="ABK461" s="5"/>
      <c r="ABL461" s="5"/>
      <c r="ABO461" s="5"/>
      <c r="ABP461" s="5"/>
      <c r="ABS461" s="5"/>
      <c r="ABT461" s="5"/>
      <c r="ABW461" s="5"/>
      <c r="ABX461" s="5"/>
      <c r="ACA461" s="5"/>
      <c r="ACB461" s="5"/>
      <c r="ACE461" s="5"/>
      <c r="ACF461" s="5"/>
      <c r="ACI461" s="5"/>
      <c r="ACJ461" s="5"/>
      <c r="ACM461" s="5"/>
      <c r="ACN461" s="5"/>
      <c r="ACQ461" s="5"/>
      <c r="ACR461" s="5"/>
      <c r="ACU461" s="5"/>
      <c r="ACV461" s="5"/>
      <c r="ACY461" s="5"/>
      <c r="ACZ461" s="5"/>
      <c r="ADC461" s="5"/>
      <c r="ADD461" s="5"/>
      <c r="ADG461" s="5"/>
      <c r="ADH461" s="5"/>
      <c r="ADK461" s="5"/>
      <c r="ADL461" s="5"/>
      <c r="ADO461" s="5"/>
      <c r="ADP461" s="5"/>
      <c r="ADS461" s="5"/>
      <c r="ADT461" s="5"/>
      <c r="ADW461" s="5"/>
      <c r="ADX461" s="5"/>
      <c r="AEA461" s="5"/>
      <c r="AEB461" s="5"/>
      <c r="AEE461" s="5"/>
      <c r="AEF461" s="5"/>
      <c r="AEI461" s="5"/>
      <c r="AEJ461" s="5"/>
      <c r="AEM461" s="5"/>
      <c r="AEN461" s="5"/>
      <c r="AEQ461" s="5"/>
      <c r="AER461" s="5"/>
      <c r="AEU461" s="5"/>
      <c r="AEV461" s="5"/>
      <c r="AEY461" s="5"/>
      <c r="AEZ461" s="5"/>
      <c r="AFC461" s="5"/>
      <c r="AFD461" s="5"/>
      <c r="AFG461" s="5"/>
      <c r="AFH461" s="5"/>
      <c r="AFK461" s="5"/>
      <c r="AFL461" s="5"/>
      <c r="AFO461" s="5"/>
      <c r="AFP461" s="5"/>
      <c r="AFS461" s="5"/>
      <c r="AFT461" s="5"/>
      <c r="AFW461" s="5"/>
      <c r="AFX461" s="5"/>
      <c r="AGA461" s="5"/>
      <c r="AGB461" s="5"/>
      <c r="AGE461" s="5"/>
      <c r="AGF461" s="5"/>
      <c r="AGI461" s="5"/>
      <c r="AGJ461" s="5"/>
      <c r="AGM461" s="5"/>
      <c r="AGN461" s="5"/>
      <c r="AGQ461" s="5"/>
      <c r="AGR461" s="5"/>
      <c r="AGU461" s="5"/>
      <c r="AGV461" s="5"/>
      <c r="AGY461" s="5"/>
      <c r="AGZ461" s="5"/>
      <c r="AHC461" s="5"/>
      <c r="AHD461" s="5"/>
      <c r="AHG461" s="5"/>
      <c r="AHH461" s="5"/>
      <c r="AHK461" s="5"/>
      <c r="AHL461" s="5"/>
      <c r="AHO461" s="5"/>
      <c r="AHP461" s="5"/>
      <c r="AHS461" s="5"/>
      <c r="AHT461" s="5"/>
      <c r="AHW461" s="5"/>
      <c r="AHX461" s="5"/>
      <c r="AIA461" s="5"/>
      <c r="AIB461" s="5"/>
      <c r="AIE461" s="5"/>
      <c r="AIF461" s="5"/>
      <c r="AII461" s="5"/>
      <c r="AIJ461" s="5"/>
      <c r="AIM461" s="5"/>
      <c r="AIN461" s="5"/>
      <c r="AIQ461" s="5"/>
      <c r="AIR461" s="5"/>
      <c r="AIU461" s="5"/>
      <c r="AIV461" s="5"/>
      <c r="AIY461" s="5"/>
      <c r="AIZ461" s="5"/>
      <c r="AJC461" s="5"/>
      <c r="AJD461" s="5"/>
      <c r="AJG461" s="5"/>
      <c r="AJH461" s="5"/>
      <c r="AJK461" s="5"/>
      <c r="AJL461" s="5"/>
      <c r="AJO461" s="5"/>
      <c r="AJP461" s="5"/>
      <c r="AJS461" s="5"/>
      <c r="AJT461" s="5"/>
      <c r="AJW461" s="5"/>
      <c r="AJX461" s="5"/>
      <c r="AKA461" s="5"/>
      <c r="AKB461" s="5"/>
      <c r="AKE461" s="5"/>
      <c r="AKF461" s="5"/>
      <c r="AKI461" s="5"/>
      <c r="AKJ461" s="5"/>
      <c r="AKM461" s="5"/>
      <c r="AKN461" s="5"/>
      <c r="AKQ461" s="5"/>
      <c r="AKR461" s="5"/>
      <c r="AKU461" s="5"/>
      <c r="AKV461" s="5"/>
      <c r="AKY461" s="5"/>
      <c r="AKZ461" s="5"/>
      <c r="ALC461" s="5"/>
      <c r="ALD461" s="5"/>
      <c r="ALG461" s="5"/>
      <c r="ALH461" s="5"/>
      <c r="ALK461" s="5"/>
      <c r="ALL461" s="5"/>
      <c r="ALO461" s="5"/>
      <c r="ALP461" s="5"/>
      <c r="ALS461" s="5"/>
      <c r="ALT461" s="5"/>
      <c r="ALW461" s="5"/>
      <c r="ALX461" s="5"/>
      <c r="AMA461" s="5"/>
      <c r="AMB461" s="5"/>
      <c r="AME461" s="5"/>
      <c r="AMF461" s="5"/>
      <c r="AMI461" s="5"/>
      <c r="AMJ461" s="5"/>
    </row>
    <row r="462" spans="1:1024" s="5" customFormat="1" x14ac:dyDescent="0.25">
      <c r="A462" s="3">
        <v>41990</v>
      </c>
      <c r="B462" s="5" t="s">
        <v>134</v>
      </c>
      <c r="D462" s="5">
        <v>15</v>
      </c>
      <c r="E462" s="71"/>
    </row>
    <row r="463" spans="1:1024" s="5" customFormat="1" x14ac:dyDescent="0.25">
      <c r="A463" s="3">
        <v>41990</v>
      </c>
      <c r="B463" s="5" t="s">
        <v>102</v>
      </c>
      <c r="D463" s="5">
        <v>7</v>
      </c>
      <c r="E463" s="71"/>
    </row>
    <row r="464" spans="1:1024" x14ac:dyDescent="0.25">
      <c r="A464" s="3">
        <v>41990</v>
      </c>
      <c r="B464" s="5" t="s">
        <v>1484</v>
      </c>
      <c r="C464" s="5">
        <v>2000</v>
      </c>
      <c r="D464"/>
      <c r="E464" s="70"/>
    </row>
    <row r="465" spans="1:1024" x14ac:dyDescent="0.25">
      <c r="A465" s="3">
        <v>41990</v>
      </c>
      <c r="B465" s="4" t="s">
        <v>59</v>
      </c>
      <c r="C465"/>
      <c r="D465" s="5">
        <v>15</v>
      </c>
      <c r="E465" s="70"/>
      <c r="G465" s="5"/>
      <c r="H465" s="5"/>
      <c r="K465" s="5"/>
      <c r="L465" s="5"/>
      <c r="O465" s="5"/>
      <c r="P465" s="5"/>
      <c r="S465" s="5"/>
      <c r="T465" s="5"/>
      <c r="W465" s="5"/>
      <c r="X465" s="5"/>
      <c r="AA465" s="5"/>
      <c r="AB465" s="5"/>
      <c r="AE465" s="5"/>
      <c r="AF465" s="5"/>
      <c r="AI465" s="5"/>
      <c r="AJ465" s="5"/>
      <c r="AM465" s="5"/>
      <c r="AN465" s="5"/>
      <c r="AQ465" s="5"/>
      <c r="AR465" s="5"/>
      <c r="AU465" s="5"/>
      <c r="AV465" s="5"/>
      <c r="AY465" s="5"/>
      <c r="AZ465" s="5"/>
      <c r="BC465" s="5"/>
      <c r="BD465" s="5"/>
      <c r="BG465" s="5"/>
      <c r="BH465" s="5"/>
      <c r="BK465" s="5"/>
      <c r="BL465" s="5"/>
      <c r="BO465" s="5"/>
      <c r="BP465" s="5"/>
      <c r="BS465" s="5"/>
      <c r="BT465" s="5"/>
      <c r="BW465" s="5"/>
      <c r="BX465" s="5"/>
      <c r="CA465" s="5"/>
      <c r="CB465" s="5"/>
      <c r="CE465" s="5"/>
      <c r="CF465" s="5"/>
      <c r="CI465" s="5"/>
      <c r="CJ465" s="5"/>
      <c r="CM465" s="5"/>
      <c r="CN465" s="5"/>
      <c r="CQ465" s="5"/>
      <c r="CR465" s="5"/>
      <c r="CU465" s="5"/>
      <c r="CV465" s="5"/>
      <c r="CY465" s="5"/>
      <c r="CZ465" s="5"/>
      <c r="DC465" s="5"/>
      <c r="DD465" s="5"/>
      <c r="DG465" s="5"/>
      <c r="DH465" s="5"/>
      <c r="DK465" s="5"/>
      <c r="DL465" s="5"/>
      <c r="DO465" s="5"/>
      <c r="DP465" s="5"/>
      <c r="DS465" s="5"/>
      <c r="DT465" s="5"/>
      <c r="DW465" s="5"/>
      <c r="DX465" s="5"/>
      <c r="EA465" s="5"/>
      <c r="EB465" s="5"/>
      <c r="EE465" s="5"/>
      <c r="EF465" s="5"/>
      <c r="EI465" s="5"/>
      <c r="EJ465" s="5"/>
      <c r="EM465" s="5"/>
      <c r="EN465" s="5"/>
      <c r="EQ465" s="5"/>
      <c r="ER465" s="5"/>
      <c r="EU465" s="5"/>
      <c r="EV465" s="5"/>
      <c r="EY465" s="5"/>
      <c r="EZ465" s="5"/>
      <c r="FC465" s="5"/>
      <c r="FD465" s="5"/>
      <c r="FG465" s="5"/>
      <c r="FH465" s="5"/>
      <c r="FK465" s="5"/>
      <c r="FL465" s="5"/>
      <c r="FO465" s="5"/>
      <c r="FP465" s="5"/>
      <c r="FS465" s="5"/>
      <c r="FT465" s="5"/>
      <c r="FW465" s="5"/>
      <c r="FX465" s="5"/>
      <c r="GA465" s="5"/>
      <c r="GB465" s="5"/>
      <c r="GE465" s="5"/>
      <c r="GF465" s="5"/>
      <c r="GI465" s="5"/>
      <c r="GJ465" s="5"/>
      <c r="GM465" s="5"/>
      <c r="GN465" s="5"/>
      <c r="GQ465" s="5"/>
      <c r="GR465" s="5"/>
      <c r="GU465" s="5"/>
      <c r="GV465" s="5"/>
      <c r="GY465" s="5"/>
      <c r="GZ465" s="5"/>
      <c r="HC465" s="5"/>
      <c r="HD465" s="5"/>
      <c r="HG465" s="5"/>
      <c r="HH465" s="5"/>
      <c r="HK465" s="5"/>
      <c r="HL465" s="5"/>
      <c r="HO465" s="5"/>
      <c r="HP465" s="5"/>
      <c r="HS465" s="5"/>
      <c r="HT465" s="5"/>
      <c r="HW465" s="5"/>
      <c r="HX465" s="5"/>
      <c r="IA465" s="5"/>
      <c r="IB465" s="5"/>
      <c r="IE465" s="5"/>
      <c r="IF465" s="5"/>
      <c r="II465" s="5"/>
      <c r="IJ465" s="5"/>
      <c r="IM465" s="5"/>
      <c r="IN465" s="5"/>
      <c r="IQ465" s="5"/>
      <c r="IR465" s="5"/>
      <c r="IU465" s="5"/>
      <c r="IV465" s="5"/>
      <c r="IY465" s="5"/>
      <c r="IZ465" s="5"/>
      <c r="JC465" s="5"/>
      <c r="JD465" s="5"/>
      <c r="JG465" s="5"/>
      <c r="JH465" s="5"/>
      <c r="JK465" s="5"/>
      <c r="JL465" s="5"/>
      <c r="JO465" s="5"/>
      <c r="JP465" s="5"/>
      <c r="JS465" s="5"/>
      <c r="JT465" s="5"/>
      <c r="JW465" s="5"/>
      <c r="JX465" s="5"/>
      <c r="KA465" s="5"/>
      <c r="KB465" s="5"/>
      <c r="KE465" s="5"/>
      <c r="KF465" s="5"/>
      <c r="KI465" s="5"/>
      <c r="KJ465" s="5"/>
      <c r="KM465" s="5"/>
      <c r="KN465" s="5"/>
      <c r="KQ465" s="5"/>
      <c r="KR465" s="5"/>
      <c r="KU465" s="5"/>
      <c r="KV465" s="5"/>
      <c r="KY465" s="5"/>
      <c r="KZ465" s="5"/>
      <c r="LC465" s="5"/>
      <c r="LD465" s="5"/>
      <c r="LG465" s="5"/>
      <c r="LH465" s="5"/>
      <c r="LK465" s="5"/>
      <c r="LL465" s="5"/>
      <c r="LO465" s="5"/>
      <c r="LP465" s="5"/>
      <c r="LS465" s="5"/>
      <c r="LT465" s="5"/>
      <c r="LW465" s="5"/>
      <c r="LX465" s="5"/>
      <c r="MA465" s="5"/>
      <c r="MB465" s="5"/>
      <c r="ME465" s="5"/>
      <c r="MF465" s="5"/>
      <c r="MI465" s="5"/>
      <c r="MJ465" s="5"/>
      <c r="MM465" s="5"/>
      <c r="MN465" s="5"/>
      <c r="MQ465" s="5"/>
      <c r="MR465" s="5"/>
      <c r="MU465" s="5"/>
      <c r="MV465" s="5"/>
      <c r="MY465" s="5"/>
      <c r="MZ465" s="5"/>
      <c r="NC465" s="5"/>
      <c r="ND465" s="5"/>
      <c r="NG465" s="5"/>
      <c r="NH465" s="5"/>
      <c r="NK465" s="5"/>
      <c r="NL465" s="5"/>
      <c r="NO465" s="5"/>
      <c r="NP465" s="5"/>
      <c r="NS465" s="5"/>
      <c r="NT465" s="5"/>
      <c r="NW465" s="5"/>
      <c r="NX465" s="5"/>
      <c r="OA465" s="5"/>
      <c r="OB465" s="5"/>
      <c r="OE465" s="5"/>
      <c r="OF465" s="5"/>
      <c r="OI465" s="5"/>
      <c r="OJ465" s="5"/>
      <c r="OM465" s="5"/>
      <c r="ON465" s="5"/>
      <c r="OQ465" s="5"/>
      <c r="OR465" s="5"/>
      <c r="OU465" s="5"/>
      <c r="OV465" s="5"/>
      <c r="OY465" s="5"/>
      <c r="OZ465" s="5"/>
      <c r="PC465" s="5"/>
      <c r="PD465" s="5"/>
      <c r="PG465" s="5"/>
      <c r="PH465" s="5"/>
      <c r="PK465" s="5"/>
      <c r="PL465" s="5"/>
      <c r="PO465" s="5"/>
      <c r="PP465" s="5"/>
      <c r="PS465" s="5"/>
      <c r="PT465" s="5"/>
      <c r="PW465" s="5"/>
      <c r="PX465" s="5"/>
      <c r="QA465" s="5"/>
      <c r="QB465" s="5"/>
      <c r="QE465" s="5"/>
      <c r="QF465" s="5"/>
      <c r="QI465" s="5"/>
      <c r="QJ465" s="5"/>
      <c r="QM465" s="5"/>
      <c r="QN465" s="5"/>
      <c r="QQ465" s="5"/>
      <c r="QR465" s="5"/>
      <c r="QU465" s="5"/>
      <c r="QV465" s="5"/>
      <c r="QY465" s="5"/>
      <c r="QZ465" s="5"/>
      <c r="RC465" s="5"/>
      <c r="RD465" s="5"/>
      <c r="RG465" s="5"/>
      <c r="RH465" s="5"/>
      <c r="RK465" s="5"/>
      <c r="RL465" s="5"/>
      <c r="RO465" s="5"/>
      <c r="RP465" s="5"/>
      <c r="RS465" s="5"/>
      <c r="RT465" s="5"/>
      <c r="RW465" s="5"/>
      <c r="RX465" s="5"/>
      <c r="SA465" s="5"/>
      <c r="SB465" s="5"/>
      <c r="SE465" s="5"/>
      <c r="SF465" s="5"/>
      <c r="SI465" s="5"/>
      <c r="SJ465" s="5"/>
      <c r="SM465" s="5"/>
      <c r="SN465" s="5"/>
      <c r="SQ465" s="5"/>
      <c r="SR465" s="5"/>
      <c r="SU465" s="5"/>
      <c r="SV465" s="5"/>
      <c r="SY465" s="5"/>
      <c r="SZ465" s="5"/>
      <c r="TC465" s="5"/>
      <c r="TD465" s="5"/>
      <c r="TG465" s="5"/>
      <c r="TH465" s="5"/>
      <c r="TK465" s="5"/>
      <c r="TL465" s="5"/>
      <c r="TO465" s="5"/>
      <c r="TP465" s="5"/>
      <c r="TS465" s="5"/>
      <c r="TT465" s="5"/>
      <c r="TW465" s="5"/>
      <c r="TX465" s="5"/>
      <c r="UA465" s="5"/>
      <c r="UB465" s="5"/>
      <c r="UE465" s="5"/>
      <c r="UF465" s="5"/>
      <c r="UI465" s="5"/>
      <c r="UJ465" s="5"/>
      <c r="UM465" s="5"/>
      <c r="UN465" s="5"/>
      <c r="UQ465" s="5"/>
      <c r="UR465" s="5"/>
      <c r="UU465" s="5"/>
      <c r="UV465" s="5"/>
      <c r="UY465" s="5"/>
      <c r="UZ465" s="5"/>
      <c r="VC465" s="5"/>
      <c r="VD465" s="5"/>
      <c r="VG465" s="5"/>
      <c r="VH465" s="5"/>
      <c r="VK465" s="5"/>
      <c r="VL465" s="5"/>
      <c r="VO465" s="5"/>
      <c r="VP465" s="5"/>
      <c r="VS465" s="5"/>
      <c r="VT465" s="5"/>
      <c r="VW465" s="5"/>
      <c r="VX465" s="5"/>
      <c r="WA465" s="5"/>
      <c r="WB465" s="5"/>
      <c r="WE465" s="5"/>
      <c r="WF465" s="5"/>
      <c r="WI465" s="5"/>
      <c r="WJ465" s="5"/>
      <c r="WM465" s="5"/>
      <c r="WN465" s="5"/>
      <c r="WQ465" s="5"/>
      <c r="WR465" s="5"/>
      <c r="WU465" s="5"/>
      <c r="WV465" s="5"/>
      <c r="WY465" s="5"/>
      <c r="WZ465" s="5"/>
      <c r="XC465" s="5"/>
      <c r="XD465" s="5"/>
      <c r="XG465" s="5"/>
      <c r="XH465" s="5"/>
      <c r="XK465" s="5"/>
      <c r="XL465" s="5"/>
      <c r="XO465" s="5"/>
      <c r="XP465" s="5"/>
      <c r="XS465" s="5"/>
      <c r="XT465" s="5"/>
      <c r="XW465" s="5"/>
      <c r="XX465" s="5"/>
      <c r="YA465" s="5"/>
      <c r="YB465" s="5"/>
      <c r="YE465" s="5"/>
      <c r="YF465" s="5"/>
      <c r="YI465" s="5"/>
      <c r="YJ465" s="5"/>
      <c r="YM465" s="5"/>
      <c r="YN465" s="5"/>
      <c r="YQ465" s="5"/>
      <c r="YR465" s="5"/>
      <c r="YU465" s="5"/>
      <c r="YV465" s="5"/>
      <c r="YY465" s="5"/>
      <c r="YZ465" s="5"/>
      <c r="ZC465" s="5"/>
      <c r="ZD465" s="5"/>
      <c r="ZG465" s="5"/>
      <c r="ZH465" s="5"/>
      <c r="ZK465" s="5"/>
      <c r="ZL465" s="5"/>
      <c r="ZO465" s="5"/>
      <c r="ZP465" s="5"/>
      <c r="ZS465" s="5"/>
      <c r="ZT465" s="5"/>
      <c r="ZW465" s="5"/>
      <c r="ZX465" s="5"/>
      <c r="AAA465" s="5"/>
      <c r="AAB465" s="5"/>
      <c r="AAE465" s="5"/>
      <c r="AAF465" s="5"/>
      <c r="AAI465" s="5"/>
      <c r="AAJ465" s="5"/>
      <c r="AAM465" s="5"/>
      <c r="AAN465" s="5"/>
      <c r="AAQ465" s="5"/>
      <c r="AAR465" s="5"/>
      <c r="AAU465" s="5"/>
      <c r="AAV465" s="5"/>
      <c r="AAY465" s="5"/>
      <c r="AAZ465" s="5"/>
      <c r="ABC465" s="5"/>
      <c r="ABD465" s="5"/>
      <c r="ABG465" s="5"/>
      <c r="ABH465" s="5"/>
      <c r="ABK465" s="5"/>
      <c r="ABL465" s="5"/>
      <c r="ABO465" s="5"/>
      <c r="ABP465" s="5"/>
      <c r="ABS465" s="5"/>
      <c r="ABT465" s="5"/>
      <c r="ABW465" s="5"/>
      <c r="ABX465" s="5"/>
      <c r="ACA465" s="5"/>
      <c r="ACB465" s="5"/>
      <c r="ACE465" s="5"/>
      <c r="ACF465" s="5"/>
      <c r="ACI465" s="5"/>
      <c r="ACJ465" s="5"/>
      <c r="ACM465" s="5"/>
      <c r="ACN465" s="5"/>
      <c r="ACQ465" s="5"/>
      <c r="ACR465" s="5"/>
      <c r="ACU465" s="5"/>
      <c r="ACV465" s="5"/>
      <c r="ACY465" s="5"/>
      <c r="ACZ465" s="5"/>
      <c r="ADC465" s="5"/>
      <c r="ADD465" s="5"/>
      <c r="ADG465" s="5"/>
      <c r="ADH465" s="5"/>
      <c r="ADK465" s="5"/>
      <c r="ADL465" s="5"/>
      <c r="ADO465" s="5"/>
      <c r="ADP465" s="5"/>
      <c r="ADS465" s="5"/>
      <c r="ADT465" s="5"/>
      <c r="ADW465" s="5"/>
      <c r="ADX465" s="5"/>
      <c r="AEA465" s="5"/>
      <c r="AEB465" s="5"/>
      <c r="AEE465" s="5"/>
      <c r="AEF465" s="5"/>
      <c r="AEI465" s="5"/>
      <c r="AEJ465" s="5"/>
      <c r="AEM465" s="5"/>
      <c r="AEN465" s="5"/>
      <c r="AEQ465" s="5"/>
      <c r="AER465" s="5"/>
      <c r="AEU465" s="5"/>
      <c r="AEV465" s="5"/>
      <c r="AEY465" s="5"/>
      <c r="AEZ465" s="5"/>
      <c r="AFC465" s="5"/>
      <c r="AFD465" s="5"/>
      <c r="AFG465" s="5"/>
      <c r="AFH465" s="5"/>
      <c r="AFK465" s="5"/>
      <c r="AFL465" s="5"/>
      <c r="AFO465" s="5"/>
      <c r="AFP465" s="5"/>
      <c r="AFS465" s="5"/>
      <c r="AFT465" s="5"/>
      <c r="AFW465" s="5"/>
      <c r="AFX465" s="5"/>
      <c r="AGA465" s="5"/>
      <c r="AGB465" s="5"/>
      <c r="AGE465" s="5"/>
      <c r="AGF465" s="5"/>
      <c r="AGI465" s="5"/>
      <c r="AGJ465" s="5"/>
      <c r="AGM465" s="5"/>
      <c r="AGN465" s="5"/>
      <c r="AGQ465" s="5"/>
      <c r="AGR465" s="5"/>
      <c r="AGU465" s="5"/>
      <c r="AGV465" s="5"/>
      <c r="AGY465" s="5"/>
      <c r="AGZ465" s="5"/>
      <c r="AHC465" s="5"/>
      <c r="AHD465" s="5"/>
      <c r="AHG465" s="5"/>
      <c r="AHH465" s="5"/>
      <c r="AHK465" s="5"/>
      <c r="AHL465" s="5"/>
      <c r="AHO465" s="5"/>
      <c r="AHP465" s="5"/>
      <c r="AHS465" s="5"/>
      <c r="AHT465" s="5"/>
      <c r="AHW465" s="5"/>
      <c r="AHX465" s="5"/>
      <c r="AIA465" s="5"/>
      <c r="AIB465" s="5"/>
      <c r="AIE465" s="5"/>
      <c r="AIF465" s="5"/>
      <c r="AII465" s="5"/>
      <c r="AIJ465" s="5"/>
      <c r="AIM465" s="5"/>
      <c r="AIN465" s="5"/>
      <c r="AIQ465" s="5"/>
      <c r="AIR465" s="5"/>
      <c r="AIU465" s="5"/>
      <c r="AIV465" s="5"/>
      <c r="AIY465" s="5"/>
      <c r="AIZ465" s="5"/>
      <c r="AJC465" s="5"/>
      <c r="AJD465" s="5"/>
      <c r="AJG465" s="5"/>
      <c r="AJH465" s="5"/>
      <c r="AJK465" s="5"/>
      <c r="AJL465" s="5"/>
      <c r="AJO465" s="5"/>
      <c r="AJP465" s="5"/>
      <c r="AJS465" s="5"/>
      <c r="AJT465" s="5"/>
      <c r="AJW465" s="5"/>
      <c r="AJX465" s="5"/>
      <c r="AKA465" s="5"/>
      <c r="AKB465" s="5"/>
      <c r="AKE465" s="5"/>
      <c r="AKF465" s="5"/>
      <c r="AKI465" s="5"/>
      <c r="AKJ465" s="5"/>
      <c r="AKM465" s="5"/>
      <c r="AKN465" s="5"/>
      <c r="AKQ465" s="5"/>
      <c r="AKR465" s="5"/>
      <c r="AKU465" s="5"/>
      <c r="AKV465" s="5"/>
      <c r="AKY465" s="5"/>
      <c r="AKZ465" s="5"/>
      <c r="ALC465" s="5"/>
      <c r="ALD465" s="5"/>
      <c r="ALG465" s="5"/>
      <c r="ALH465" s="5"/>
      <c r="ALK465" s="5"/>
      <c r="ALL465" s="5"/>
      <c r="ALO465" s="5"/>
      <c r="ALP465" s="5"/>
      <c r="ALS465" s="5"/>
      <c r="ALT465" s="5"/>
      <c r="ALW465" s="5"/>
      <c r="ALX465" s="5"/>
      <c r="AMA465" s="5"/>
      <c r="AMB465" s="5"/>
      <c r="AME465" s="5"/>
      <c r="AMF465" s="5"/>
      <c r="AMI465" s="5"/>
      <c r="AMJ465" s="5"/>
    </row>
    <row r="466" spans="1:1024" x14ac:dyDescent="0.25">
      <c r="A466" s="3">
        <v>41990</v>
      </c>
      <c r="B466" s="4" t="s">
        <v>15</v>
      </c>
      <c r="C466"/>
      <c r="D466" s="5">
        <v>9</v>
      </c>
      <c r="E466" s="70"/>
      <c r="G466" s="5"/>
      <c r="H466" s="5"/>
    </row>
    <row r="467" spans="1:1024" x14ac:dyDescent="0.25">
      <c r="C467"/>
      <c r="D467"/>
      <c r="E467" s="70"/>
      <c r="G467" s="5"/>
      <c r="H467" s="5"/>
      <c r="K467" s="5"/>
      <c r="L467" s="5"/>
      <c r="O467" s="5"/>
      <c r="P467" s="5"/>
      <c r="S467" s="5"/>
      <c r="T467" s="5"/>
      <c r="W467" s="5"/>
      <c r="X467" s="5"/>
      <c r="AA467" s="5"/>
      <c r="AB467" s="5"/>
      <c r="AE467" s="5"/>
      <c r="AF467" s="5"/>
      <c r="AI467" s="5"/>
      <c r="AJ467" s="5"/>
      <c r="AM467" s="5"/>
      <c r="AN467" s="5"/>
      <c r="AQ467" s="5"/>
      <c r="AR467" s="5"/>
      <c r="AU467" s="5"/>
      <c r="AV467" s="5"/>
      <c r="AY467" s="5"/>
      <c r="AZ467" s="5"/>
      <c r="BC467" s="5"/>
      <c r="BD467" s="5"/>
      <c r="BG467" s="5"/>
      <c r="BH467" s="5"/>
      <c r="BK467" s="5"/>
      <c r="BL467" s="5"/>
      <c r="BO467" s="5"/>
      <c r="BP467" s="5"/>
      <c r="BS467" s="5"/>
      <c r="BT467" s="5"/>
      <c r="BW467" s="5"/>
      <c r="BX467" s="5"/>
      <c r="CA467" s="5"/>
      <c r="CB467" s="5"/>
      <c r="CE467" s="5"/>
      <c r="CF467" s="5"/>
      <c r="CI467" s="5"/>
      <c r="CJ467" s="5"/>
      <c r="CM467" s="5"/>
      <c r="CN467" s="5"/>
      <c r="CQ467" s="5"/>
      <c r="CR467" s="5"/>
      <c r="CU467" s="5"/>
      <c r="CV467" s="5"/>
      <c r="CY467" s="5"/>
      <c r="CZ467" s="5"/>
      <c r="DC467" s="5"/>
      <c r="DD467" s="5"/>
      <c r="DG467" s="5"/>
      <c r="DH467" s="5"/>
      <c r="DK467" s="5"/>
      <c r="DL467" s="5"/>
      <c r="DO467" s="5"/>
      <c r="DP467" s="5"/>
      <c r="DS467" s="5"/>
      <c r="DT467" s="5"/>
      <c r="DW467" s="5"/>
      <c r="DX467" s="5"/>
      <c r="EA467" s="5"/>
      <c r="EB467" s="5"/>
      <c r="EE467" s="5"/>
      <c r="EF467" s="5"/>
      <c r="EI467" s="5"/>
      <c r="EJ467" s="5"/>
      <c r="EM467" s="5"/>
      <c r="EN467" s="5"/>
      <c r="EQ467" s="5"/>
      <c r="ER467" s="5"/>
      <c r="EU467" s="5"/>
      <c r="EV467" s="5"/>
      <c r="EY467" s="5"/>
      <c r="EZ467" s="5"/>
      <c r="FC467" s="5"/>
      <c r="FD467" s="5"/>
      <c r="FG467" s="5"/>
      <c r="FH467" s="5"/>
      <c r="FK467" s="5"/>
      <c r="FL467" s="5"/>
      <c r="FO467" s="5"/>
      <c r="FP467" s="5"/>
      <c r="FS467" s="5"/>
      <c r="FT467" s="5"/>
      <c r="FW467" s="5"/>
      <c r="FX467" s="5"/>
      <c r="GA467" s="5"/>
      <c r="GB467" s="5"/>
      <c r="GE467" s="5"/>
      <c r="GF467" s="5"/>
      <c r="GI467" s="5"/>
      <c r="GJ467" s="5"/>
      <c r="GM467" s="5"/>
      <c r="GN467" s="5"/>
      <c r="GQ467" s="5"/>
      <c r="GR467" s="5"/>
      <c r="GU467" s="5"/>
      <c r="GV467" s="5"/>
      <c r="GY467" s="5"/>
      <c r="GZ467" s="5"/>
      <c r="HC467" s="5"/>
      <c r="HD467" s="5"/>
      <c r="HG467" s="5"/>
      <c r="HH467" s="5"/>
      <c r="HK467" s="5"/>
      <c r="HL467" s="5"/>
      <c r="HO467" s="5"/>
      <c r="HP467" s="5"/>
      <c r="HS467" s="5"/>
      <c r="HT467" s="5"/>
      <c r="HW467" s="5"/>
      <c r="HX467" s="5"/>
      <c r="IA467" s="5"/>
      <c r="IB467" s="5"/>
      <c r="IE467" s="5"/>
      <c r="IF467" s="5"/>
      <c r="II467" s="5"/>
      <c r="IJ467" s="5"/>
      <c r="IM467" s="5"/>
      <c r="IN467" s="5"/>
      <c r="IQ467" s="5"/>
      <c r="IR467" s="5"/>
      <c r="IU467" s="5"/>
      <c r="IV467" s="5"/>
      <c r="IY467" s="5"/>
      <c r="IZ467" s="5"/>
      <c r="JC467" s="5"/>
      <c r="JD467" s="5"/>
      <c r="JG467" s="5"/>
      <c r="JH467" s="5"/>
      <c r="JK467" s="5"/>
      <c r="JL467" s="5"/>
      <c r="JO467" s="5"/>
      <c r="JP467" s="5"/>
      <c r="JS467" s="5"/>
      <c r="JT467" s="5"/>
      <c r="JW467" s="5"/>
      <c r="JX467" s="5"/>
      <c r="KA467" s="5"/>
      <c r="KB467" s="5"/>
      <c r="KE467" s="5"/>
      <c r="KF467" s="5"/>
      <c r="KI467" s="5"/>
      <c r="KJ467" s="5"/>
      <c r="KM467" s="5"/>
      <c r="KN467" s="5"/>
      <c r="KQ467" s="5"/>
      <c r="KR467" s="5"/>
      <c r="KU467" s="5"/>
      <c r="KV467" s="5"/>
      <c r="KY467" s="5"/>
      <c r="KZ467" s="5"/>
      <c r="LC467" s="5"/>
      <c r="LD467" s="5"/>
      <c r="LG467" s="5"/>
      <c r="LH467" s="5"/>
      <c r="LK467" s="5"/>
      <c r="LL467" s="5"/>
      <c r="LO467" s="5"/>
      <c r="LP467" s="5"/>
      <c r="LS467" s="5"/>
      <c r="LT467" s="5"/>
      <c r="LW467" s="5"/>
      <c r="LX467" s="5"/>
      <c r="MA467" s="5"/>
      <c r="MB467" s="5"/>
      <c r="ME467" s="5"/>
      <c r="MF467" s="5"/>
      <c r="MI467" s="5"/>
      <c r="MJ467" s="5"/>
      <c r="MM467" s="5"/>
      <c r="MN467" s="5"/>
      <c r="MQ467" s="5"/>
      <c r="MR467" s="5"/>
      <c r="MU467" s="5"/>
      <c r="MV467" s="5"/>
      <c r="MY467" s="5"/>
      <c r="MZ467" s="5"/>
      <c r="NC467" s="5"/>
      <c r="ND467" s="5"/>
      <c r="NG467" s="5"/>
      <c r="NH467" s="5"/>
      <c r="NK467" s="5"/>
      <c r="NL467" s="5"/>
      <c r="NO467" s="5"/>
      <c r="NP467" s="5"/>
      <c r="NS467" s="5"/>
      <c r="NT467" s="5"/>
      <c r="NW467" s="5"/>
      <c r="NX467" s="5"/>
      <c r="OA467" s="5"/>
      <c r="OB467" s="5"/>
      <c r="OE467" s="5"/>
      <c r="OF467" s="5"/>
      <c r="OI467" s="5"/>
      <c r="OJ467" s="5"/>
      <c r="OM467" s="5"/>
      <c r="ON467" s="5"/>
      <c r="OQ467" s="5"/>
      <c r="OR467" s="5"/>
      <c r="OU467" s="5"/>
      <c r="OV467" s="5"/>
      <c r="OY467" s="5"/>
      <c r="OZ467" s="5"/>
      <c r="PC467" s="5"/>
      <c r="PD467" s="5"/>
      <c r="PG467" s="5"/>
      <c r="PH467" s="5"/>
      <c r="PK467" s="5"/>
      <c r="PL467" s="5"/>
      <c r="PO467" s="5"/>
      <c r="PP467" s="5"/>
      <c r="PS467" s="5"/>
      <c r="PT467" s="5"/>
      <c r="PW467" s="5"/>
      <c r="PX467" s="5"/>
      <c r="QA467" s="5"/>
      <c r="QB467" s="5"/>
      <c r="QE467" s="5"/>
      <c r="QF467" s="5"/>
      <c r="QI467" s="5"/>
      <c r="QJ467" s="5"/>
      <c r="QM467" s="5"/>
      <c r="QN467" s="5"/>
      <c r="QQ467" s="5"/>
      <c r="QR467" s="5"/>
      <c r="QU467" s="5"/>
      <c r="QV467" s="5"/>
      <c r="QY467" s="5"/>
      <c r="QZ467" s="5"/>
      <c r="RC467" s="5"/>
      <c r="RD467" s="5"/>
      <c r="RG467" s="5"/>
      <c r="RH467" s="5"/>
      <c r="RK467" s="5"/>
      <c r="RL467" s="5"/>
      <c r="RO467" s="5"/>
      <c r="RP467" s="5"/>
      <c r="RS467" s="5"/>
      <c r="RT467" s="5"/>
      <c r="RW467" s="5"/>
      <c r="RX467" s="5"/>
      <c r="SA467" s="5"/>
      <c r="SB467" s="5"/>
      <c r="SE467" s="5"/>
      <c r="SF467" s="5"/>
      <c r="SI467" s="5"/>
      <c r="SJ467" s="5"/>
      <c r="SM467" s="5"/>
      <c r="SN467" s="5"/>
      <c r="SQ467" s="5"/>
      <c r="SR467" s="5"/>
      <c r="SU467" s="5"/>
      <c r="SV467" s="5"/>
      <c r="SY467" s="5"/>
      <c r="SZ467" s="5"/>
      <c r="TC467" s="5"/>
      <c r="TD467" s="5"/>
      <c r="TG467" s="5"/>
      <c r="TH467" s="5"/>
      <c r="TK467" s="5"/>
      <c r="TL467" s="5"/>
      <c r="TO467" s="5"/>
      <c r="TP467" s="5"/>
      <c r="TS467" s="5"/>
      <c r="TT467" s="5"/>
      <c r="TW467" s="5"/>
      <c r="TX467" s="5"/>
      <c r="UA467" s="5"/>
      <c r="UB467" s="5"/>
      <c r="UE467" s="5"/>
      <c r="UF467" s="5"/>
      <c r="UI467" s="5"/>
      <c r="UJ467" s="5"/>
      <c r="UM467" s="5"/>
      <c r="UN467" s="5"/>
      <c r="UQ467" s="5"/>
      <c r="UR467" s="5"/>
      <c r="UU467" s="5"/>
      <c r="UV467" s="5"/>
      <c r="UY467" s="5"/>
      <c r="UZ467" s="5"/>
      <c r="VC467" s="5"/>
      <c r="VD467" s="5"/>
      <c r="VG467" s="5"/>
      <c r="VH467" s="5"/>
      <c r="VK467" s="5"/>
      <c r="VL467" s="5"/>
      <c r="VO467" s="5"/>
      <c r="VP467" s="5"/>
      <c r="VS467" s="5"/>
      <c r="VT467" s="5"/>
      <c r="VW467" s="5"/>
      <c r="VX467" s="5"/>
      <c r="WA467" s="5"/>
      <c r="WB467" s="5"/>
      <c r="WE467" s="5"/>
      <c r="WF467" s="5"/>
      <c r="WI467" s="5"/>
      <c r="WJ467" s="5"/>
      <c r="WM467" s="5"/>
      <c r="WN467" s="5"/>
      <c r="WQ467" s="5"/>
      <c r="WR467" s="5"/>
      <c r="WU467" s="5"/>
      <c r="WV467" s="5"/>
      <c r="WY467" s="5"/>
      <c r="WZ467" s="5"/>
      <c r="XC467" s="5"/>
      <c r="XD467" s="5"/>
      <c r="XG467" s="5"/>
      <c r="XH467" s="5"/>
      <c r="XK467" s="5"/>
      <c r="XL467" s="5"/>
      <c r="XO467" s="5"/>
      <c r="XP467" s="5"/>
      <c r="XS467" s="5"/>
      <c r="XT467" s="5"/>
      <c r="XW467" s="5"/>
      <c r="XX467" s="5"/>
      <c r="YA467" s="5"/>
      <c r="YB467" s="5"/>
      <c r="YE467" s="5"/>
      <c r="YF467" s="5"/>
      <c r="YI467" s="5"/>
      <c r="YJ467" s="5"/>
      <c r="YM467" s="5"/>
      <c r="YN467" s="5"/>
      <c r="YQ467" s="5"/>
      <c r="YR467" s="5"/>
      <c r="YU467" s="5"/>
      <c r="YV467" s="5"/>
      <c r="YY467" s="5"/>
      <c r="YZ467" s="5"/>
      <c r="ZC467" s="5"/>
      <c r="ZD467" s="5"/>
      <c r="ZG467" s="5"/>
      <c r="ZH467" s="5"/>
      <c r="ZK467" s="5"/>
      <c r="ZL467" s="5"/>
      <c r="ZO467" s="5"/>
      <c r="ZP467" s="5"/>
      <c r="ZS467" s="5"/>
      <c r="ZT467" s="5"/>
      <c r="ZW467" s="5"/>
      <c r="ZX467" s="5"/>
      <c r="AAA467" s="5"/>
      <c r="AAB467" s="5"/>
      <c r="AAE467" s="5"/>
      <c r="AAF467" s="5"/>
      <c r="AAI467" s="5"/>
      <c r="AAJ467" s="5"/>
      <c r="AAM467" s="5"/>
      <c r="AAN467" s="5"/>
      <c r="AAQ467" s="5"/>
      <c r="AAR467" s="5"/>
      <c r="AAU467" s="5"/>
      <c r="AAV467" s="5"/>
      <c r="AAY467" s="5"/>
      <c r="AAZ467" s="5"/>
      <c r="ABC467" s="5"/>
      <c r="ABD467" s="5"/>
      <c r="ABG467" s="5"/>
      <c r="ABH467" s="5"/>
      <c r="ABK467" s="5"/>
      <c r="ABL467" s="5"/>
      <c r="ABO467" s="5"/>
      <c r="ABP467" s="5"/>
      <c r="ABS467" s="5"/>
      <c r="ABT467" s="5"/>
      <c r="ABW467" s="5"/>
      <c r="ABX467" s="5"/>
      <c r="ACA467" s="5"/>
      <c r="ACB467" s="5"/>
      <c r="ACE467" s="5"/>
      <c r="ACF467" s="5"/>
      <c r="ACI467" s="5"/>
      <c r="ACJ467" s="5"/>
      <c r="ACM467" s="5"/>
      <c r="ACN467" s="5"/>
      <c r="ACQ467" s="5"/>
      <c r="ACR467" s="5"/>
      <c r="ACU467" s="5"/>
      <c r="ACV467" s="5"/>
      <c r="ACY467" s="5"/>
      <c r="ACZ467" s="5"/>
      <c r="ADC467" s="5"/>
      <c r="ADD467" s="5"/>
      <c r="ADG467" s="5"/>
      <c r="ADH467" s="5"/>
      <c r="ADK467" s="5"/>
      <c r="ADL467" s="5"/>
      <c r="ADO467" s="5"/>
      <c r="ADP467" s="5"/>
      <c r="ADS467" s="5"/>
      <c r="ADT467" s="5"/>
      <c r="ADW467" s="5"/>
      <c r="ADX467" s="5"/>
      <c r="AEA467" s="5"/>
      <c r="AEB467" s="5"/>
      <c r="AEE467" s="5"/>
      <c r="AEF467" s="5"/>
      <c r="AEI467" s="5"/>
      <c r="AEJ467" s="5"/>
      <c r="AEM467" s="5"/>
      <c r="AEN467" s="5"/>
      <c r="AEQ467" s="5"/>
      <c r="AER467" s="5"/>
      <c r="AEU467" s="5"/>
      <c r="AEV467" s="5"/>
      <c r="AEY467" s="5"/>
      <c r="AEZ467" s="5"/>
      <c r="AFC467" s="5"/>
      <c r="AFD467" s="5"/>
      <c r="AFG467" s="5"/>
      <c r="AFH467" s="5"/>
      <c r="AFK467" s="5"/>
      <c r="AFL467" s="5"/>
      <c r="AFO467" s="5"/>
      <c r="AFP467" s="5"/>
      <c r="AFS467" s="5"/>
      <c r="AFT467" s="5"/>
      <c r="AFW467" s="5"/>
      <c r="AFX467" s="5"/>
      <c r="AGA467" s="5"/>
      <c r="AGB467" s="5"/>
      <c r="AGE467" s="5"/>
      <c r="AGF467" s="5"/>
      <c r="AGI467" s="5"/>
      <c r="AGJ467" s="5"/>
      <c r="AGM467" s="5"/>
      <c r="AGN467" s="5"/>
      <c r="AGQ467" s="5"/>
      <c r="AGR467" s="5"/>
      <c r="AGU467" s="5"/>
      <c r="AGV467" s="5"/>
      <c r="AGY467" s="5"/>
      <c r="AGZ467" s="5"/>
      <c r="AHC467" s="5"/>
      <c r="AHD467" s="5"/>
      <c r="AHG467" s="5"/>
      <c r="AHH467" s="5"/>
      <c r="AHK467" s="5"/>
      <c r="AHL467" s="5"/>
      <c r="AHO467" s="5"/>
      <c r="AHP467" s="5"/>
      <c r="AHS467" s="5"/>
      <c r="AHT467" s="5"/>
      <c r="AHW467" s="5"/>
      <c r="AHX467" s="5"/>
      <c r="AIA467" s="5"/>
      <c r="AIB467" s="5"/>
      <c r="AIE467" s="5"/>
      <c r="AIF467" s="5"/>
      <c r="AII467" s="5"/>
      <c r="AIJ467" s="5"/>
      <c r="AIM467" s="5"/>
      <c r="AIN467" s="5"/>
      <c r="AIQ467" s="5"/>
      <c r="AIR467" s="5"/>
      <c r="AIU467" s="5"/>
      <c r="AIV467" s="5"/>
      <c r="AIY467" s="5"/>
      <c r="AIZ467" s="5"/>
      <c r="AJC467" s="5"/>
      <c r="AJD467" s="5"/>
      <c r="AJG467" s="5"/>
      <c r="AJH467" s="5"/>
      <c r="AJK467" s="5"/>
      <c r="AJL467" s="5"/>
      <c r="AJO467" s="5"/>
      <c r="AJP467" s="5"/>
      <c r="AJS467" s="5"/>
      <c r="AJT467" s="5"/>
      <c r="AJW467" s="5"/>
      <c r="AJX467" s="5"/>
      <c r="AKA467" s="5"/>
      <c r="AKB467" s="5"/>
      <c r="AKE467" s="5"/>
      <c r="AKF467" s="5"/>
      <c r="AKI467" s="5"/>
      <c r="AKJ467" s="5"/>
      <c r="AKM467" s="5"/>
      <c r="AKN467" s="5"/>
      <c r="AKQ467" s="5"/>
      <c r="AKR467" s="5"/>
      <c r="AKU467" s="5"/>
      <c r="AKV467" s="5"/>
      <c r="AKY467" s="5"/>
      <c r="AKZ467" s="5"/>
      <c r="ALC467" s="5"/>
      <c r="ALD467" s="5"/>
      <c r="ALG467" s="5"/>
      <c r="ALH467" s="5"/>
      <c r="ALK467" s="5"/>
      <c r="ALL467" s="5"/>
      <c r="ALO467" s="5"/>
      <c r="ALP467" s="5"/>
      <c r="ALS467" s="5"/>
      <c r="ALT467" s="5"/>
      <c r="ALW467" s="5"/>
      <c r="ALX467" s="5"/>
      <c r="AMA467" s="5"/>
      <c r="AMB467" s="5"/>
      <c r="AME467" s="5"/>
      <c r="AMF467" s="5"/>
      <c r="AMI467" s="5"/>
      <c r="AMJ467" s="5"/>
    </row>
    <row r="468" spans="1:1024" x14ac:dyDescent="0.25">
      <c r="A468" s="151" t="s">
        <v>1485</v>
      </c>
      <c r="B468" s="151"/>
      <c r="C468" s="151"/>
      <c r="D468" s="151"/>
      <c r="E468" s="70"/>
      <c r="G468" s="5"/>
      <c r="H468" s="5"/>
      <c r="K468" s="5"/>
      <c r="L468" s="5"/>
      <c r="O468" s="5"/>
      <c r="P468" s="5"/>
      <c r="S468" s="5"/>
      <c r="T468" s="5"/>
      <c r="W468" s="5"/>
      <c r="X468" s="5"/>
      <c r="AA468" s="5"/>
      <c r="AB468" s="5"/>
      <c r="AE468" s="5"/>
      <c r="AF468" s="5"/>
      <c r="AI468" s="5"/>
      <c r="AJ468" s="5"/>
      <c r="AM468" s="5"/>
      <c r="AN468" s="5"/>
      <c r="AQ468" s="5"/>
      <c r="AR468" s="5"/>
      <c r="AU468" s="5"/>
      <c r="AV468" s="5"/>
      <c r="AY468" s="5"/>
      <c r="AZ468" s="5"/>
      <c r="BC468" s="5"/>
      <c r="BD468" s="5"/>
      <c r="BG468" s="5"/>
      <c r="BH468" s="5"/>
      <c r="BK468" s="5"/>
      <c r="BL468" s="5"/>
      <c r="BO468" s="5"/>
      <c r="BP468" s="5"/>
      <c r="BS468" s="5"/>
      <c r="BT468" s="5"/>
      <c r="BW468" s="5"/>
      <c r="BX468" s="5"/>
      <c r="CA468" s="5"/>
      <c r="CB468" s="5"/>
      <c r="CE468" s="5"/>
      <c r="CF468" s="5"/>
      <c r="CI468" s="5"/>
      <c r="CJ468" s="5"/>
      <c r="CM468" s="5"/>
      <c r="CN468" s="5"/>
      <c r="CQ468" s="5"/>
      <c r="CR468" s="5"/>
      <c r="CU468" s="5"/>
      <c r="CV468" s="5"/>
      <c r="CY468" s="5"/>
      <c r="CZ468" s="5"/>
      <c r="DC468" s="5"/>
      <c r="DD468" s="5"/>
      <c r="DG468" s="5"/>
      <c r="DH468" s="5"/>
      <c r="DK468" s="5"/>
      <c r="DL468" s="5"/>
      <c r="DO468" s="5"/>
      <c r="DP468" s="5"/>
      <c r="DS468" s="5"/>
      <c r="DT468" s="5"/>
      <c r="DW468" s="5"/>
      <c r="DX468" s="5"/>
      <c r="EA468" s="5"/>
      <c r="EB468" s="5"/>
      <c r="EE468" s="5"/>
      <c r="EF468" s="5"/>
      <c r="EI468" s="5"/>
      <c r="EJ468" s="5"/>
      <c r="EM468" s="5"/>
      <c r="EN468" s="5"/>
      <c r="EQ468" s="5"/>
      <c r="ER468" s="5"/>
      <c r="EU468" s="5"/>
      <c r="EV468" s="5"/>
      <c r="EY468" s="5"/>
      <c r="EZ468" s="5"/>
      <c r="FC468" s="5"/>
      <c r="FD468" s="5"/>
      <c r="FG468" s="5"/>
      <c r="FH468" s="5"/>
      <c r="FK468" s="5"/>
      <c r="FL468" s="5"/>
      <c r="FO468" s="5"/>
      <c r="FP468" s="5"/>
      <c r="FS468" s="5"/>
      <c r="FT468" s="5"/>
      <c r="FW468" s="5"/>
      <c r="FX468" s="5"/>
      <c r="GA468" s="5"/>
      <c r="GB468" s="5"/>
      <c r="GE468" s="5"/>
      <c r="GF468" s="5"/>
      <c r="GI468" s="5"/>
      <c r="GJ468" s="5"/>
      <c r="GM468" s="5"/>
      <c r="GN468" s="5"/>
      <c r="GQ468" s="5"/>
      <c r="GR468" s="5"/>
      <c r="GU468" s="5"/>
      <c r="GV468" s="5"/>
      <c r="GY468" s="5"/>
      <c r="GZ468" s="5"/>
      <c r="HC468" s="5"/>
      <c r="HD468" s="5"/>
      <c r="HG468" s="5"/>
      <c r="HH468" s="5"/>
      <c r="HK468" s="5"/>
      <c r="HL468" s="5"/>
      <c r="HO468" s="5"/>
      <c r="HP468" s="5"/>
      <c r="HS468" s="5"/>
      <c r="HT468" s="5"/>
      <c r="HW468" s="5"/>
      <c r="HX468" s="5"/>
      <c r="IA468" s="5"/>
      <c r="IB468" s="5"/>
      <c r="IE468" s="5"/>
      <c r="IF468" s="5"/>
      <c r="II468" s="5"/>
      <c r="IJ468" s="5"/>
      <c r="IM468" s="5"/>
      <c r="IN468" s="5"/>
      <c r="IQ468" s="5"/>
      <c r="IR468" s="5"/>
      <c r="IU468" s="5"/>
      <c r="IV468" s="5"/>
      <c r="IY468" s="5"/>
      <c r="IZ468" s="5"/>
      <c r="JC468" s="5"/>
      <c r="JD468" s="5"/>
      <c r="JG468" s="5"/>
      <c r="JH468" s="5"/>
      <c r="JK468" s="5"/>
      <c r="JL468" s="5"/>
      <c r="JO468" s="5"/>
      <c r="JP468" s="5"/>
      <c r="JS468" s="5"/>
      <c r="JT468" s="5"/>
      <c r="JW468" s="5"/>
      <c r="JX468" s="5"/>
      <c r="KA468" s="5"/>
      <c r="KB468" s="5"/>
      <c r="KE468" s="5"/>
      <c r="KF468" s="5"/>
      <c r="KI468" s="5"/>
      <c r="KJ468" s="5"/>
      <c r="KM468" s="5"/>
      <c r="KN468" s="5"/>
      <c r="KQ468" s="5"/>
      <c r="KR468" s="5"/>
      <c r="KU468" s="5"/>
      <c r="KV468" s="5"/>
      <c r="KY468" s="5"/>
      <c r="KZ468" s="5"/>
      <c r="LC468" s="5"/>
      <c r="LD468" s="5"/>
      <c r="LG468" s="5"/>
      <c r="LH468" s="5"/>
      <c r="LK468" s="5"/>
      <c r="LL468" s="5"/>
      <c r="LO468" s="5"/>
      <c r="LP468" s="5"/>
      <c r="LS468" s="5"/>
      <c r="LT468" s="5"/>
      <c r="LW468" s="5"/>
      <c r="LX468" s="5"/>
      <c r="MA468" s="5"/>
      <c r="MB468" s="5"/>
      <c r="ME468" s="5"/>
      <c r="MF468" s="5"/>
      <c r="MI468" s="5"/>
      <c r="MJ468" s="5"/>
      <c r="MM468" s="5"/>
      <c r="MN468" s="5"/>
      <c r="MQ468" s="5"/>
      <c r="MR468" s="5"/>
      <c r="MU468" s="5"/>
      <c r="MV468" s="5"/>
      <c r="MY468" s="5"/>
      <c r="MZ468" s="5"/>
      <c r="NC468" s="5"/>
      <c r="ND468" s="5"/>
      <c r="NG468" s="5"/>
      <c r="NH468" s="5"/>
      <c r="NK468" s="5"/>
      <c r="NL468" s="5"/>
      <c r="NO468" s="5"/>
      <c r="NP468" s="5"/>
      <c r="NS468" s="5"/>
      <c r="NT468" s="5"/>
      <c r="NW468" s="5"/>
      <c r="NX468" s="5"/>
      <c r="OA468" s="5"/>
      <c r="OB468" s="5"/>
      <c r="OE468" s="5"/>
      <c r="OF468" s="5"/>
      <c r="OI468" s="5"/>
      <c r="OJ468" s="5"/>
      <c r="OM468" s="5"/>
      <c r="ON468" s="5"/>
      <c r="OQ468" s="5"/>
      <c r="OR468" s="5"/>
      <c r="OU468" s="5"/>
      <c r="OV468" s="5"/>
      <c r="OY468" s="5"/>
      <c r="OZ468" s="5"/>
      <c r="PC468" s="5"/>
      <c r="PD468" s="5"/>
      <c r="PG468" s="5"/>
      <c r="PH468" s="5"/>
      <c r="PK468" s="5"/>
      <c r="PL468" s="5"/>
      <c r="PO468" s="5"/>
      <c r="PP468" s="5"/>
      <c r="PS468" s="5"/>
      <c r="PT468" s="5"/>
      <c r="PW468" s="5"/>
      <c r="PX468" s="5"/>
      <c r="QA468" s="5"/>
      <c r="QB468" s="5"/>
      <c r="QE468" s="5"/>
      <c r="QF468" s="5"/>
      <c r="QI468" s="5"/>
      <c r="QJ468" s="5"/>
      <c r="QM468" s="5"/>
      <c r="QN468" s="5"/>
      <c r="QQ468" s="5"/>
      <c r="QR468" s="5"/>
      <c r="QU468" s="5"/>
      <c r="QV468" s="5"/>
      <c r="QY468" s="5"/>
      <c r="QZ468" s="5"/>
      <c r="RC468" s="5"/>
      <c r="RD468" s="5"/>
      <c r="RG468" s="5"/>
      <c r="RH468" s="5"/>
      <c r="RK468" s="5"/>
      <c r="RL468" s="5"/>
      <c r="RO468" s="5"/>
      <c r="RP468" s="5"/>
      <c r="RS468" s="5"/>
      <c r="RT468" s="5"/>
      <c r="RW468" s="5"/>
      <c r="RX468" s="5"/>
      <c r="SA468" s="5"/>
      <c r="SB468" s="5"/>
      <c r="SE468" s="5"/>
      <c r="SF468" s="5"/>
      <c r="SI468" s="5"/>
      <c r="SJ468" s="5"/>
      <c r="SM468" s="5"/>
      <c r="SN468" s="5"/>
      <c r="SQ468" s="5"/>
      <c r="SR468" s="5"/>
      <c r="SU468" s="5"/>
      <c r="SV468" s="5"/>
      <c r="SY468" s="5"/>
      <c r="SZ468" s="5"/>
      <c r="TC468" s="5"/>
      <c r="TD468" s="5"/>
      <c r="TG468" s="5"/>
      <c r="TH468" s="5"/>
      <c r="TK468" s="5"/>
      <c r="TL468" s="5"/>
      <c r="TO468" s="5"/>
      <c r="TP468" s="5"/>
      <c r="TS468" s="5"/>
      <c r="TT468" s="5"/>
      <c r="TW468" s="5"/>
      <c r="TX468" s="5"/>
      <c r="UA468" s="5"/>
      <c r="UB468" s="5"/>
      <c r="UE468" s="5"/>
      <c r="UF468" s="5"/>
      <c r="UI468" s="5"/>
      <c r="UJ468" s="5"/>
      <c r="UM468" s="5"/>
      <c r="UN468" s="5"/>
      <c r="UQ468" s="5"/>
      <c r="UR468" s="5"/>
      <c r="UU468" s="5"/>
      <c r="UV468" s="5"/>
      <c r="UY468" s="5"/>
      <c r="UZ468" s="5"/>
      <c r="VC468" s="5"/>
      <c r="VD468" s="5"/>
      <c r="VG468" s="5"/>
      <c r="VH468" s="5"/>
      <c r="VK468" s="5"/>
      <c r="VL468" s="5"/>
      <c r="VO468" s="5"/>
      <c r="VP468" s="5"/>
      <c r="VS468" s="5"/>
      <c r="VT468" s="5"/>
      <c r="VW468" s="5"/>
      <c r="VX468" s="5"/>
      <c r="WA468" s="5"/>
      <c r="WB468" s="5"/>
      <c r="WE468" s="5"/>
      <c r="WF468" s="5"/>
      <c r="WI468" s="5"/>
      <c r="WJ468" s="5"/>
      <c r="WM468" s="5"/>
      <c r="WN468" s="5"/>
      <c r="WQ468" s="5"/>
      <c r="WR468" s="5"/>
      <c r="WU468" s="5"/>
      <c r="WV468" s="5"/>
      <c r="WY468" s="5"/>
      <c r="WZ468" s="5"/>
      <c r="XC468" s="5"/>
      <c r="XD468" s="5"/>
      <c r="XG468" s="5"/>
      <c r="XH468" s="5"/>
      <c r="XK468" s="5"/>
      <c r="XL468" s="5"/>
      <c r="XO468" s="5"/>
      <c r="XP468" s="5"/>
      <c r="XS468" s="5"/>
      <c r="XT468" s="5"/>
      <c r="XW468" s="5"/>
      <c r="XX468" s="5"/>
      <c r="YA468" s="5"/>
      <c r="YB468" s="5"/>
      <c r="YE468" s="5"/>
      <c r="YF468" s="5"/>
      <c r="YI468" s="5"/>
      <c r="YJ468" s="5"/>
      <c r="YM468" s="5"/>
      <c r="YN468" s="5"/>
      <c r="YQ468" s="5"/>
      <c r="YR468" s="5"/>
      <c r="YU468" s="5"/>
      <c r="YV468" s="5"/>
      <c r="YY468" s="5"/>
      <c r="YZ468" s="5"/>
      <c r="ZC468" s="5"/>
      <c r="ZD468" s="5"/>
      <c r="ZG468" s="5"/>
      <c r="ZH468" s="5"/>
      <c r="ZK468" s="5"/>
      <c r="ZL468" s="5"/>
      <c r="ZO468" s="5"/>
      <c r="ZP468" s="5"/>
      <c r="ZS468" s="5"/>
      <c r="ZT468" s="5"/>
      <c r="ZW468" s="5"/>
      <c r="ZX468" s="5"/>
      <c r="AAA468" s="5"/>
      <c r="AAB468" s="5"/>
      <c r="AAE468" s="5"/>
      <c r="AAF468" s="5"/>
      <c r="AAI468" s="5"/>
      <c r="AAJ468" s="5"/>
      <c r="AAM468" s="5"/>
      <c r="AAN468" s="5"/>
      <c r="AAQ468" s="5"/>
      <c r="AAR468" s="5"/>
      <c r="AAU468" s="5"/>
      <c r="AAV468" s="5"/>
      <c r="AAY468" s="5"/>
      <c r="AAZ468" s="5"/>
      <c r="ABC468" s="5"/>
      <c r="ABD468" s="5"/>
      <c r="ABG468" s="5"/>
      <c r="ABH468" s="5"/>
      <c r="ABK468" s="5"/>
      <c r="ABL468" s="5"/>
      <c r="ABO468" s="5"/>
      <c r="ABP468" s="5"/>
      <c r="ABS468" s="5"/>
      <c r="ABT468" s="5"/>
      <c r="ABW468" s="5"/>
      <c r="ABX468" s="5"/>
      <c r="ACA468" s="5"/>
      <c r="ACB468" s="5"/>
      <c r="ACE468" s="5"/>
      <c r="ACF468" s="5"/>
      <c r="ACI468" s="5"/>
      <c r="ACJ468" s="5"/>
      <c r="ACM468" s="5"/>
      <c r="ACN468" s="5"/>
      <c r="ACQ468" s="5"/>
      <c r="ACR468" s="5"/>
      <c r="ACU468" s="5"/>
      <c r="ACV468" s="5"/>
      <c r="ACY468" s="5"/>
      <c r="ACZ468" s="5"/>
      <c r="ADC468" s="5"/>
      <c r="ADD468" s="5"/>
      <c r="ADG468" s="5"/>
      <c r="ADH468" s="5"/>
      <c r="ADK468" s="5"/>
      <c r="ADL468" s="5"/>
      <c r="ADO468" s="5"/>
      <c r="ADP468" s="5"/>
      <c r="ADS468" s="5"/>
      <c r="ADT468" s="5"/>
      <c r="ADW468" s="5"/>
      <c r="ADX468" s="5"/>
      <c r="AEA468" s="5"/>
      <c r="AEB468" s="5"/>
      <c r="AEE468" s="5"/>
      <c r="AEF468" s="5"/>
      <c r="AEI468" s="5"/>
      <c r="AEJ468" s="5"/>
      <c r="AEM468" s="5"/>
      <c r="AEN468" s="5"/>
      <c r="AEQ468" s="5"/>
      <c r="AER468" s="5"/>
      <c r="AEU468" s="5"/>
      <c r="AEV468" s="5"/>
      <c r="AEY468" s="5"/>
      <c r="AEZ468" s="5"/>
      <c r="AFC468" s="5"/>
      <c r="AFD468" s="5"/>
      <c r="AFG468" s="5"/>
      <c r="AFH468" s="5"/>
      <c r="AFK468" s="5"/>
      <c r="AFL468" s="5"/>
      <c r="AFO468" s="5"/>
      <c r="AFP468" s="5"/>
      <c r="AFS468" s="5"/>
      <c r="AFT468" s="5"/>
      <c r="AFW468" s="5"/>
      <c r="AFX468" s="5"/>
      <c r="AGA468" s="5"/>
      <c r="AGB468" s="5"/>
      <c r="AGE468" s="5"/>
      <c r="AGF468" s="5"/>
      <c r="AGI468" s="5"/>
      <c r="AGJ468" s="5"/>
      <c r="AGM468" s="5"/>
      <c r="AGN468" s="5"/>
      <c r="AGQ468" s="5"/>
      <c r="AGR468" s="5"/>
      <c r="AGU468" s="5"/>
      <c r="AGV468" s="5"/>
      <c r="AGY468" s="5"/>
      <c r="AGZ468" s="5"/>
      <c r="AHC468" s="5"/>
      <c r="AHD468" s="5"/>
      <c r="AHG468" s="5"/>
      <c r="AHH468" s="5"/>
      <c r="AHK468" s="5"/>
      <c r="AHL468" s="5"/>
      <c r="AHO468" s="5"/>
      <c r="AHP468" s="5"/>
      <c r="AHS468" s="5"/>
      <c r="AHT468" s="5"/>
      <c r="AHW468" s="5"/>
      <c r="AHX468" s="5"/>
      <c r="AIA468" s="5"/>
      <c r="AIB468" s="5"/>
      <c r="AIE468" s="5"/>
      <c r="AIF468" s="5"/>
      <c r="AII468" s="5"/>
      <c r="AIJ468" s="5"/>
      <c r="AIM468" s="5"/>
      <c r="AIN468" s="5"/>
      <c r="AIQ468" s="5"/>
      <c r="AIR468" s="5"/>
      <c r="AIU468" s="5"/>
      <c r="AIV468" s="5"/>
      <c r="AIY468" s="5"/>
      <c r="AIZ468" s="5"/>
      <c r="AJC468" s="5"/>
      <c r="AJD468" s="5"/>
      <c r="AJG468" s="5"/>
      <c r="AJH468" s="5"/>
      <c r="AJK468" s="5"/>
      <c r="AJL468" s="5"/>
      <c r="AJO468" s="5"/>
      <c r="AJP468" s="5"/>
      <c r="AJS468" s="5"/>
      <c r="AJT468" s="5"/>
      <c r="AJW468" s="5"/>
      <c r="AJX468" s="5"/>
      <c r="AKA468" s="5"/>
      <c r="AKB468" s="5"/>
      <c r="AKE468" s="5"/>
      <c r="AKF468" s="5"/>
      <c r="AKI468" s="5"/>
      <c r="AKJ468" s="5"/>
      <c r="AKM468" s="5"/>
      <c r="AKN468" s="5"/>
      <c r="AKQ468" s="5"/>
      <c r="AKR468" s="5"/>
      <c r="AKU468" s="5"/>
      <c r="AKV468" s="5"/>
      <c r="AKY468" s="5"/>
      <c r="AKZ468" s="5"/>
      <c r="ALC468" s="5"/>
      <c r="ALD468" s="5"/>
      <c r="ALG468" s="5"/>
      <c r="ALH468" s="5"/>
      <c r="ALK468" s="5"/>
      <c r="ALL468" s="5"/>
      <c r="ALO468" s="5"/>
      <c r="ALP468" s="5"/>
      <c r="ALS468" s="5"/>
      <c r="ALT468" s="5"/>
      <c r="ALW468" s="5"/>
      <c r="ALX468" s="5"/>
      <c r="AMA468" s="5"/>
      <c r="AMB468" s="5"/>
      <c r="AME468" s="5"/>
      <c r="AMF468" s="5"/>
      <c r="AMI468" s="5"/>
      <c r="AMJ468" s="5"/>
    </row>
    <row r="469" spans="1:1024" x14ac:dyDescent="0.25">
      <c r="A469" s="3">
        <v>41992</v>
      </c>
      <c r="B469" t="s">
        <v>12</v>
      </c>
      <c r="C469"/>
      <c r="D469" s="5">
        <v>9</v>
      </c>
      <c r="E469" s="70"/>
      <c r="G469" s="5"/>
      <c r="H469" s="5"/>
      <c r="K469" s="5"/>
      <c r="L469" s="5"/>
      <c r="O469" s="5"/>
      <c r="P469" s="5"/>
      <c r="S469" s="5"/>
      <c r="T469" s="5"/>
      <c r="W469" s="5"/>
      <c r="X469" s="5"/>
      <c r="AA469" s="5"/>
      <c r="AB469" s="5"/>
      <c r="AE469" s="5"/>
      <c r="AF469" s="5"/>
      <c r="AI469" s="5"/>
      <c r="AJ469" s="5"/>
      <c r="AM469" s="5"/>
      <c r="AN469" s="5"/>
      <c r="AQ469" s="5"/>
      <c r="AR469" s="5"/>
      <c r="AU469" s="5"/>
      <c r="AV469" s="5"/>
      <c r="AY469" s="5"/>
      <c r="AZ469" s="5"/>
      <c r="BC469" s="5"/>
      <c r="BD469" s="5"/>
      <c r="BG469" s="5"/>
      <c r="BH469" s="5"/>
      <c r="BK469" s="5"/>
      <c r="BL469" s="5"/>
      <c r="BO469" s="5"/>
      <c r="BP469" s="5"/>
      <c r="BS469" s="5"/>
      <c r="BT469" s="5"/>
      <c r="BW469" s="5"/>
      <c r="BX469" s="5"/>
      <c r="CA469" s="5"/>
      <c r="CB469" s="5"/>
      <c r="CE469" s="5"/>
      <c r="CF469" s="5"/>
      <c r="CI469" s="5"/>
      <c r="CJ469" s="5"/>
      <c r="CM469" s="5"/>
      <c r="CN469" s="5"/>
      <c r="CQ469" s="5"/>
      <c r="CR469" s="5"/>
      <c r="CU469" s="5"/>
      <c r="CV469" s="5"/>
      <c r="CY469" s="5"/>
      <c r="CZ469" s="5"/>
      <c r="DC469" s="5"/>
      <c r="DD469" s="5"/>
      <c r="DG469" s="5"/>
      <c r="DH469" s="5"/>
      <c r="DK469" s="5"/>
      <c r="DL469" s="5"/>
      <c r="DO469" s="5"/>
      <c r="DP469" s="5"/>
      <c r="DS469" s="5"/>
      <c r="DT469" s="5"/>
      <c r="DW469" s="5"/>
      <c r="DX469" s="5"/>
      <c r="EA469" s="5"/>
      <c r="EB469" s="5"/>
      <c r="EE469" s="5"/>
      <c r="EF469" s="5"/>
      <c r="EI469" s="5"/>
      <c r="EJ469" s="5"/>
      <c r="EM469" s="5"/>
      <c r="EN469" s="5"/>
      <c r="EQ469" s="5"/>
      <c r="ER469" s="5"/>
      <c r="EU469" s="5"/>
      <c r="EV469" s="5"/>
      <c r="EY469" s="5"/>
      <c r="EZ469" s="5"/>
      <c r="FC469" s="5"/>
      <c r="FD469" s="5"/>
      <c r="FG469" s="5"/>
      <c r="FH469" s="5"/>
      <c r="FK469" s="5"/>
      <c r="FL469" s="5"/>
      <c r="FO469" s="5"/>
      <c r="FP469" s="5"/>
      <c r="FS469" s="5"/>
      <c r="FT469" s="5"/>
      <c r="FW469" s="5"/>
      <c r="FX469" s="5"/>
      <c r="GA469" s="5"/>
      <c r="GB469" s="5"/>
      <c r="GE469" s="5"/>
      <c r="GF469" s="5"/>
      <c r="GI469" s="5"/>
      <c r="GJ469" s="5"/>
      <c r="GM469" s="5"/>
      <c r="GN469" s="5"/>
      <c r="GQ469" s="5"/>
      <c r="GR469" s="5"/>
      <c r="GU469" s="5"/>
      <c r="GV469" s="5"/>
      <c r="GY469" s="5"/>
      <c r="GZ469" s="5"/>
      <c r="HC469" s="5"/>
      <c r="HD469" s="5"/>
      <c r="HG469" s="5"/>
      <c r="HH469" s="5"/>
      <c r="HK469" s="5"/>
      <c r="HL469" s="5"/>
      <c r="HO469" s="5"/>
      <c r="HP469" s="5"/>
      <c r="HS469" s="5"/>
      <c r="HT469" s="5"/>
      <c r="HW469" s="5"/>
      <c r="HX469" s="5"/>
      <c r="IA469" s="5"/>
      <c r="IB469" s="5"/>
      <c r="IE469" s="5"/>
      <c r="IF469" s="5"/>
      <c r="II469" s="5"/>
      <c r="IJ469" s="5"/>
      <c r="IM469" s="5"/>
      <c r="IN469" s="5"/>
      <c r="IQ469" s="5"/>
      <c r="IR469" s="5"/>
      <c r="IU469" s="5"/>
      <c r="IV469" s="5"/>
      <c r="IY469" s="5"/>
      <c r="IZ469" s="5"/>
      <c r="JC469" s="5"/>
      <c r="JD469" s="5"/>
      <c r="JG469" s="5"/>
      <c r="JH469" s="5"/>
      <c r="JK469" s="5"/>
      <c r="JL469" s="5"/>
      <c r="JO469" s="5"/>
      <c r="JP469" s="5"/>
      <c r="JS469" s="5"/>
      <c r="JT469" s="5"/>
      <c r="JW469" s="5"/>
      <c r="JX469" s="5"/>
      <c r="KA469" s="5"/>
      <c r="KB469" s="5"/>
      <c r="KE469" s="5"/>
      <c r="KF469" s="5"/>
      <c r="KI469" s="5"/>
      <c r="KJ469" s="5"/>
      <c r="KM469" s="5"/>
      <c r="KN469" s="5"/>
      <c r="KQ469" s="5"/>
      <c r="KR469" s="5"/>
      <c r="KU469" s="5"/>
      <c r="KV469" s="5"/>
      <c r="KY469" s="5"/>
      <c r="KZ469" s="5"/>
      <c r="LC469" s="5"/>
      <c r="LD469" s="5"/>
      <c r="LG469" s="5"/>
      <c r="LH469" s="5"/>
      <c r="LK469" s="5"/>
      <c r="LL469" s="5"/>
      <c r="LO469" s="5"/>
      <c r="LP469" s="5"/>
      <c r="LS469" s="5"/>
      <c r="LT469" s="5"/>
      <c r="LW469" s="5"/>
      <c r="LX469" s="5"/>
      <c r="MA469" s="5"/>
      <c r="MB469" s="5"/>
      <c r="ME469" s="5"/>
      <c r="MF469" s="5"/>
      <c r="MI469" s="5"/>
      <c r="MJ469" s="5"/>
      <c r="MM469" s="5"/>
      <c r="MN469" s="5"/>
      <c r="MQ469" s="5"/>
      <c r="MR469" s="5"/>
      <c r="MU469" s="5"/>
      <c r="MV469" s="5"/>
      <c r="MY469" s="5"/>
      <c r="MZ469" s="5"/>
      <c r="NC469" s="5"/>
      <c r="ND469" s="5"/>
      <c r="NG469" s="5"/>
      <c r="NH469" s="5"/>
      <c r="NK469" s="5"/>
      <c r="NL469" s="5"/>
      <c r="NO469" s="5"/>
      <c r="NP469" s="5"/>
      <c r="NS469" s="5"/>
      <c r="NT469" s="5"/>
      <c r="NW469" s="5"/>
      <c r="NX469" s="5"/>
      <c r="OA469" s="5"/>
      <c r="OB469" s="5"/>
      <c r="OE469" s="5"/>
      <c r="OF469" s="5"/>
      <c r="OI469" s="5"/>
      <c r="OJ469" s="5"/>
      <c r="OM469" s="5"/>
      <c r="ON469" s="5"/>
      <c r="OQ469" s="5"/>
      <c r="OR469" s="5"/>
      <c r="OU469" s="5"/>
      <c r="OV469" s="5"/>
      <c r="OY469" s="5"/>
      <c r="OZ469" s="5"/>
      <c r="PC469" s="5"/>
      <c r="PD469" s="5"/>
      <c r="PG469" s="5"/>
      <c r="PH469" s="5"/>
      <c r="PK469" s="5"/>
      <c r="PL469" s="5"/>
      <c r="PO469" s="5"/>
      <c r="PP469" s="5"/>
      <c r="PS469" s="5"/>
      <c r="PT469" s="5"/>
      <c r="PW469" s="5"/>
      <c r="PX469" s="5"/>
      <c r="QA469" s="5"/>
      <c r="QB469" s="5"/>
      <c r="QE469" s="5"/>
      <c r="QF469" s="5"/>
      <c r="QI469" s="5"/>
      <c r="QJ469" s="5"/>
      <c r="QM469" s="5"/>
      <c r="QN469" s="5"/>
      <c r="QQ469" s="5"/>
      <c r="QR469" s="5"/>
      <c r="QU469" s="5"/>
      <c r="QV469" s="5"/>
      <c r="QY469" s="5"/>
      <c r="QZ469" s="5"/>
      <c r="RC469" s="5"/>
      <c r="RD469" s="5"/>
      <c r="RG469" s="5"/>
      <c r="RH469" s="5"/>
      <c r="RK469" s="5"/>
      <c r="RL469" s="5"/>
      <c r="RO469" s="5"/>
      <c r="RP469" s="5"/>
      <c r="RS469" s="5"/>
      <c r="RT469" s="5"/>
      <c r="RW469" s="5"/>
      <c r="RX469" s="5"/>
      <c r="SA469" s="5"/>
      <c r="SB469" s="5"/>
      <c r="SE469" s="5"/>
      <c r="SF469" s="5"/>
      <c r="SI469" s="5"/>
      <c r="SJ469" s="5"/>
      <c r="SM469" s="5"/>
      <c r="SN469" s="5"/>
      <c r="SQ469" s="5"/>
      <c r="SR469" s="5"/>
      <c r="SU469" s="5"/>
      <c r="SV469" s="5"/>
      <c r="SY469" s="5"/>
      <c r="SZ469" s="5"/>
      <c r="TC469" s="5"/>
      <c r="TD469" s="5"/>
      <c r="TG469" s="5"/>
      <c r="TH469" s="5"/>
      <c r="TK469" s="5"/>
      <c r="TL469" s="5"/>
      <c r="TO469" s="5"/>
      <c r="TP469" s="5"/>
      <c r="TS469" s="5"/>
      <c r="TT469" s="5"/>
      <c r="TW469" s="5"/>
      <c r="TX469" s="5"/>
      <c r="UA469" s="5"/>
      <c r="UB469" s="5"/>
      <c r="UE469" s="5"/>
      <c r="UF469" s="5"/>
      <c r="UI469" s="5"/>
      <c r="UJ469" s="5"/>
      <c r="UM469" s="5"/>
      <c r="UN469" s="5"/>
      <c r="UQ469" s="5"/>
      <c r="UR469" s="5"/>
      <c r="UU469" s="5"/>
      <c r="UV469" s="5"/>
      <c r="UY469" s="5"/>
      <c r="UZ469" s="5"/>
      <c r="VC469" s="5"/>
      <c r="VD469" s="5"/>
      <c r="VG469" s="5"/>
      <c r="VH469" s="5"/>
      <c r="VK469" s="5"/>
      <c r="VL469" s="5"/>
      <c r="VO469" s="5"/>
      <c r="VP469" s="5"/>
      <c r="VS469" s="5"/>
      <c r="VT469" s="5"/>
      <c r="VW469" s="5"/>
      <c r="VX469" s="5"/>
      <c r="WA469" s="5"/>
      <c r="WB469" s="5"/>
      <c r="WE469" s="5"/>
      <c r="WF469" s="5"/>
      <c r="WI469" s="5"/>
      <c r="WJ469" s="5"/>
      <c r="WM469" s="5"/>
      <c r="WN469" s="5"/>
      <c r="WQ469" s="5"/>
      <c r="WR469" s="5"/>
      <c r="WU469" s="5"/>
      <c r="WV469" s="5"/>
      <c r="WY469" s="5"/>
      <c r="WZ469" s="5"/>
      <c r="XC469" s="5"/>
      <c r="XD469" s="5"/>
      <c r="XG469" s="5"/>
      <c r="XH469" s="5"/>
      <c r="XK469" s="5"/>
      <c r="XL469" s="5"/>
      <c r="XO469" s="5"/>
      <c r="XP469" s="5"/>
      <c r="XS469" s="5"/>
      <c r="XT469" s="5"/>
      <c r="XW469" s="5"/>
      <c r="XX469" s="5"/>
      <c r="YA469" s="5"/>
      <c r="YB469" s="5"/>
      <c r="YE469" s="5"/>
      <c r="YF469" s="5"/>
      <c r="YI469" s="5"/>
      <c r="YJ469" s="5"/>
      <c r="YM469" s="5"/>
      <c r="YN469" s="5"/>
      <c r="YQ469" s="5"/>
      <c r="YR469" s="5"/>
      <c r="YU469" s="5"/>
      <c r="YV469" s="5"/>
      <c r="YY469" s="5"/>
      <c r="YZ469" s="5"/>
      <c r="ZC469" s="5"/>
      <c r="ZD469" s="5"/>
      <c r="ZG469" s="5"/>
      <c r="ZH469" s="5"/>
      <c r="ZK469" s="5"/>
      <c r="ZL469" s="5"/>
      <c r="ZO469" s="5"/>
      <c r="ZP469" s="5"/>
      <c r="ZS469" s="5"/>
      <c r="ZT469" s="5"/>
      <c r="ZW469" s="5"/>
      <c r="ZX469" s="5"/>
      <c r="AAA469" s="5"/>
      <c r="AAB469" s="5"/>
      <c r="AAE469" s="5"/>
      <c r="AAF469" s="5"/>
      <c r="AAI469" s="5"/>
      <c r="AAJ469" s="5"/>
      <c r="AAM469" s="5"/>
      <c r="AAN469" s="5"/>
      <c r="AAQ469" s="5"/>
      <c r="AAR469" s="5"/>
      <c r="AAU469" s="5"/>
      <c r="AAV469" s="5"/>
      <c r="AAY469" s="5"/>
      <c r="AAZ469" s="5"/>
      <c r="ABC469" s="5"/>
      <c r="ABD469" s="5"/>
      <c r="ABG469" s="5"/>
      <c r="ABH469" s="5"/>
      <c r="ABK469" s="5"/>
      <c r="ABL469" s="5"/>
      <c r="ABO469" s="5"/>
      <c r="ABP469" s="5"/>
      <c r="ABS469" s="5"/>
      <c r="ABT469" s="5"/>
      <c r="ABW469" s="5"/>
      <c r="ABX469" s="5"/>
      <c r="ACA469" s="5"/>
      <c r="ACB469" s="5"/>
      <c r="ACE469" s="5"/>
      <c r="ACF469" s="5"/>
      <c r="ACI469" s="5"/>
      <c r="ACJ469" s="5"/>
      <c r="ACM469" s="5"/>
      <c r="ACN469" s="5"/>
      <c r="ACQ469" s="5"/>
      <c r="ACR469" s="5"/>
      <c r="ACU469" s="5"/>
      <c r="ACV469" s="5"/>
      <c r="ACY469" s="5"/>
      <c r="ACZ469" s="5"/>
      <c r="ADC469" s="5"/>
      <c r="ADD469" s="5"/>
      <c r="ADG469" s="5"/>
      <c r="ADH469" s="5"/>
      <c r="ADK469" s="5"/>
      <c r="ADL469" s="5"/>
      <c r="ADO469" s="5"/>
      <c r="ADP469" s="5"/>
      <c r="ADS469" s="5"/>
      <c r="ADT469" s="5"/>
      <c r="ADW469" s="5"/>
      <c r="ADX469" s="5"/>
      <c r="AEA469" s="5"/>
      <c r="AEB469" s="5"/>
      <c r="AEE469" s="5"/>
      <c r="AEF469" s="5"/>
      <c r="AEI469" s="5"/>
      <c r="AEJ469" s="5"/>
      <c r="AEM469" s="5"/>
      <c r="AEN469" s="5"/>
      <c r="AEQ469" s="5"/>
      <c r="AER469" s="5"/>
      <c r="AEU469" s="5"/>
      <c r="AEV469" s="5"/>
      <c r="AEY469" s="5"/>
      <c r="AEZ469" s="5"/>
      <c r="AFC469" s="5"/>
      <c r="AFD469" s="5"/>
      <c r="AFG469" s="5"/>
      <c r="AFH469" s="5"/>
      <c r="AFK469" s="5"/>
      <c r="AFL469" s="5"/>
      <c r="AFO469" s="5"/>
      <c r="AFP469" s="5"/>
      <c r="AFS469" s="5"/>
      <c r="AFT469" s="5"/>
      <c r="AFW469" s="5"/>
      <c r="AFX469" s="5"/>
      <c r="AGA469" s="5"/>
      <c r="AGB469" s="5"/>
      <c r="AGE469" s="5"/>
      <c r="AGF469" s="5"/>
      <c r="AGI469" s="5"/>
      <c r="AGJ469" s="5"/>
      <c r="AGM469" s="5"/>
      <c r="AGN469" s="5"/>
      <c r="AGQ469" s="5"/>
      <c r="AGR469" s="5"/>
      <c r="AGU469" s="5"/>
      <c r="AGV469" s="5"/>
      <c r="AGY469" s="5"/>
      <c r="AGZ469" s="5"/>
      <c r="AHC469" s="5"/>
      <c r="AHD469" s="5"/>
      <c r="AHG469" s="5"/>
      <c r="AHH469" s="5"/>
      <c r="AHK469" s="5"/>
      <c r="AHL469" s="5"/>
      <c r="AHO469" s="5"/>
      <c r="AHP469" s="5"/>
      <c r="AHS469" s="5"/>
      <c r="AHT469" s="5"/>
      <c r="AHW469" s="5"/>
      <c r="AHX469" s="5"/>
      <c r="AIA469" s="5"/>
      <c r="AIB469" s="5"/>
      <c r="AIE469" s="5"/>
      <c r="AIF469" s="5"/>
      <c r="AII469" s="5"/>
      <c r="AIJ469" s="5"/>
      <c r="AIM469" s="5"/>
      <c r="AIN469" s="5"/>
      <c r="AIQ469" s="5"/>
      <c r="AIR469" s="5"/>
      <c r="AIU469" s="5"/>
      <c r="AIV469" s="5"/>
      <c r="AIY469" s="5"/>
      <c r="AIZ469" s="5"/>
      <c r="AJC469" s="5"/>
      <c r="AJD469" s="5"/>
      <c r="AJG469" s="5"/>
      <c r="AJH469" s="5"/>
      <c r="AJK469" s="5"/>
      <c r="AJL469" s="5"/>
      <c r="AJO469" s="5"/>
      <c r="AJP469" s="5"/>
      <c r="AJS469" s="5"/>
      <c r="AJT469" s="5"/>
      <c r="AJW469" s="5"/>
      <c r="AJX469" s="5"/>
      <c r="AKA469" s="5"/>
      <c r="AKB469" s="5"/>
      <c r="AKE469" s="5"/>
      <c r="AKF469" s="5"/>
      <c r="AKI469" s="5"/>
      <c r="AKJ469" s="5"/>
      <c r="AKM469" s="5"/>
      <c r="AKN469" s="5"/>
      <c r="AKQ469" s="5"/>
      <c r="AKR469" s="5"/>
      <c r="AKU469" s="5"/>
      <c r="AKV469" s="5"/>
      <c r="AKY469" s="5"/>
      <c r="AKZ469" s="5"/>
      <c r="ALC469" s="5"/>
      <c r="ALD469" s="5"/>
      <c r="ALG469" s="5"/>
      <c r="ALH469" s="5"/>
      <c r="ALK469" s="5"/>
      <c r="ALL469" s="5"/>
      <c r="ALO469" s="5"/>
      <c r="ALP469" s="5"/>
      <c r="ALS469" s="5"/>
      <c r="ALT469" s="5"/>
      <c r="ALW469" s="5"/>
      <c r="ALX469" s="5"/>
      <c r="AMA469" s="5"/>
      <c r="AMB469" s="5"/>
      <c r="AME469" s="5"/>
      <c r="AMF469" s="5"/>
      <c r="AMI469" s="5"/>
      <c r="AMJ469" s="5"/>
    </row>
    <row r="470" spans="1:1024" x14ac:dyDescent="0.25">
      <c r="A470" s="3">
        <v>41992</v>
      </c>
      <c r="B470" t="s">
        <v>134</v>
      </c>
      <c r="C470"/>
      <c r="D470" s="5">
        <v>15</v>
      </c>
      <c r="E470" s="70"/>
      <c r="G470" s="5"/>
      <c r="H470" s="5"/>
      <c r="K470" s="5"/>
      <c r="L470" s="5"/>
      <c r="O470" s="5"/>
      <c r="P470" s="5"/>
      <c r="S470" s="5"/>
      <c r="T470" s="5"/>
      <c r="W470" s="5"/>
      <c r="X470" s="5"/>
      <c r="AA470" s="5"/>
      <c r="AB470" s="5"/>
      <c r="AE470" s="5"/>
      <c r="AF470" s="5"/>
      <c r="AI470" s="5"/>
      <c r="AJ470" s="5"/>
      <c r="AM470" s="5"/>
      <c r="AN470" s="5"/>
      <c r="AQ470" s="5"/>
      <c r="AR470" s="5"/>
      <c r="AU470" s="5"/>
      <c r="AV470" s="5"/>
      <c r="AY470" s="5"/>
      <c r="AZ470" s="5"/>
      <c r="BC470" s="5"/>
      <c r="BD470" s="5"/>
      <c r="BG470" s="5"/>
      <c r="BH470" s="5"/>
      <c r="BK470" s="5"/>
      <c r="BL470" s="5"/>
      <c r="BO470" s="5"/>
      <c r="BP470" s="5"/>
      <c r="BS470" s="5"/>
      <c r="BT470" s="5"/>
      <c r="BW470" s="5"/>
      <c r="BX470" s="5"/>
      <c r="CA470" s="5"/>
      <c r="CB470" s="5"/>
      <c r="CE470" s="5"/>
      <c r="CF470" s="5"/>
      <c r="CI470" s="5"/>
      <c r="CJ470" s="5"/>
      <c r="CM470" s="5"/>
      <c r="CN470" s="5"/>
      <c r="CQ470" s="5"/>
      <c r="CR470" s="5"/>
      <c r="CU470" s="5"/>
      <c r="CV470" s="5"/>
      <c r="CY470" s="5"/>
      <c r="CZ470" s="5"/>
      <c r="DC470" s="5"/>
      <c r="DD470" s="5"/>
      <c r="DG470" s="5"/>
      <c r="DH470" s="5"/>
      <c r="DK470" s="5"/>
      <c r="DL470" s="5"/>
      <c r="DO470" s="5"/>
      <c r="DP470" s="5"/>
      <c r="DS470" s="5"/>
      <c r="DT470" s="5"/>
      <c r="DW470" s="5"/>
      <c r="DX470" s="5"/>
      <c r="EA470" s="5"/>
      <c r="EB470" s="5"/>
      <c r="EE470" s="5"/>
      <c r="EF470" s="5"/>
      <c r="EI470" s="5"/>
      <c r="EJ470" s="5"/>
      <c r="EM470" s="5"/>
      <c r="EN470" s="5"/>
      <c r="EQ470" s="5"/>
      <c r="ER470" s="5"/>
      <c r="EU470" s="5"/>
      <c r="EV470" s="5"/>
      <c r="EY470" s="5"/>
      <c r="EZ470" s="5"/>
      <c r="FC470" s="5"/>
      <c r="FD470" s="5"/>
      <c r="FG470" s="5"/>
      <c r="FH470" s="5"/>
      <c r="FK470" s="5"/>
      <c r="FL470" s="5"/>
      <c r="FO470" s="5"/>
      <c r="FP470" s="5"/>
      <c r="FS470" s="5"/>
      <c r="FT470" s="5"/>
      <c r="FW470" s="5"/>
      <c r="FX470" s="5"/>
      <c r="GA470" s="5"/>
      <c r="GB470" s="5"/>
      <c r="GE470" s="5"/>
      <c r="GF470" s="5"/>
      <c r="GI470" s="5"/>
      <c r="GJ470" s="5"/>
      <c r="GM470" s="5"/>
      <c r="GN470" s="5"/>
      <c r="GQ470" s="5"/>
      <c r="GR470" s="5"/>
      <c r="GU470" s="5"/>
      <c r="GV470" s="5"/>
      <c r="GY470" s="5"/>
      <c r="GZ470" s="5"/>
      <c r="HC470" s="5"/>
      <c r="HD470" s="5"/>
      <c r="HG470" s="5"/>
      <c r="HH470" s="5"/>
      <c r="HK470" s="5"/>
      <c r="HL470" s="5"/>
      <c r="HO470" s="5"/>
      <c r="HP470" s="5"/>
      <c r="HS470" s="5"/>
      <c r="HT470" s="5"/>
      <c r="HW470" s="5"/>
      <c r="HX470" s="5"/>
      <c r="IA470" s="5"/>
      <c r="IB470" s="5"/>
      <c r="IE470" s="5"/>
      <c r="IF470" s="5"/>
      <c r="II470" s="5"/>
      <c r="IJ470" s="5"/>
      <c r="IM470" s="5"/>
      <c r="IN470" s="5"/>
      <c r="IQ470" s="5"/>
      <c r="IR470" s="5"/>
      <c r="IU470" s="5"/>
      <c r="IV470" s="5"/>
      <c r="IY470" s="5"/>
      <c r="IZ470" s="5"/>
      <c r="JC470" s="5"/>
      <c r="JD470" s="5"/>
      <c r="JG470" s="5"/>
      <c r="JH470" s="5"/>
      <c r="JK470" s="5"/>
      <c r="JL470" s="5"/>
      <c r="JO470" s="5"/>
      <c r="JP470" s="5"/>
      <c r="JS470" s="5"/>
      <c r="JT470" s="5"/>
      <c r="JW470" s="5"/>
      <c r="JX470" s="5"/>
      <c r="KA470" s="5"/>
      <c r="KB470" s="5"/>
      <c r="KE470" s="5"/>
      <c r="KF470" s="5"/>
      <c r="KI470" s="5"/>
      <c r="KJ470" s="5"/>
      <c r="KM470" s="5"/>
      <c r="KN470" s="5"/>
      <c r="KQ470" s="5"/>
      <c r="KR470" s="5"/>
      <c r="KU470" s="5"/>
      <c r="KV470" s="5"/>
      <c r="KY470" s="5"/>
      <c r="KZ470" s="5"/>
      <c r="LC470" s="5"/>
      <c r="LD470" s="5"/>
      <c r="LG470" s="5"/>
      <c r="LH470" s="5"/>
      <c r="LK470" s="5"/>
      <c r="LL470" s="5"/>
      <c r="LO470" s="5"/>
      <c r="LP470" s="5"/>
      <c r="LS470" s="5"/>
      <c r="LT470" s="5"/>
      <c r="LW470" s="5"/>
      <c r="LX470" s="5"/>
      <c r="MA470" s="5"/>
      <c r="MB470" s="5"/>
      <c r="ME470" s="5"/>
      <c r="MF470" s="5"/>
      <c r="MI470" s="5"/>
      <c r="MJ470" s="5"/>
      <c r="MM470" s="5"/>
      <c r="MN470" s="5"/>
      <c r="MQ470" s="5"/>
      <c r="MR470" s="5"/>
      <c r="MU470" s="5"/>
      <c r="MV470" s="5"/>
      <c r="MY470" s="5"/>
      <c r="MZ470" s="5"/>
      <c r="NC470" s="5"/>
      <c r="ND470" s="5"/>
      <c r="NG470" s="5"/>
      <c r="NH470" s="5"/>
      <c r="NK470" s="5"/>
      <c r="NL470" s="5"/>
      <c r="NO470" s="5"/>
      <c r="NP470" s="5"/>
      <c r="NS470" s="5"/>
      <c r="NT470" s="5"/>
      <c r="NW470" s="5"/>
      <c r="NX470" s="5"/>
      <c r="OA470" s="5"/>
      <c r="OB470" s="5"/>
      <c r="OE470" s="5"/>
      <c r="OF470" s="5"/>
      <c r="OI470" s="5"/>
      <c r="OJ470" s="5"/>
      <c r="OM470" s="5"/>
      <c r="ON470" s="5"/>
      <c r="OQ470" s="5"/>
      <c r="OR470" s="5"/>
      <c r="OU470" s="5"/>
      <c r="OV470" s="5"/>
      <c r="OY470" s="5"/>
      <c r="OZ470" s="5"/>
      <c r="PC470" s="5"/>
      <c r="PD470" s="5"/>
      <c r="PG470" s="5"/>
      <c r="PH470" s="5"/>
      <c r="PK470" s="5"/>
      <c r="PL470" s="5"/>
      <c r="PO470" s="5"/>
      <c r="PP470" s="5"/>
      <c r="PS470" s="5"/>
      <c r="PT470" s="5"/>
      <c r="PW470" s="5"/>
      <c r="PX470" s="5"/>
      <c r="QA470" s="5"/>
      <c r="QB470" s="5"/>
      <c r="QE470" s="5"/>
      <c r="QF470" s="5"/>
      <c r="QI470" s="5"/>
      <c r="QJ470" s="5"/>
      <c r="QM470" s="5"/>
      <c r="QN470" s="5"/>
      <c r="QQ470" s="5"/>
      <c r="QR470" s="5"/>
      <c r="QU470" s="5"/>
      <c r="QV470" s="5"/>
      <c r="QY470" s="5"/>
      <c r="QZ470" s="5"/>
      <c r="RC470" s="5"/>
      <c r="RD470" s="5"/>
      <c r="RG470" s="5"/>
      <c r="RH470" s="5"/>
      <c r="RK470" s="5"/>
      <c r="RL470" s="5"/>
      <c r="RO470" s="5"/>
      <c r="RP470" s="5"/>
      <c r="RS470" s="5"/>
      <c r="RT470" s="5"/>
      <c r="RW470" s="5"/>
      <c r="RX470" s="5"/>
      <c r="SA470" s="5"/>
      <c r="SB470" s="5"/>
      <c r="SE470" s="5"/>
      <c r="SF470" s="5"/>
      <c r="SI470" s="5"/>
      <c r="SJ470" s="5"/>
      <c r="SM470" s="5"/>
      <c r="SN470" s="5"/>
      <c r="SQ470" s="5"/>
      <c r="SR470" s="5"/>
      <c r="SU470" s="5"/>
      <c r="SV470" s="5"/>
      <c r="SY470" s="5"/>
      <c r="SZ470" s="5"/>
      <c r="TC470" s="5"/>
      <c r="TD470" s="5"/>
      <c r="TG470" s="5"/>
      <c r="TH470" s="5"/>
      <c r="TK470" s="5"/>
      <c r="TL470" s="5"/>
      <c r="TO470" s="5"/>
      <c r="TP470" s="5"/>
      <c r="TS470" s="5"/>
      <c r="TT470" s="5"/>
      <c r="TW470" s="5"/>
      <c r="TX470" s="5"/>
      <c r="UA470" s="5"/>
      <c r="UB470" s="5"/>
      <c r="UE470" s="5"/>
      <c r="UF470" s="5"/>
      <c r="UI470" s="5"/>
      <c r="UJ470" s="5"/>
      <c r="UM470" s="5"/>
      <c r="UN470" s="5"/>
      <c r="UQ470" s="5"/>
      <c r="UR470" s="5"/>
      <c r="UU470" s="5"/>
      <c r="UV470" s="5"/>
      <c r="UY470" s="5"/>
      <c r="UZ470" s="5"/>
      <c r="VC470" s="5"/>
      <c r="VD470" s="5"/>
      <c r="VG470" s="5"/>
      <c r="VH470" s="5"/>
      <c r="VK470" s="5"/>
      <c r="VL470" s="5"/>
      <c r="VO470" s="5"/>
      <c r="VP470" s="5"/>
      <c r="VS470" s="5"/>
      <c r="VT470" s="5"/>
      <c r="VW470" s="5"/>
      <c r="VX470" s="5"/>
      <c r="WA470" s="5"/>
      <c r="WB470" s="5"/>
      <c r="WE470" s="5"/>
      <c r="WF470" s="5"/>
      <c r="WI470" s="5"/>
      <c r="WJ470" s="5"/>
      <c r="WM470" s="5"/>
      <c r="WN470" s="5"/>
      <c r="WQ470" s="5"/>
      <c r="WR470" s="5"/>
      <c r="WU470" s="5"/>
      <c r="WV470" s="5"/>
      <c r="WY470" s="5"/>
      <c r="WZ470" s="5"/>
      <c r="XC470" s="5"/>
      <c r="XD470" s="5"/>
      <c r="XG470" s="5"/>
      <c r="XH470" s="5"/>
      <c r="XK470" s="5"/>
      <c r="XL470" s="5"/>
      <c r="XO470" s="5"/>
      <c r="XP470" s="5"/>
      <c r="XS470" s="5"/>
      <c r="XT470" s="5"/>
      <c r="XW470" s="5"/>
      <c r="XX470" s="5"/>
      <c r="YA470" s="5"/>
      <c r="YB470" s="5"/>
      <c r="YE470" s="5"/>
      <c r="YF470" s="5"/>
      <c r="YI470" s="5"/>
      <c r="YJ470" s="5"/>
      <c r="YM470" s="5"/>
      <c r="YN470" s="5"/>
      <c r="YQ470" s="5"/>
      <c r="YR470" s="5"/>
      <c r="YU470" s="5"/>
      <c r="YV470" s="5"/>
      <c r="YY470" s="5"/>
      <c r="YZ470" s="5"/>
      <c r="ZC470" s="5"/>
      <c r="ZD470" s="5"/>
      <c r="ZG470" s="5"/>
      <c r="ZH470" s="5"/>
      <c r="ZK470" s="5"/>
      <c r="ZL470" s="5"/>
      <c r="ZO470" s="5"/>
      <c r="ZP470" s="5"/>
      <c r="ZS470" s="5"/>
      <c r="ZT470" s="5"/>
      <c r="ZW470" s="5"/>
      <c r="ZX470" s="5"/>
      <c r="AAA470" s="5"/>
      <c r="AAB470" s="5"/>
      <c r="AAE470" s="5"/>
      <c r="AAF470" s="5"/>
      <c r="AAI470" s="5"/>
      <c r="AAJ470" s="5"/>
      <c r="AAM470" s="5"/>
      <c r="AAN470" s="5"/>
      <c r="AAQ470" s="5"/>
      <c r="AAR470" s="5"/>
      <c r="AAU470" s="5"/>
      <c r="AAV470" s="5"/>
      <c r="AAY470" s="5"/>
      <c r="AAZ470" s="5"/>
      <c r="ABC470" s="5"/>
      <c r="ABD470" s="5"/>
      <c r="ABG470" s="5"/>
      <c r="ABH470" s="5"/>
      <c r="ABK470" s="5"/>
      <c r="ABL470" s="5"/>
      <c r="ABO470" s="5"/>
      <c r="ABP470" s="5"/>
      <c r="ABS470" s="5"/>
      <c r="ABT470" s="5"/>
      <c r="ABW470" s="5"/>
      <c r="ABX470" s="5"/>
      <c r="ACA470" s="5"/>
      <c r="ACB470" s="5"/>
      <c r="ACE470" s="5"/>
      <c r="ACF470" s="5"/>
      <c r="ACI470" s="5"/>
      <c r="ACJ470" s="5"/>
      <c r="ACM470" s="5"/>
      <c r="ACN470" s="5"/>
      <c r="ACQ470" s="5"/>
      <c r="ACR470" s="5"/>
      <c r="ACU470" s="5"/>
      <c r="ACV470" s="5"/>
      <c r="ACY470" s="5"/>
      <c r="ACZ470" s="5"/>
      <c r="ADC470" s="5"/>
      <c r="ADD470" s="5"/>
      <c r="ADG470" s="5"/>
      <c r="ADH470" s="5"/>
      <c r="ADK470" s="5"/>
      <c r="ADL470" s="5"/>
      <c r="ADO470" s="5"/>
      <c r="ADP470" s="5"/>
      <c r="ADS470" s="5"/>
      <c r="ADT470" s="5"/>
      <c r="ADW470" s="5"/>
      <c r="ADX470" s="5"/>
      <c r="AEA470" s="5"/>
      <c r="AEB470" s="5"/>
      <c r="AEE470" s="5"/>
      <c r="AEF470" s="5"/>
      <c r="AEI470" s="5"/>
      <c r="AEJ470" s="5"/>
      <c r="AEM470" s="5"/>
      <c r="AEN470" s="5"/>
      <c r="AEQ470" s="5"/>
      <c r="AER470" s="5"/>
      <c r="AEU470" s="5"/>
      <c r="AEV470" s="5"/>
      <c r="AEY470" s="5"/>
      <c r="AEZ470" s="5"/>
      <c r="AFC470" s="5"/>
      <c r="AFD470" s="5"/>
      <c r="AFG470" s="5"/>
      <c r="AFH470" s="5"/>
      <c r="AFK470" s="5"/>
      <c r="AFL470" s="5"/>
      <c r="AFO470" s="5"/>
      <c r="AFP470" s="5"/>
      <c r="AFS470" s="5"/>
      <c r="AFT470" s="5"/>
      <c r="AFW470" s="5"/>
      <c r="AFX470" s="5"/>
      <c r="AGA470" s="5"/>
      <c r="AGB470" s="5"/>
      <c r="AGE470" s="5"/>
      <c r="AGF470" s="5"/>
      <c r="AGI470" s="5"/>
      <c r="AGJ470" s="5"/>
      <c r="AGM470" s="5"/>
      <c r="AGN470" s="5"/>
      <c r="AGQ470" s="5"/>
      <c r="AGR470" s="5"/>
      <c r="AGU470" s="5"/>
      <c r="AGV470" s="5"/>
      <c r="AGY470" s="5"/>
      <c r="AGZ470" s="5"/>
      <c r="AHC470" s="5"/>
      <c r="AHD470" s="5"/>
      <c r="AHG470" s="5"/>
      <c r="AHH470" s="5"/>
      <c r="AHK470" s="5"/>
      <c r="AHL470" s="5"/>
      <c r="AHO470" s="5"/>
      <c r="AHP470" s="5"/>
      <c r="AHS470" s="5"/>
      <c r="AHT470" s="5"/>
      <c r="AHW470" s="5"/>
      <c r="AHX470" s="5"/>
      <c r="AIA470" s="5"/>
      <c r="AIB470" s="5"/>
      <c r="AIE470" s="5"/>
      <c r="AIF470" s="5"/>
      <c r="AII470" s="5"/>
      <c r="AIJ470" s="5"/>
      <c r="AIM470" s="5"/>
      <c r="AIN470" s="5"/>
      <c r="AIQ470" s="5"/>
      <c r="AIR470" s="5"/>
      <c r="AIU470" s="5"/>
      <c r="AIV470" s="5"/>
      <c r="AIY470" s="5"/>
      <c r="AIZ470" s="5"/>
      <c r="AJC470" s="5"/>
      <c r="AJD470" s="5"/>
      <c r="AJG470" s="5"/>
      <c r="AJH470" s="5"/>
      <c r="AJK470" s="5"/>
      <c r="AJL470" s="5"/>
      <c r="AJO470" s="5"/>
      <c r="AJP470" s="5"/>
      <c r="AJS470" s="5"/>
      <c r="AJT470" s="5"/>
      <c r="AJW470" s="5"/>
      <c r="AJX470" s="5"/>
      <c r="AKA470" s="5"/>
      <c r="AKB470" s="5"/>
      <c r="AKE470" s="5"/>
      <c r="AKF470" s="5"/>
      <c r="AKI470" s="5"/>
      <c r="AKJ470" s="5"/>
      <c r="AKM470" s="5"/>
      <c r="AKN470" s="5"/>
      <c r="AKQ470" s="5"/>
      <c r="AKR470" s="5"/>
      <c r="AKU470" s="5"/>
      <c r="AKV470" s="5"/>
      <c r="AKY470" s="5"/>
      <c r="AKZ470" s="5"/>
      <c r="ALC470" s="5"/>
      <c r="ALD470" s="5"/>
      <c r="ALG470" s="5"/>
      <c r="ALH470" s="5"/>
      <c r="ALK470" s="5"/>
      <c r="ALL470" s="5"/>
      <c r="ALO470" s="5"/>
      <c r="ALP470" s="5"/>
      <c r="ALS470" s="5"/>
      <c r="ALT470" s="5"/>
      <c r="ALW470" s="5"/>
      <c r="ALX470" s="5"/>
      <c r="AMA470" s="5"/>
      <c r="AMB470" s="5"/>
      <c r="AME470" s="5"/>
      <c r="AMF470" s="5"/>
      <c r="AMI470" s="5"/>
      <c r="AMJ470" s="5"/>
    </row>
    <row r="471" spans="1:1024" x14ac:dyDescent="0.25">
      <c r="A471" s="3">
        <v>41992</v>
      </c>
      <c r="B471" t="s">
        <v>1314</v>
      </c>
      <c r="C471"/>
      <c r="D471" s="5">
        <v>20</v>
      </c>
      <c r="E471" s="70"/>
      <c r="G471" s="5"/>
      <c r="H471" s="5"/>
      <c r="K471" s="5"/>
      <c r="L471" s="5"/>
      <c r="O471" s="5"/>
      <c r="P471" s="5"/>
      <c r="S471" s="5"/>
      <c r="T471" s="5"/>
      <c r="W471" s="5"/>
      <c r="X471" s="5"/>
      <c r="AA471" s="5"/>
      <c r="AB471" s="5"/>
      <c r="AE471" s="5"/>
      <c r="AF471" s="5"/>
      <c r="AI471" s="5"/>
      <c r="AJ471" s="5"/>
      <c r="AM471" s="5"/>
      <c r="AN471" s="5"/>
      <c r="AQ471" s="5"/>
      <c r="AR471" s="5"/>
      <c r="AU471" s="5"/>
      <c r="AV471" s="5"/>
      <c r="AY471" s="5"/>
      <c r="AZ471" s="5"/>
      <c r="BC471" s="5"/>
      <c r="BD471" s="5"/>
      <c r="BG471" s="5"/>
      <c r="BH471" s="5"/>
      <c r="BK471" s="5"/>
      <c r="BL471" s="5"/>
      <c r="BO471" s="5"/>
      <c r="BP471" s="5"/>
      <c r="BS471" s="5"/>
      <c r="BT471" s="5"/>
      <c r="BW471" s="5"/>
      <c r="BX471" s="5"/>
      <c r="CA471" s="5"/>
      <c r="CB471" s="5"/>
      <c r="CE471" s="5"/>
      <c r="CF471" s="5"/>
      <c r="CI471" s="5"/>
      <c r="CJ471" s="5"/>
      <c r="CM471" s="5"/>
      <c r="CN471" s="5"/>
      <c r="CQ471" s="5"/>
      <c r="CR471" s="5"/>
      <c r="CU471" s="5"/>
      <c r="CV471" s="5"/>
      <c r="CY471" s="5"/>
      <c r="CZ471" s="5"/>
      <c r="DC471" s="5"/>
      <c r="DD471" s="5"/>
      <c r="DG471" s="5"/>
      <c r="DH471" s="5"/>
      <c r="DK471" s="5"/>
      <c r="DL471" s="5"/>
      <c r="DO471" s="5"/>
      <c r="DP471" s="5"/>
      <c r="DS471" s="5"/>
      <c r="DT471" s="5"/>
      <c r="DW471" s="5"/>
      <c r="DX471" s="5"/>
      <c r="EA471" s="5"/>
      <c r="EB471" s="5"/>
      <c r="EE471" s="5"/>
      <c r="EF471" s="5"/>
      <c r="EI471" s="5"/>
      <c r="EJ471" s="5"/>
      <c r="EM471" s="5"/>
      <c r="EN471" s="5"/>
      <c r="EQ471" s="5"/>
      <c r="ER471" s="5"/>
      <c r="EU471" s="5"/>
      <c r="EV471" s="5"/>
      <c r="EY471" s="5"/>
      <c r="EZ471" s="5"/>
      <c r="FC471" s="5"/>
      <c r="FD471" s="5"/>
      <c r="FG471" s="5"/>
      <c r="FH471" s="5"/>
      <c r="FK471" s="5"/>
      <c r="FL471" s="5"/>
      <c r="FO471" s="5"/>
      <c r="FP471" s="5"/>
      <c r="FS471" s="5"/>
      <c r="FT471" s="5"/>
      <c r="FW471" s="5"/>
      <c r="FX471" s="5"/>
      <c r="GA471" s="5"/>
      <c r="GB471" s="5"/>
      <c r="GE471" s="5"/>
      <c r="GF471" s="5"/>
      <c r="GI471" s="5"/>
      <c r="GJ471" s="5"/>
      <c r="GM471" s="5"/>
      <c r="GN471" s="5"/>
      <c r="GQ471" s="5"/>
      <c r="GR471" s="5"/>
      <c r="GU471" s="5"/>
      <c r="GV471" s="5"/>
      <c r="GY471" s="5"/>
      <c r="GZ471" s="5"/>
      <c r="HC471" s="5"/>
      <c r="HD471" s="5"/>
      <c r="HG471" s="5"/>
      <c r="HH471" s="5"/>
      <c r="HK471" s="5"/>
      <c r="HL471" s="5"/>
      <c r="HO471" s="5"/>
      <c r="HP471" s="5"/>
      <c r="HS471" s="5"/>
      <c r="HT471" s="5"/>
      <c r="HW471" s="5"/>
      <c r="HX471" s="5"/>
      <c r="IA471" s="5"/>
      <c r="IB471" s="5"/>
      <c r="IE471" s="5"/>
      <c r="IF471" s="5"/>
      <c r="II471" s="5"/>
      <c r="IJ471" s="5"/>
      <c r="IM471" s="5"/>
      <c r="IN471" s="5"/>
      <c r="IQ471" s="5"/>
      <c r="IR471" s="5"/>
      <c r="IU471" s="5"/>
      <c r="IV471" s="5"/>
      <c r="IY471" s="5"/>
      <c r="IZ471" s="5"/>
      <c r="JC471" s="5"/>
      <c r="JD471" s="5"/>
      <c r="JG471" s="5"/>
      <c r="JH471" s="5"/>
      <c r="JK471" s="5"/>
      <c r="JL471" s="5"/>
      <c r="JO471" s="5"/>
      <c r="JP471" s="5"/>
      <c r="JS471" s="5"/>
      <c r="JT471" s="5"/>
      <c r="JW471" s="5"/>
      <c r="JX471" s="5"/>
      <c r="KA471" s="5"/>
      <c r="KB471" s="5"/>
      <c r="KE471" s="5"/>
      <c r="KF471" s="5"/>
      <c r="KI471" s="5"/>
      <c r="KJ471" s="5"/>
      <c r="KM471" s="5"/>
      <c r="KN471" s="5"/>
      <c r="KQ471" s="5"/>
      <c r="KR471" s="5"/>
      <c r="KU471" s="5"/>
      <c r="KV471" s="5"/>
      <c r="KY471" s="5"/>
      <c r="KZ471" s="5"/>
      <c r="LC471" s="5"/>
      <c r="LD471" s="5"/>
      <c r="LG471" s="5"/>
      <c r="LH471" s="5"/>
      <c r="LK471" s="5"/>
      <c r="LL471" s="5"/>
      <c r="LO471" s="5"/>
      <c r="LP471" s="5"/>
      <c r="LS471" s="5"/>
      <c r="LT471" s="5"/>
      <c r="LW471" s="5"/>
      <c r="LX471" s="5"/>
      <c r="MA471" s="5"/>
      <c r="MB471" s="5"/>
      <c r="ME471" s="5"/>
      <c r="MF471" s="5"/>
      <c r="MI471" s="5"/>
      <c r="MJ471" s="5"/>
      <c r="MM471" s="5"/>
      <c r="MN471" s="5"/>
      <c r="MQ471" s="5"/>
      <c r="MR471" s="5"/>
      <c r="MU471" s="5"/>
      <c r="MV471" s="5"/>
      <c r="MY471" s="5"/>
      <c r="MZ471" s="5"/>
      <c r="NC471" s="5"/>
      <c r="ND471" s="5"/>
      <c r="NG471" s="5"/>
      <c r="NH471" s="5"/>
      <c r="NK471" s="5"/>
      <c r="NL471" s="5"/>
      <c r="NO471" s="5"/>
      <c r="NP471" s="5"/>
      <c r="NS471" s="5"/>
      <c r="NT471" s="5"/>
      <c r="NW471" s="5"/>
      <c r="NX471" s="5"/>
      <c r="OA471" s="5"/>
      <c r="OB471" s="5"/>
      <c r="OE471" s="5"/>
      <c r="OF471" s="5"/>
      <c r="OI471" s="5"/>
      <c r="OJ471" s="5"/>
      <c r="OM471" s="5"/>
      <c r="ON471" s="5"/>
      <c r="OQ471" s="5"/>
      <c r="OR471" s="5"/>
      <c r="OU471" s="5"/>
      <c r="OV471" s="5"/>
      <c r="OY471" s="5"/>
      <c r="OZ471" s="5"/>
      <c r="PC471" s="5"/>
      <c r="PD471" s="5"/>
      <c r="PG471" s="5"/>
      <c r="PH471" s="5"/>
      <c r="PK471" s="5"/>
      <c r="PL471" s="5"/>
      <c r="PO471" s="5"/>
      <c r="PP471" s="5"/>
      <c r="PS471" s="5"/>
      <c r="PT471" s="5"/>
      <c r="PW471" s="5"/>
      <c r="PX471" s="5"/>
      <c r="QA471" s="5"/>
      <c r="QB471" s="5"/>
      <c r="QE471" s="5"/>
      <c r="QF471" s="5"/>
      <c r="QI471" s="5"/>
      <c r="QJ471" s="5"/>
      <c r="QM471" s="5"/>
      <c r="QN471" s="5"/>
      <c r="QQ471" s="5"/>
      <c r="QR471" s="5"/>
      <c r="QU471" s="5"/>
      <c r="QV471" s="5"/>
      <c r="QY471" s="5"/>
      <c r="QZ471" s="5"/>
      <c r="RC471" s="5"/>
      <c r="RD471" s="5"/>
      <c r="RG471" s="5"/>
      <c r="RH471" s="5"/>
      <c r="RK471" s="5"/>
      <c r="RL471" s="5"/>
      <c r="RO471" s="5"/>
      <c r="RP471" s="5"/>
      <c r="RS471" s="5"/>
      <c r="RT471" s="5"/>
      <c r="RW471" s="5"/>
      <c r="RX471" s="5"/>
      <c r="SA471" s="5"/>
      <c r="SB471" s="5"/>
      <c r="SE471" s="5"/>
      <c r="SF471" s="5"/>
      <c r="SI471" s="5"/>
      <c r="SJ471" s="5"/>
      <c r="SM471" s="5"/>
      <c r="SN471" s="5"/>
      <c r="SQ471" s="5"/>
      <c r="SR471" s="5"/>
      <c r="SU471" s="5"/>
      <c r="SV471" s="5"/>
      <c r="SY471" s="5"/>
      <c r="SZ471" s="5"/>
      <c r="TC471" s="5"/>
      <c r="TD471" s="5"/>
      <c r="TG471" s="5"/>
      <c r="TH471" s="5"/>
      <c r="TK471" s="5"/>
      <c r="TL471" s="5"/>
      <c r="TO471" s="5"/>
      <c r="TP471" s="5"/>
      <c r="TS471" s="5"/>
      <c r="TT471" s="5"/>
      <c r="TW471" s="5"/>
      <c r="TX471" s="5"/>
      <c r="UA471" s="5"/>
      <c r="UB471" s="5"/>
      <c r="UE471" s="5"/>
      <c r="UF471" s="5"/>
      <c r="UI471" s="5"/>
      <c r="UJ471" s="5"/>
      <c r="UM471" s="5"/>
      <c r="UN471" s="5"/>
      <c r="UQ471" s="5"/>
      <c r="UR471" s="5"/>
      <c r="UU471" s="5"/>
      <c r="UV471" s="5"/>
      <c r="UY471" s="5"/>
      <c r="UZ471" s="5"/>
      <c r="VC471" s="5"/>
      <c r="VD471" s="5"/>
      <c r="VG471" s="5"/>
      <c r="VH471" s="5"/>
      <c r="VK471" s="5"/>
      <c r="VL471" s="5"/>
      <c r="VO471" s="5"/>
      <c r="VP471" s="5"/>
      <c r="VS471" s="5"/>
      <c r="VT471" s="5"/>
      <c r="VW471" s="5"/>
      <c r="VX471" s="5"/>
      <c r="WA471" s="5"/>
      <c r="WB471" s="5"/>
      <c r="WE471" s="5"/>
      <c r="WF471" s="5"/>
      <c r="WI471" s="5"/>
      <c r="WJ471" s="5"/>
      <c r="WM471" s="5"/>
      <c r="WN471" s="5"/>
      <c r="WQ471" s="5"/>
      <c r="WR471" s="5"/>
      <c r="WU471" s="5"/>
      <c r="WV471" s="5"/>
      <c r="WY471" s="5"/>
      <c r="WZ471" s="5"/>
      <c r="XC471" s="5"/>
      <c r="XD471" s="5"/>
      <c r="XG471" s="5"/>
      <c r="XH471" s="5"/>
      <c r="XK471" s="5"/>
      <c r="XL471" s="5"/>
      <c r="XO471" s="5"/>
      <c r="XP471" s="5"/>
      <c r="XS471" s="5"/>
      <c r="XT471" s="5"/>
      <c r="XW471" s="5"/>
      <c r="XX471" s="5"/>
      <c r="YA471" s="5"/>
      <c r="YB471" s="5"/>
      <c r="YE471" s="5"/>
      <c r="YF471" s="5"/>
      <c r="YI471" s="5"/>
      <c r="YJ471" s="5"/>
      <c r="YM471" s="5"/>
      <c r="YN471" s="5"/>
      <c r="YQ471" s="5"/>
      <c r="YR471" s="5"/>
      <c r="YU471" s="5"/>
      <c r="YV471" s="5"/>
      <c r="YY471" s="5"/>
      <c r="YZ471" s="5"/>
      <c r="ZC471" s="5"/>
      <c r="ZD471" s="5"/>
      <c r="ZG471" s="5"/>
      <c r="ZH471" s="5"/>
      <c r="ZK471" s="5"/>
      <c r="ZL471" s="5"/>
      <c r="ZO471" s="5"/>
      <c r="ZP471" s="5"/>
      <c r="ZS471" s="5"/>
      <c r="ZT471" s="5"/>
      <c r="ZW471" s="5"/>
      <c r="ZX471" s="5"/>
      <c r="AAA471" s="5"/>
      <c r="AAB471" s="5"/>
      <c r="AAE471" s="5"/>
      <c r="AAF471" s="5"/>
      <c r="AAI471" s="5"/>
      <c r="AAJ471" s="5"/>
      <c r="AAM471" s="5"/>
      <c r="AAN471" s="5"/>
      <c r="AAQ471" s="5"/>
      <c r="AAR471" s="5"/>
      <c r="AAU471" s="5"/>
      <c r="AAV471" s="5"/>
      <c r="AAY471" s="5"/>
      <c r="AAZ471" s="5"/>
      <c r="ABC471" s="5"/>
      <c r="ABD471" s="5"/>
      <c r="ABG471" s="5"/>
      <c r="ABH471" s="5"/>
      <c r="ABK471" s="5"/>
      <c r="ABL471" s="5"/>
      <c r="ABO471" s="5"/>
      <c r="ABP471" s="5"/>
      <c r="ABS471" s="5"/>
      <c r="ABT471" s="5"/>
      <c r="ABW471" s="5"/>
      <c r="ABX471" s="5"/>
      <c r="ACA471" s="5"/>
      <c r="ACB471" s="5"/>
      <c r="ACE471" s="5"/>
      <c r="ACF471" s="5"/>
      <c r="ACI471" s="5"/>
      <c r="ACJ471" s="5"/>
      <c r="ACM471" s="5"/>
      <c r="ACN471" s="5"/>
      <c r="ACQ471" s="5"/>
      <c r="ACR471" s="5"/>
      <c r="ACU471" s="5"/>
      <c r="ACV471" s="5"/>
      <c r="ACY471" s="5"/>
      <c r="ACZ471" s="5"/>
      <c r="ADC471" s="5"/>
      <c r="ADD471" s="5"/>
      <c r="ADG471" s="5"/>
      <c r="ADH471" s="5"/>
      <c r="ADK471" s="5"/>
      <c r="ADL471" s="5"/>
      <c r="ADO471" s="5"/>
      <c r="ADP471" s="5"/>
      <c r="ADS471" s="5"/>
      <c r="ADT471" s="5"/>
      <c r="ADW471" s="5"/>
      <c r="ADX471" s="5"/>
      <c r="AEA471" s="5"/>
      <c r="AEB471" s="5"/>
      <c r="AEE471" s="5"/>
      <c r="AEF471" s="5"/>
      <c r="AEI471" s="5"/>
      <c r="AEJ471" s="5"/>
      <c r="AEM471" s="5"/>
      <c r="AEN471" s="5"/>
      <c r="AEQ471" s="5"/>
      <c r="AER471" s="5"/>
      <c r="AEU471" s="5"/>
      <c r="AEV471" s="5"/>
      <c r="AEY471" s="5"/>
      <c r="AEZ471" s="5"/>
      <c r="AFC471" s="5"/>
      <c r="AFD471" s="5"/>
      <c r="AFG471" s="5"/>
      <c r="AFH471" s="5"/>
      <c r="AFK471" s="5"/>
      <c r="AFL471" s="5"/>
      <c r="AFO471" s="5"/>
      <c r="AFP471" s="5"/>
      <c r="AFS471" s="5"/>
      <c r="AFT471" s="5"/>
      <c r="AFW471" s="5"/>
      <c r="AFX471" s="5"/>
      <c r="AGA471" s="5"/>
      <c r="AGB471" s="5"/>
      <c r="AGE471" s="5"/>
      <c r="AGF471" s="5"/>
      <c r="AGI471" s="5"/>
      <c r="AGJ471" s="5"/>
      <c r="AGM471" s="5"/>
      <c r="AGN471" s="5"/>
      <c r="AGQ471" s="5"/>
      <c r="AGR471" s="5"/>
      <c r="AGU471" s="5"/>
      <c r="AGV471" s="5"/>
      <c r="AGY471" s="5"/>
      <c r="AGZ471" s="5"/>
      <c r="AHC471" s="5"/>
      <c r="AHD471" s="5"/>
      <c r="AHG471" s="5"/>
      <c r="AHH471" s="5"/>
      <c r="AHK471" s="5"/>
      <c r="AHL471" s="5"/>
      <c r="AHO471" s="5"/>
      <c r="AHP471" s="5"/>
      <c r="AHS471" s="5"/>
      <c r="AHT471" s="5"/>
      <c r="AHW471" s="5"/>
      <c r="AHX471" s="5"/>
      <c r="AIA471" s="5"/>
      <c r="AIB471" s="5"/>
      <c r="AIE471" s="5"/>
      <c r="AIF471" s="5"/>
      <c r="AII471" s="5"/>
      <c r="AIJ471" s="5"/>
      <c r="AIM471" s="5"/>
      <c r="AIN471" s="5"/>
      <c r="AIQ471" s="5"/>
      <c r="AIR471" s="5"/>
      <c r="AIU471" s="5"/>
      <c r="AIV471" s="5"/>
      <c r="AIY471" s="5"/>
      <c r="AIZ471" s="5"/>
      <c r="AJC471" s="5"/>
      <c r="AJD471" s="5"/>
      <c r="AJG471" s="5"/>
      <c r="AJH471" s="5"/>
      <c r="AJK471" s="5"/>
      <c r="AJL471" s="5"/>
      <c r="AJO471" s="5"/>
      <c r="AJP471" s="5"/>
      <c r="AJS471" s="5"/>
      <c r="AJT471" s="5"/>
      <c r="AJW471" s="5"/>
      <c r="AJX471" s="5"/>
      <c r="AKA471" s="5"/>
      <c r="AKB471" s="5"/>
      <c r="AKE471" s="5"/>
      <c r="AKF471" s="5"/>
      <c r="AKI471" s="5"/>
      <c r="AKJ471" s="5"/>
      <c r="AKM471" s="5"/>
      <c r="AKN471" s="5"/>
      <c r="AKQ471" s="5"/>
      <c r="AKR471" s="5"/>
      <c r="AKU471" s="5"/>
      <c r="AKV471" s="5"/>
      <c r="AKY471" s="5"/>
      <c r="AKZ471" s="5"/>
      <c r="ALC471" s="5"/>
      <c r="ALD471" s="5"/>
      <c r="ALG471" s="5"/>
      <c r="ALH471" s="5"/>
      <c r="ALK471" s="5"/>
      <c r="ALL471" s="5"/>
      <c r="ALO471" s="5"/>
      <c r="ALP471" s="5"/>
      <c r="ALS471" s="5"/>
      <c r="ALT471" s="5"/>
      <c r="ALW471" s="5"/>
      <c r="ALX471" s="5"/>
      <c r="AMA471" s="5"/>
      <c r="AMB471" s="5"/>
      <c r="AME471" s="5"/>
      <c r="AMF471" s="5"/>
      <c r="AMI471" s="5"/>
      <c r="AMJ471" s="5"/>
    </row>
    <row r="472" spans="1:1024" x14ac:dyDescent="0.25">
      <c r="A472" s="3">
        <v>41992</v>
      </c>
      <c r="B472" t="s">
        <v>137</v>
      </c>
      <c r="C472"/>
      <c r="D472" s="5">
        <v>76</v>
      </c>
      <c r="E472" s="70"/>
      <c r="G472" s="5"/>
      <c r="H472" s="5"/>
      <c r="K472" s="5"/>
      <c r="L472" s="5"/>
      <c r="O472" s="5"/>
      <c r="P472" s="5"/>
      <c r="S472" s="5"/>
      <c r="T472" s="5"/>
      <c r="W472" s="5"/>
      <c r="X472" s="5"/>
      <c r="AA472" s="5"/>
      <c r="AB472" s="5"/>
      <c r="AE472" s="5"/>
      <c r="AF472" s="5"/>
      <c r="AI472" s="5"/>
      <c r="AJ472" s="5"/>
      <c r="AM472" s="5"/>
      <c r="AN472" s="5"/>
      <c r="AQ472" s="5"/>
      <c r="AR472" s="5"/>
      <c r="AU472" s="5"/>
      <c r="AV472" s="5"/>
      <c r="AY472" s="5"/>
      <c r="AZ472" s="5"/>
      <c r="BC472" s="5"/>
      <c r="BD472" s="5"/>
      <c r="BG472" s="5"/>
      <c r="BH472" s="5"/>
      <c r="BK472" s="5"/>
      <c r="BL472" s="5"/>
      <c r="BO472" s="5"/>
      <c r="BP472" s="5"/>
      <c r="BS472" s="5"/>
      <c r="BT472" s="5"/>
      <c r="BW472" s="5"/>
      <c r="BX472" s="5"/>
      <c r="CA472" s="5"/>
      <c r="CB472" s="5"/>
      <c r="CE472" s="5"/>
      <c r="CF472" s="5"/>
      <c r="CI472" s="5"/>
      <c r="CJ472" s="5"/>
      <c r="CM472" s="5"/>
      <c r="CN472" s="5"/>
      <c r="CQ472" s="5"/>
      <c r="CR472" s="5"/>
      <c r="CU472" s="5"/>
      <c r="CV472" s="5"/>
      <c r="CY472" s="5"/>
      <c r="CZ472" s="5"/>
      <c r="DC472" s="5"/>
      <c r="DD472" s="5"/>
      <c r="DG472" s="5"/>
      <c r="DH472" s="5"/>
      <c r="DK472" s="5"/>
      <c r="DL472" s="5"/>
      <c r="DO472" s="5"/>
      <c r="DP472" s="5"/>
      <c r="DS472" s="5"/>
      <c r="DT472" s="5"/>
      <c r="DW472" s="5"/>
      <c r="DX472" s="5"/>
      <c r="EA472" s="5"/>
      <c r="EB472" s="5"/>
      <c r="EE472" s="5"/>
      <c r="EF472" s="5"/>
      <c r="EI472" s="5"/>
      <c r="EJ472" s="5"/>
      <c r="EM472" s="5"/>
      <c r="EN472" s="5"/>
      <c r="EQ472" s="5"/>
      <c r="ER472" s="5"/>
      <c r="EU472" s="5"/>
      <c r="EV472" s="5"/>
      <c r="EY472" s="5"/>
      <c r="EZ472" s="5"/>
      <c r="FC472" s="5"/>
      <c r="FD472" s="5"/>
      <c r="FG472" s="5"/>
      <c r="FH472" s="5"/>
      <c r="FK472" s="5"/>
      <c r="FL472" s="5"/>
      <c r="FO472" s="5"/>
      <c r="FP472" s="5"/>
      <c r="FS472" s="5"/>
      <c r="FT472" s="5"/>
      <c r="FW472" s="5"/>
      <c r="FX472" s="5"/>
      <c r="GA472" s="5"/>
      <c r="GB472" s="5"/>
      <c r="GE472" s="5"/>
      <c r="GF472" s="5"/>
      <c r="GI472" s="5"/>
      <c r="GJ472" s="5"/>
      <c r="GM472" s="5"/>
      <c r="GN472" s="5"/>
      <c r="GQ472" s="5"/>
      <c r="GR472" s="5"/>
      <c r="GU472" s="5"/>
      <c r="GV472" s="5"/>
      <c r="GY472" s="5"/>
      <c r="GZ472" s="5"/>
      <c r="HC472" s="5"/>
      <c r="HD472" s="5"/>
      <c r="HG472" s="5"/>
      <c r="HH472" s="5"/>
      <c r="HK472" s="5"/>
      <c r="HL472" s="5"/>
      <c r="HO472" s="5"/>
      <c r="HP472" s="5"/>
      <c r="HS472" s="5"/>
      <c r="HT472" s="5"/>
      <c r="HW472" s="5"/>
      <c r="HX472" s="5"/>
      <c r="IA472" s="5"/>
      <c r="IB472" s="5"/>
      <c r="IE472" s="5"/>
      <c r="IF472" s="5"/>
      <c r="II472" s="5"/>
      <c r="IJ472" s="5"/>
      <c r="IM472" s="5"/>
      <c r="IN472" s="5"/>
      <c r="IQ472" s="5"/>
      <c r="IR472" s="5"/>
      <c r="IU472" s="5"/>
      <c r="IV472" s="5"/>
      <c r="IY472" s="5"/>
      <c r="IZ472" s="5"/>
      <c r="JC472" s="5"/>
      <c r="JD472" s="5"/>
      <c r="JG472" s="5"/>
      <c r="JH472" s="5"/>
      <c r="JK472" s="5"/>
      <c r="JL472" s="5"/>
      <c r="JO472" s="5"/>
      <c r="JP472" s="5"/>
      <c r="JS472" s="5"/>
      <c r="JT472" s="5"/>
      <c r="JW472" s="5"/>
      <c r="JX472" s="5"/>
      <c r="KA472" s="5"/>
      <c r="KB472" s="5"/>
      <c r="KE472" s="5"/>
      <c r="KF472" s="5"/>
      <c r="KI472" s="5"/>
      <c r="KJ472" s="5"/>
      <c r="KM472" s="5"/>
      <c r="KN472" s="5"/>
      <c r="KQ472" s="5"/>
      <c r="KR472" s="5"/>
      <c r="KU472" s="5"/>
      <c r="KV472" s="5"/>
      <c r="KY472" s="5"/>
      <c r="KZ472" s="5"/>
      <c r="LC472" s="5"/>
      <c r="LD472" s="5"/>
      <c r="LG472" s="5"/>
      <c r="LH472" s="5"/>
      <c r="LK472" s="5"/>
      <c r="LL472" s="5"/>
      <c r="LO472" s="5"/>
      <c r="LP472" s="5"/>
      <c r="LS472" s="5"/>
      <c r="LT472" s="5"/>
      <c r="LW472" s="5"/>
      <c r="LX472" s="5"/>
      <c r="MA472" s="5"/>
      <c r="MB472" s="5"/>
      <c r="ME472" s="5"/>
      <c r="MF472" s="5"/>
      <c r="MI472" s="5"/>
      <c r="MJ472" s="5"/>
      <c r="MM472" s="5"/>
      <c r="MN472" s="5"/>
      <c r="MQ472" s="5"/>
      <c r="MR472" s="5"/>
      <c r="MU472" s="5"/>
      <c r="MV472" s="5"/>
      <c r="MY472" s="5"/>
      <c r="MZ472" s="5"/>
      <c r="NC472" s="5"/>
      <c r="ND472" s="5"/>
      <c r="NG472" s="5"/>
      <c r="NH472" s="5"/>
      <c r="NK472" s="5"/>
      <c r="NL472" s="5"/>
      <c r="NO472" s="5"/>
      <c r="NP472" s="5"/>
      <c r="NS472" s="5"/>
      <c r="NT472" s="5"/>
      <c r="NW472" s="5"/>
      <c r="NX472" s="5"/>
      <c r="OA472" s="5"/>
      <c r="OB472" s="5"/>
      <c r="OE472" s="5"/>
      <c r="OF472" s="5"/>
      <c r="OI472" s="5"/>
      <c r="OJ472" s="5"/>
      <c r="OM472" s="5"/>
      <c r="ON472" s="5"/>
      <c r="OQ472" s="5"/>
      <c r="OR472" s="5"/>
      <c r="OU472" s="5"/>
      <c r="OV472" s="5"/>
      <c r="OY472" s="5"/>
      <c r="OZ472" s="5"/>
      <c r="PC472" s="5"/>
      <c r="PD472" s="5"/>
      <c r="PG472" s="5"/>
      <c r="PH472" s="5"/>
      <c r="PK472" s="5"/>
      <c r="PL472" s="5"/>
      <c r="PO472" s="5"/>
      <c r="PP472" s="5"/>
      <c r="PS472" s="5"/>
      <c r="PT472" s="5"/>
      <c r="PW472" s="5"/>
      <c r="PX472" s="5"/>
      <c r="QA472" s="5"/>
      <c r="QB472" s="5"/>
      <c r="QE472" s="5"/>
      <c r="QF472" s="5"/>
      <c r="QI472" s="5"/>
      <c r="QJ472" s="5"/>
      <c r="QM472" s="5"/>
      <c r="QN472" s="5"/>
      <c r="QQ472" s="5"/>
      <c r="QR472" s="5"/>
      <c r="QU472" s="5"/>
      <c r="QV472" s="5"/>
      <c r="QY472" s="5"/>
      <c r="QZ472" s="5"/>
      <c r="RC472" s="5"/>
      <c r="RD472" s="5"/>
      <c r="RG472" s="5"/>
      <c r="RH472" s="5"/>
      <c r="RK472" s="5"/>
      <c r="RL472" s="5"/>
      <c r="RO472" s="5"/>
      <c r="RP472" s="5"/>
      <c r="RS472" s="5"/>
      <c r="RT472" s="5"/>
      <c r="RW472" s="5"/>
      <c r="RX472" s="5"/>
      <c r="SA472" s="5"/>
      <c r="SB472" s="5"/>
      <c r="SE472" s="5"/>
      <c r="SF472" s="5"/>
      <c r="SI472" s="5"/>
      <c r="SJ472" s="5"/>
      <c r="SM472" s="5"/>
      <c r="SN472" s="5"/>
      <c r="SQ472" s="5"/>
      <c r="SR472" s="5"/>
      <c r="SU472" s="5"/>
      <c r="SV472" s="5"/>
      <c r="SY472" s="5"/>
      <c r="SZ472" s="5"/>
      <c r="TC472" s="5"/>
      <c r="TD472" s="5"/>
      <c r="TG472" s="5"/>
      <c r="TH472" s="5"/>
      <c r="TK472" s="5"/>
      <c r="TL472" s="5"/>
      <c r="TO472" s="5"/>
      <c r="TP472" s="5"/>
      <c r="TS472" s="5"/>
      <c r="TT472" s="5"/>
      <c r="TW472" s="5"/>
      <c r="TX472" s="5"/>
      <c r="UA472" s="5"/>
      <c r="UB472" s="5"/>
      <c r="UE472" s="5"/>
      <c r="UF472" s="5"/>
      <c r="UI472" s="5"/>
      <c r="UJ472" s="5"/>
      <c r="UM472" s="5"/>
      <c r="UN472" s="5"/>
      <c r="UQ472" s="5"/>
      <c r="UR472" s="5"/>
      <c r="UU472" s="5"/>
      <c r="UV472" s="5"/>
      <c r="UY472" s="5"/>
      <c r="UZ472" s="5"/>
      <c r="VC472" s="5"/>
      <c r="VD472" s="5"/>
      <c r="VG472" s="5"/>
      <c r="VH472" s="5"/>
      <c r="VK472" s="5"/>
      <c r="VL472" s="5"/>
      <c r="VO472" s="5"/>
      <c r="VP472" s="5"/>
      <c r="VS472" s="5"/>
      <c r="VT472" s="5"/>
      <c r="VW472" s="5"/>
      <c r="VX472" s="5"/>
      <c r="WA472" s="5"/>
      <c r="WB472" s="5"/>
      <c r="WE472" s="5"/>
      <c r="WF472" s="5"/>
      <c r="WI472" s="5"/>
      <c r="WJ472" s="5"/>
      <c r="WM472" s="5"/>
      <c r="WN472" s="5"/>
      <c r="WQ472" s="5"/>
      <c r="WR472" s="5"/>
      <c r="WU472" s="5"/>
      <c r="WV472" s="5"/>
      <c r="WY472" s="5"/>
      <c r="WZ472" s="5"/>
      <c r="XC472" s="5"/>
      <c r="XD472" s="5"/>
      <c r="XG472" s="5"/>
      <c r="XH472" s="5"/>
      <c r="XK472" s="5"/>
      <c r="XL472" s="5"/>
      <c r="XO472" s="5"/>
      <c r="XP472" s="5"/>
      <c r="XS472" s="5"/>
      <c r="XT472" s="5"/>
      <c r="XW472" s="5"/>
      <c r="XX472" s="5"/>
      <c r="YA472" s="5"/>
      <c r="YB472" s="5"/>
      <c r="YE472" s="5"/>
      <c r="YF472" s="5"/>
      <c r="YI472" s="5"/>
      <c r="YJ472" s="5"/>
      <c r="YM472" s="5"/>
      <c r="YN472" s="5"/>
      <c r="YQ472" s="5"/>
      <c r="YR472" s="5"/>
      <c r="YU472" s="5"/>
      <c r="YV472" s="5"/>
      <c r="YY472" s="5"/>
      <c r="YZ472" s="5"/>
      <c r="ZC472" s="5"/>
      <c r="ZD472" s="5"/>
      <c r="ZG472" s="5"/>
      <c r="ZH472" s="5"/>
      <c r="ZK472" s="5"/>
      <c r="ZL472" s="5"/>
      <c r="ZO472" s="5"/>
      <c r="ZP472" s="5"/>
      <c r="ZS472" s="5"/>
      <c r="ZT472" s="5"/>
      <c r="ZW472" s="5"/>
      <c r="ZX472" s="5"/>
      <c r="AAA472" s="5"/>
      <c r="AAB472" s="5"/>
      <c r="AAE472" s="5"/>
      <c r="AAF472" s="5"/>
      <c r="AAI472" s="5"/>
      <c r="AAJ472" s="5"/>
      <c r="AAM472" s="5"/>
      <c r="AAN472" s="5"/>
      <c r="AAQ472" s="5"/>
      <c r="AAR472" s="5"/>
      <c r="AAU472" s="5"/>
      <c r="AAV472" s="5"/>
      <c r="AAY472" s="5"/>
      <c r="AAZ472" s="5"/>
      <c r="ABC472" s="5"/>
      <c r="ABD472" s="5"/>
      <c r="ABG472" s="5"/>
      <c r="ABH472" s="5"/>
      <c r="ABK472" s="5"/>
      <c r="ABL472" s="5"/>
      <c r="ABO472" s="5"/>
      <c r="ABP472" s="5"/>
      <c r="ABS472" s="5"/>
      <c r="ABT472" s="5"/>
      <c r="ABW472" s="5"/>
      <c r="ABX472" s="5"/>
      <c r="ACA472" s="5"/>
      <c r="ACB472" s="5"/>
      <c r="ACE472" s="5"/>
      <c r="ACF472" s="5"/>
      <c r="ACI472" s="5"/>
      <c r="ACJ472" s="5"/>
      <c r="ACM472" s="5"/>
      <c r="ACN472" s="5"/>
      <c r="ACQ472" s="5"/>
      <c r="ACR472" s="5"/>
      <c r="ACU472" s="5"/>
      <c r="ACV472" s="5"/>
      <c r="ACY472" s="5"/>
      <c r="ACZ472" s="5"/>
      <c r="ADC472" s="5"/>
      <c r="ADD472" s="5"/>
      <c r="ADG472" s="5"/>
      <c r="ADH472" s="5"/>
      <c r="ADK472" s="5"/>
      <c r="ADL472" s="5"/>
      <c r="ADO472" s="5"/>
      <c r="ADP472" s="5"/>
      <c r="ADS472" s="5"/>
      <c r="ADT472" s="5"/>
      <c r="ADW472" s="5"/>
      <c r="ADX472" s="5"/>
      <c r="AEA472" s="5"/>
      <c r="AEB472" s="5"/>
      <c r="AEE472" s="5"/>
      <c r="AEF472" s="5"/>
      <c r="AEI472" s="5"/>
      <c r="AEJ472" s="5"/>
      <c r="AEM472" s="5"/>
      <c r="AEN472" s="5"/>
      <c r="AEQ472" s="5"/>
      <c r="AER472" s="5"/>
      <c r="AEU472" s="5"/>
      <c r="AEV472" s="5"/>
      <c r="AEY472" s="5"/>
      <c r="AEZ472" s="5"/>
      <c r="AFC472" s="5"/>
      <c r="AFD472" s="5"/>
      <c r="AFG472" s="5"/>
      <c r="AFH472" s="5"/>
      <c r="AFK472" s="5"/>
      <c r="AFL472" s="5"/>
      <c r="AFO472" s="5"/>
      <c r="AFP472" s="5"/>
      <c r="AFS472" s="5"/>
      <c r="AFT472" s="5"/>
      <c r="AFW472" s="5"/>
      <c r="AFX472" s="5"/>
      <c r="AGA472" s="5"/>
      <c r="AGB472" s="5"/>
      <c r="AGE472" s="5"/>
      <c r="AGF472" s="5"/>
      <c r="AGI472" s="5"/>
      <c r="AGJ472" s="5"/>
      <c r="AGM472" s="5"/>
      <c r="AGN472" s="5"/>
      <c r="AGQ472" s="5"/>
      <c r="AGR472" s="5"/>
      <c r="AGU472" s="5"/>
      <c r="AGV472" s="5"/>
      <c r="AGY472" s="5"/>
      <c r="AGZ472" s="5"/>
      <c r="AHC472" s="5"/>
      <c r="AHD472" s="5"/>
      <c r="AHG472" s="5"/>
      <c r="AHH472" s="5"/>
      <c r="AHK472" s="5"/>
      <c r="AHL472" s="5"/>
      <c r="AHO472" s="5"/>
      <c r="AHP472" s="5"/>
      <c r="AHS472" s="5"/>
      <c r="AHT472" s="5"/>
      <c r="AHW472" s="5"/>
      <c r="AHX472" s="5"/>
      <c r="AIA472" s="5"/>
      <c r="AIB472" s="5"/>
      <c r="AIE472" s="5"/>
      <c r="AIF472" s="5"/>
      <c r="AII472" s="5"/>
      <c r="AIJ472" s="5"/>
      <c r="AIM472" s="5"/>
      <c r="AIN472" s="5"/>
      <c r="AIQ472" s="5"/>
      <c r="AIR472" s="5"/>
      <c r="AIU472" s="5"/>
      <c r="AIV472" s="5"/>
      <c r="AIY472" s="5"/>
      <c r="AIZ472" s="5"/>
      <c r="AJC472" s="5"/>
      <c r="AJD472" s="5"/>
      <c r="AJG472" s="5"/>
      <c r="AJH472" s="5"/>
      <c r="AJK472" s="5"/>
      <c r="AJL472" s="5"/>
      <c r="AJO472" s="5"/>
      <c r="AJP472" s="5"/>
      <c r="AJS472" s="5"/>
      <c r="AJT472" s="5"/>
      <c r="AJW472" s="5"/>
      <c r="AJX472" s="5"/>
      <c r="AKA472" s="5"/>
      <c r="AKB472" s="5"/>
      <c r="AKE472" s="5"/>
      <c r="AKF472" s="5"/>
      <c r="AKI472" s="5"/>
      <c r="AKJ472" s="5"/>
      <c r="AKM472" s="5"/>
      <c r="AKN472" s="5"/>
      <c r="AKQ472" s="5"/>
      <c r="AKR472" s="5"/>
      <c r="AKU472" s="5"/>
      <c r="AKV472" s="5"/>
      <c r="AKY472" s="5"/>
      <c r="AKZ472" s="5"/>
      <c r="ALC472" s="5"/>
      <c r="ALD472" s="5"/>
      <c r="ALG472" s="5"/>
      <c r="ALH472" s="5"/>
      <c r="ALK472" s="5"/>
      <c r="ALL472" s="5"/>
      <c r="ALO472" s="5"/>
      <c r="ALP472" s="5"/>
      <c r="ALS472" s="5"/>
      <c r="ALT472" s="5"/>
      <c r="ALW472" s="5"/>
      <c r="ALX472" s="5"/>
      <c r="AMA472" s="5"/>
      <c r="AMB472" s="5"/>
      <c r="AME472" s="5"/>
      <c r="AMF472" s="5"/>
      <c r="AMI472" s="5"/>
      <c r="AMJ472" s="5"/>
    </row>
    <row r="473" spans="1:1024" x14ac:dyDescent="0.25">
      <c r="A473" s="7"/>
      <c r="C473"/>
      <c r="D473"/>
      <c r="E473" s="70"/>
      <c r="G473" s="5"/>
      <c r="H473" s="5"/>
      <c r="K473" s="5"/>
      <c r="L473" s="5"/>
      <c r="O473" s="5"/>
      <c r="P473" s="5"/>
      <c r="S473" s="5"/>
      <c r="T473" s="5"/>
      <c r="W473" s="5"/>
      <c r="X473" s="5"/>
      <c r="AA473" s="5"/>
      <c r="AB473" s="5"/>
      <c r="AE473" s="5"/>
      <c r="AF473" s="5"/>
      <c r="AI473" s="5"/>
      <c r="AJ473" s="5"/>
      <c r="AM473" s="5"/>
      <c r="AN473" s="5"/>
      <c r="AQ473" s="5"/>
      <c r="AR473" s="5"/>
      <c r="AU473" s="5"/>
      <c r="AV473" s="5"/>
      <c r="AY473" s="5"/>
      <c r="AZ473" s="5"/>
      <c r="BC473" s="5"/>
      <c r="BD473" s="5"/>
      <c r="BG473" s="5"/>
      <c r="BH473" s="5"/>
      <c r="BK473" s="5"/>
      <c r="BL473" s="5"/>
      <c r="BO473" s="5"/>
      <c r="BP473" s="5"/>
      <c r="BS473" s="5"/>
      <c r="BT473" s="5"/>
      <c r="BW473" s="5"/>
      <c r="BX473" s="5"/>
      <c r="CA473" s="5"/>
      <c r="CB473" s="5"/>
      <c r="CE473" s="5"/>
      <c r="CF473" s="5"/>
      <c r="CI473" s="5"/>
      <c r="CJ473" s="5"/>
      <c r="CM473" s="5"/>
      <c r="CN473" s="5"/>
      <c r="CQ473" s="5"/>
      <c r="CR473" s="5"/>
      <c r="CU473" s="5"/>
      <c r="CV473" s="5"/>
      <c r="CY473" s="5"/>
      <c r="CZ473" s="5"/>
      <c r="DC473" s="5"/>
      <c r="DD473" s="5"/>
      <c r="DG473" s="5"/>
      <c r="DH473" s="5"/>
      <c r="DK473" s="5"/>
      <c r="DL473" s="5"/>
      <c r="DO473" s="5"/>
      <c r="DP473" s="5"/>
      <c r="DS473" s="5"/>
      <c r="DT473" s="5"/>
      <c r="DW473" s="5"/>
      <c r="DX473" s="5"/>
      <c r="EA473" s="5"/>
      <c r="EB473" s="5"/>
      <c r="EE473" s="5"/>
      <c r="EF473" s="5"/>
      <c r="EI473" s="5"/>
      <c r="EJ473" s="5"/>
      <c r="EM473" s="5"/>
      <c r="EN473" s="5"/>
      <c r="EQ473" s="5"/>
      <c r="ER473" s="5"/>
      <c r="EU473" s="5"/>
      <c r="EV473" s="5"/>
      <c r="EY473" s="5"/>
      <c r="EZ473" s="5"/>
      <c r="FC473" s="5"/>
      <c r="FD473" s="5"/>
      <c r="FG473" s="5"/>
      <c r="FH473" s="5"/>
      <c r="FK473" s="5"/>
      <c r="FL473" s="5"/>
      <c r="FO473" s="5"/>
      <c r="FP473" s="5"/>
      <c r="FS473" s="5"/>
      <c r="FT473" s="5"/>
      <c r="FW473" s="5"/>
      <c r="FX473" s="5"/>
      <c r="GA473" s="5"/>
      <c r="GB473" s="5"/>
      <c r="GE473" s="5"/>
      <c r="GF473" s="5"/>
      <c r="GI473" s="5"/>
      <c r="GJ473" s="5"/>
      <c r="GM473" s="5"/>
      <c r="GN473" s="5"/>
      <c r="GQ473" s="5"/>
      <c r="GR473" s="5"/>
      <c r="GU473" s="5"/>
      <c r="GV473" s="5"/>
      <c r="GY473" s="5"/>
      <c r="GZ473" s="5"/>
      <c r="HC473" s="5"/>
      <c r="HD473" s="5"/>
      <c r="HG473" s="5"/>
      <c r="HH473" s="5"/>
      <c r="HK473" s="5"/>
      <c r="HL473" s="5"/>
      <c r="HO473" s="5"/>
      <c r="HP473" s="5"/>
      <c r="HS473" s="5"/>
      <c r="HT473" s="5"/>
      <c r="HW473" s="5"/>
      <c r="HX473" s="5"/>
      <c r="IA473" s="5"/>
      <c r="IB473" s="5"/>
      <c r="IE473" s="5"/>
      <c r="IF473" s="5"/>
      <c r="II473" s="5"/>
      <c r="IJ473" s="5"/>
      <c r="IM473" s="5"/>
      <c r="IN473" s="5"/>
      <c r="IQ473" s="5"/>
      <c r="IR473" s="5"/>
      <c r="IU473" s="5"/>
      <c r="IV473" s="5"/>
      <c r="IY473" s="5"/>
      <c r="IZ473" s="5"/>
      <c r="JC473" s="5"/>
      <c r="JD473" s="5"/>
      <c r="JG473" s="5"/>
      <c r="JH473" s="5"/>
      <c r="JK473" s="5"/>
      <c r="JL473" s="5"/>
      <c r="JO473" s="5"/>
      <c r="JP473" s="5"/>
      <c r="JS473" s="5"/>
      <c r="JT473" s="5"/>
      <c r="JW473" s="5"/>
      <c r="JX473" s="5"/>
      <c r="KA473" s="5"/>
      <c r="KB473" s="5"/>
      <c r="KE473" s="5"/>
      <c r="KF473" s="5"/>
      <c r="KI473" s="5"/>
      <c r="KJ473" s="5"/>
      <c r="KM473" s="5"/>
      <c r="KN473" s="5"/>
      <c r="KQ473" s="5"/>
      <c r="KR473" s="5"/>
      <c r="KU473" s="5"/>
      <c r="KV473" s="5"/>
      <c r="KY473" s="5"/>
      <c r="KZ473" s="5"/>
      <c r="LC473" s="5"/>
      <c r="LD473" s="5"/>
      <c r="LG473" s="5"/>
      <c r="LH473" s="5"/>
      <c r="LK473" s="5"/>
      <c r="LL473" s="5"/>
      <c r="LO473" s="5"/>
      <c r="LP473" s="5"/>
      <c r="LS473" s="5"/>
      <c r="LT473" s="5"/>
      <c r="LW473" s="5"/>
      <c r="LX473" s="5"/>
      <c r="MA473" s="5"/>
      <c r="MB473" s="5"/>
      <c r="ME473" s="5"/>
      <c r="MF473" s="5"/>
      <c r="MI473" s="5"/>
      <c r="MJ473" s="5"/>
      <c r="MM473" s="5"/>
      <c r="MN473" s="5"/>
      <c r="MQ473" s="5"/>
      <c r="MR473" s="5"/>
      <c r="MU473" s="5"/>
      <c r="MV473" s="5"/>
      <c r="MY473" s="5"/>
      <c r="MZ473" s="5"/>
      <c r="NC473" s="5"/>
      <c r="ND473" s="5"/>
      <c r="NG473" s="5"/>
      <c r="NH473" s="5"/>
      <c r="NK473" s="5"/>
      <c r="NL473" s="5"/>
      <c r="NO473" s="5"/>
      <c r="NP473" s="5"/>
      <c r="NS473" s="5"/>
      <c r="NT473" s="5"/>
      <c r="NW473" s="5"/>
      <c r="NX473" s="5"/>
      <c r="OA473" s="5"/>
      <c r="OB473" s="5"/>
      <c r="OE473" s="5"/>
      <c r="OF473" s="5"/>
      <c r="OI473" s="5"/>
      <c r="OJ473" s="5"/>
      <c r="OM473" s="5"/>
      <c r="ON473" s="5"/>
      <c r="OQ473" s="5"/>
      <c r="OR473" s="5"/>
      <c r="OU473" s="5"/>
      <c r="OV473" s="5"/>
      <c r="OY473" s="5"/>
      <c r="OZ473" s="5"/>
      <c r="PC473" s="5"/>
      <c r="PD473" s="5"/>
      <c r="PG473" s="5"/>
      <c r="PH473" s="5"/>
      <c r="PK473" s="5"/>
      <c r="PL473" s="5"/>
      <c r="PO473" s="5"/>
      <c r="PP473" s="5"/>
      <c r="PS473" s="5"/>
      <c r="PT473" s="5"/>
      <c r="PW473" s="5"/>
      <c r="PX473" s="5"/>
      <c r="QA473" s="5"/>
      <c r="QB473" s="5"/>
      <c r="QE473" s="5"/>
      <c r="QF473" s="5"/>
      <c r="QI473" s="5"/>
      <c r="QJ473" s="5"/>
      <c r="QM473" s="5"/>
      <c r="QN473" s="5"/>
      <c r="QQ473" s="5"/>
      <c r="QR473" s="5"/>
      <c r="QU473" s="5"/>
      <c r="QV473" s="5"/>
      <c r="QY473" s="5"/>
      <c r="QZ473" s="5"/>
      <c r="RC473" s="5"/>
      <c r="RD473" s="5"/>
      <c r="RG473" s="5"/>
      <c r="RH473" s="5"/>
      <c r="RK473" s="5"/>
      <c r="RL473" s="5"/>
      <c r="RO473" s="5"/>
      <c r="RP473" s="5"/>
      <c r="RS473" s="5"/>
      <c r="RT473" s="5"/>
      <c r="RW473" s="5"/>
      <c r="RX473" s="5"/>
      <c r="SA473" s="5"/>
      <c r="SB473" s="5"/>
      <c r="SE473" s="5"/>
      <c r="SF473" s="5"/>
      <c r="SI473" s="5"/>
      <c r="SJ473" s="5"/>
      <c r="SM473" s="5"/>
      <c r="SN473" s="5"/>
      <c r="SQ473" s="5"/>
      <c r="SR473" s="5"/>
      <c r="SU473" s="5"/>
      <c r="SV473" s="5"/>
      <c r="SY473" s="5"/>
      <c r="SZ473" s="5"/>
      <c r="TC473" s="5"/>
      <c r="TD473" s="5"/>
      <c r="TG473" s="5"/>
      <c r="TH473" s="5"/>
      <c r="TK473" s="5"/>
      <c r="TL473" s="5"/>
      <c r="TO473" s="5"/>
      <c r="TP473" s="5"/>
      <c r="TS473" s="5"/>
      <c r="TT473" s="5"/>
      <c r="TW473" s="5"/>
      <c r="TX473" s="5"/>
      <c r="UA473" s="5"/>
      <c r="UB473" s="5"/>
      <c r="UE473" s="5"/>
      <c r="UF473" s="5"/>
      <c r="UI473" s="5"/>
      <c r="UJ473" s="5"/>
      <c r="UM473" s="5"/>
      <c r="UN473" s="5"/>
      <c r="UQ473" s="5"/>
      <c r="UR473" s="5"/>
      <c r="UU473" s="5"/>
      <c r="UV473" s="5"/>
      <c r="UY473" s="5"/>
      <c r="UZ473" s="5"/>
      <c r="VC473" s="5"/>
      <c r="VD473" s="5"/>
      <c r="VG473" s="5"/>
      <c r="VH473" s="5"/>
      <c r="VK473" s="5"/>
      <c r="VL473" s="5"/>
      <c r="VO473" s="5"/>
      <c r="VP473" s="5"/>
      <c r="VS473" s="5"/>
      <c r="VT473" s="5"/>
      <c r="VW473" s="5"/>
      <c r="VX473" s="5"/>
      <c r="WA473" s="5"/>
      <c r="WB473" s="5"/>
      <c r="WE473" s="5"/>
      <c r="WF473" s="5"/>
      <c r="WI473" s="5"/>
      <c r="WJ473" s="5"/>
      <c r="WM473" s="5"/>
      <c r="WN473" s="5"/>
      <c r="WQ473" s="5"/>
      <c r="WR473" s="5"/>
      <c r="WU473" s="5"/>
      <c r="WV473" s="5"/>
      <c r="WY473" s="5"/>
      <c r="WZ473" s="5"/>
      <c r="XC473" s="5"/>
      <c r="XD473" s="5"/>
      <c r="XG473" s="5"/>
      <c r="XH473" s="5"/>
      <c r="XK473" s="5"/>
      <c r="XL473" s="5"/>
      <c r="XO473" s="5"/>
      <c r="XP473" s="5"/>
      <c r="XS473" s="5"/>
      <c r="XT473" s="5"/>
      <c r="XW473" s="5"/>
      <c r="XX473" s="5"/>
      <c r="YA473" s="5"/>
      <c r="YB473" s="5"/>
      <c r="YE473" s="5"/>
      <c r="YF473" s="5"/>
      <c r="YI473" s="5"/>
      <c r="YJ473" s="5"/>
      <c r="YM473" s="5"/>
      <c r="YN473" s="5"/>
      <c r="YQ473" s="5"/>
      <c r="YR473" s="5"/>
      <c r="YU473" s="5"/>
      <c r="YV473" s="5"/>
      <c r="YY473" s="5"/>
      <c r="YZ473" s="5"/>
      <c r="ZC473" s="5"/>
      <c r="ZD473" s="5"/>
      <c r="ZG473" s="5"/>
      <c r="ZH473" s="5"/>
      <c r="ZK473" s="5"/>
      <c r="ZL473" s="5"/>
      <c r="ZO473" s="5"/>
      <c r="ZP473" s="5"/>
      <c r="ZS473" s="5"/>
      <c r="ZT473" s="5"/>
      <c r="ZW473" s="5"/>
      <c r="ZX473" s="5"/>
      <c r="AAA473" s="5"/>
      <c r="AAB473" s="5"/>
      <c r="AAE473" s="5"/>
      <c r="AAF473" s="5"/>
      <c r="AAI473" s="5"/>
      <c r="AAJ473" s="5"/>
      <c r="AAM473" s="5"/>
      <c r="AAN473" s="5"/>
      <c r="AAQ473" s="5"/>
      <c r="AAR473" s="5"/>
      <c r="AAU473" s="5"/>
      <c r="AAV473" s="5"/>
      <c r="AAY473" s="5"/>
      <c r="AAZ473" s="5"/>
      <c r="ABC473" s="5"/>
      <c r="ABD473" s="5"/>
      <c r="ABG473" s="5"/>
      <c r="ABH473" s="5"/>
      <c r="ABK473" s="5"/>
      <c r="ABL473" s="5"/>
      <c r="ABO473" s="5"/>
      <c r="ABP473" s="5"/>
      <c r="ABS473" s="5"/>
      <c r="ABT473" s="5"/>
      <c r="ABW473" s="5"/>
      <c r="ABX473" s="5"/>
      <c r="ACA473" s="5"/>
      <c r="ACB473" s="5"/>
      <c r="ACE473" s="5"/>
      <c r="ACF473" s="5"/>
      <c r="ACI473" s="5"/>
      <c r="ACJ473" s="5"/>
      <c r="ACM473" s="5"/>
      <c r="ACN473" s="5"/>
      <c r="ACQ473" s="5"/>
      <c r="ACR473" s="5"/>
      <c r="ACU473" s="5"/>
      <c r="ACV473" s="5"/>
      <c r="ACY473" s="5"/>
      <c r="ACZ473" s="5"/>
      <c r="ADC473" s="5"/>
      <c r="ADD473" s="5"/>
      <c r="ADG473" s="5"/>
      <c r="ADH473" s="5"/>
      <c r="ADK473" s="5"/>
      <c r="ADL473" s="5"/>
      <c r="ADO473" s="5"/>
      <c r="ADP473" s="5"/>
      <c r="ADS473" s="5"/>
      <c r="ADT473" s="5"/>
      <c r="ADW473" s="5"/>
      <c r="ADX473" s="5"/>
      <c r="AEA473" s="5"/>
      <c r="AEB473" s="5"/>
      <c r="AEE473" s="5"/>
      <c r="AEF473" s="5"/>
      <c r="AEI473" s="5"/>
      <c r="AEJ473" s="5"/>
      <c r="AEM473" s="5"/>
      <c r="AEN473" s="5"/>
      <c r="AEQ473" s="5"/>
      <c r="AER473" s="5"/>
      <c r="AEU473" s="5"/>
      <c r="AEV473" s="5"/>
      <c r="AEY473" s="5"/>
      <c r="AEZ473" s="5"/>
      <c r="AFC473" s="5"/>
      <c r="AFD473" s="5"/>
      <c r="AFG473" s="5"/>
      <c r="AFH473" s="5"/>
      <c r="AFK473" s="5"/>
      <c r="AFL473" s="5"/>
      <c r="AFO473" s="5"/>
      <c r="AFP473" s="5"/>
      <c r="AFS473" s="5"/>
      <c r="AFT473" s="5"/>
      <c r="AFW473" s="5"/>
      <c r="AFX473" s="5"/>
      <c r="AGA473" s="5"/>
      <c r="AGB473" s="5"/>
      <c r="AGE473" s="5"/>
      <c r="AGF473" s="5"/>
      <c r="AGI473" s="5"/>
      <c r="AGJ473" s="5"/>
      <c r="AGM473" s="5"/>
      <c r="AGN473" s="5"/>
      <c r="AGQ473" s="5"/>
      <c r="AGR473" s="5"/>
      <c r="AGU473" s="5"/>
      <c r="AGV473" s="5"/>
      <c r="AGY473" s="5"/>
      <c r="AGZ473" s="5"/>
      <c r="AHC473" s="5"/>
      <c r="AHD473" s="5"/>
      <c r="AHG473" s="5"/>
      <c r="AHH473" s="5"/>
      <c r="AHK473" s="5"/>
      <c r="AHL473" s="5"/>
      <c r="AHO473" s="5"/>
      <c r="AHP473" s="5"/>
      <c r="AHS473" s="5"/>
      <c r="AHT473" s="5"/>
      <c r="AHW473" s="5"/>
      <c r="AHX473" s="5"/>
      <c r="AIA473" s="5"/>
      <c r="AIB473" s="5"/>
      <c r="AIE473" s="5"/>
      <c r="AIF473" s="5"/>
      <c r="AII473" s="5"/>
      <c r="AIJ473" s="5"/>
      <c r="AIM473" s="5"/>
      <c r="AIN473" s="5"/>
      <c r="AIQ473" s="5"/>
      <c r="AIR473" s="5"/>
      <c r="AIU473" s="5"/>
      <c r="AIV473" s="5"/>
      <c r="AIY473" s="5"/>
      <c r="AIZ473" s="5"/>
      <c r="AJC473" s="5"/>
      <c r="AJD473" s="5"/>
      <c r="AJG473" s="5"/>
      <c r="AJH473" s="5"/>
      <c r="AJK473" s="5"/>
      <c r="AJL473" s="5"/>
      <c r="AJO473" s="5"/>
      <c r="AJP473" s="5"/>
      <c r="AJS473" s="5"/>
      <c r="AJT473" s="5"/>
      <c r="AJW473" s="5"/>
      <c r="AJX473" s="5"/>
      <c r="AKA473" s="5"/>
      <c r="AKB473" s="5"/>
      <c r="AKE473" s="5"/>
      <c r="AKF473" s="5"/>
      <c r="AKI473" s="5"/>
      <c r="AKJ473" s="5"/>
      <c r="AKM473" s="5"/>
      <c r="AKN473" s="5"/>
      <c r="AKQ473" s="5"/>
      <c r="AKR473" s="5"/>
      <c r="AKU473" s="5"/>
      <c r="AKV473" s="5"/>
      <c r="AKY473" s="5"/>
      <c r="AKZ473" s="5"/>
      <c r="ALC473" s="5"/>
      <c r="ALD473" s="5"/>
      <c r="ALG473" s="5"/>
      <c r="ALH473" s="5"/>
      <c r="ALK473" s="5"/>
      <c r="ALL473" s="5"/>
      <c r="ALO473" s="5"/>
      <c r="ALP473" s="5"/>
      <c r="ALS473" s="5"/>
      <c r="ALT473" s="5"/>
      <c r="ALW473" s="5"/>
      <c r="ALX473" s="5"/>
      <c r="AMA473" s="5"/>
      <c r="AMB473" s="5"/>
      <c r="AME473" s="5"/>
      <c r="AMF473" s="5"/>
      <c r="AMI473" s="5"/>
      <c r="AMJ473" s="5"/>
    </row>
    <row r="474" spans="1:1024" x14ac:dyDescent="0.25">
      <c r="A474" s="151" t="s">
        <v>1486</v>
      </c>
      <c r="B474" s="151"/>
      <c r="C474" s="151"/>
      <c r="D474" s="151"/>
      <c r="E474" s="70"/>
      <c r="G474" s="5"/>
      <c r="H474" s="5"/>
      <c r="K474" s="5"/>
      <c r="L474" s="5"/>
      <c r="O474" s="5"/>
      <c r="P474" s="5"/>
      <c r="S474" s="5"/>
      <c r="T474" s="5"/>
      <c r="W474" s="5"/>
      <c r="X474" s="5"/>
      <c r="AA474" s="5"/>
      <c r="AB474" s="5"/>
      <c r="AE474" s="5"/>
      <c r="AF474" s="5"/>
      <c r="AI474" s="5"/>
      <c r="AJ474" s="5"/>
      <c r="AM474" s="5"/>
      <c r="AN474" s="5"/>
      <c r="AQ474" s="5"/>
      <c r="AR474" s="5"/>
      <c r="AU474" s="5"/>
      <c r="AV474" s="5"/>
      <c r="AY474" s="5"/>
      <c r="AZ474" s="5"/>
      <c r="BC474" s="5"/>
      <c r="BD474" s="5"/>
      <c r="BG474" s="5"/>
      <c r="BH474" s="5"/>
      <c r="BK474" s="5"/>
      <c r="BL474" s="5"/>
      <c r="BO474" s="5"/>
      <c r="BP474" s="5"/>
      <c r="BS474" s="5"/>
      <c r="BT474" s="5"/>
      <c r="BW474" s="5"/>
      <c r="BX474" s="5"/>
      <c r="CA474" s="5"/>
      <c r="CB474" s="5"/>
      <c r="CE474" s="5"/>
      <c r="CF474" s="5"/>
      <c r="CI474" s="5"/>
      <c r="CJ474" s="5"/>
      <c r="CM474" s="5"/>
      <c r="CN474" s="5"/>
      <c r="CQ474" s="5"/>
      <c r="CR474" s="5"/>
      <c r="CU474" s="5"/>
      <c r="CV474" s="5"/>
      <c r="CY474" s="5"/>
      <c r="CZ474" s="5"/>
      <c r="DC474" s="5"/>
      <c r="DD474" s="5"/>
      <c r="DG474" s="5"/>
      <c r="DH474" s="5"/>
      <c r="DK474" s="5"/>
      <c r="DL474" s="5"/>
      <c r="DO474" s="5"/>
      <c r="DP474" s="5"/>
      <c r="DS474" s="5"/>
      <c r="DT474" s="5"/>
      <c r="DW474" s="5"/>
      <c r="DX474" s="5"/>
      <c r="EA474" s="5"/>
      <c r="EB474" s="5"/>
      <c r="EE474" s="5"/>
      <c r="EF474" s="5"/>
      <c r="EI474" s="5"/>
      <c r="EJ474" s="5"/>
      <c r="EM474" s="5"/>
      <c r="EN474" s="5"/>
      <c r="EQ474" s="5"/>
      <c r="ER474" s="5"/>
      <c r="EU474" s="5"/>
      <c r="EV474" s="5"/>
      <c r="EY474" s="5"/>
      <c r="EZ474" s="5"/>
      <c r="FC474" s="5"/>
      <c r="FD474" s="5"/>
      <c r="FG474" s="5"/>
      <c r="FH474" s="5"/>
      <c r="FK474" s="5"/>
      <c r="FL474" s="5"/>
      <c r="FO474" s="5"/>
      <c r="FP474" s="5"/>
      <c r="FS474" s="5"/>
      <c r="FT474" s="5"/>
      <c r="FW474" s="5"/>
      <c r="FX474" s="5"/>
      <c r="GA474" s="5"/>
      <c r="GB474" s="5"/>
      <c r="GE474" s="5"/>
      <c r="GF474" s="5"/>
      <c r="GI474" s="5"/>
      <c r="GJ474" s="5"/>
      <c r="GM474" s="5"/>
      <c r="GN474" s="5"/>
      <c r="GQ474" s="5"/>
      <c r="GR474" s="5"/>
      <c r="GU474" s="5"/>
      <c r="GV474" s="5"/>
      <c r="GY474" s="5"/>
      <c r="GZ474" s="5"/>
      <c r="HC474" s="5"/>
      <c r="HD474" s="5"/>
      <c r="HG474" s="5"/>
      <c r="HH474" s="5"/>
      <c r="HK474" s="5"/>
      <c r="HL474" s="5"/>
      <c r="HO474" s="5"/>
      <c r="HP474" s="5"/>
      <c r="HS474" s="5"/>
      <c r="HT474" s="5"/>
      <c r="HW474" s="5"/>
      <c r="HX474" s="5"/>
      <c r="IA474" s="5"/>
      <c r="IB474" s="5"/>
      <c r="IE474" s="5"/>
      <c r="IF474" s="5"/>
      <c r="II474" s="5"/>
      <c r="IJ474" s="5"/>
      <c r="IM474" s="5"/>
      <c r="IN474" s="5"/>
      <c r="IQ474" s="5"/>
      <c r="IR474" s="5"/>
      <c r="IU474" s="5"/>
      <c r="IV474" s="5"/>
      <c r="IY474" s="5"/>
      <c r="IZ474" s="5"/>
      <c r="JC474" s="5"/>
      <c r="JD474" s="5"/>
      <c r="JG474" s="5"/>
      <c r="JH474" s="5"/>
      <c r="JK474" s="5"/>
      <c r="JL474" s="5"/>
      <c r="JO474" s="5"/>
      <c r="JP474" s="5"/>
      <c r="JS474" s="5"/>
      <c r="JT474" s="5"/>
      <c r="JW474" s="5"/>
      <c r="JX474" s="5"/>
      <c r="KA474" s="5"/>
      <c r="KB474" s="5"/>
      <c r="KE474" s="5"/>
      <c r="KF474" s="5"/>
      <c r="KI474" s="5"/>
      <c r="KJ474" s="5"/>
      <c r="KM474" s="5"/>
      <c r="KN474" s="5"/>
      <c r="KQ474" s="5"/>
      <c r="KR474" s="5"/>
      <c r="KU474" s="5"/>
      <c r="KV474" s="5"/>
      <c r="KY474" s="5"/>
      <c r="KZ474" s="5"/>
      <c r="LC474" s="5"/>
      <c r="LD474" s="5"/>
      <c r="LG474" s="5"/>
      <c r="LH474" s="5"/>
      <c r="LK474" s="5"/>
      <c r="LL474" s="5"/>
      <c r="LO474" s="5"/>
      <c r="LP474" s="5"/>
      <c r="LS474" s="5"/>
      <c r="LT474" s="5"/>
      <c r="LW474" s="5"/>
      <c r="LX474" s="5"/>
      <c r="MA474" s="5"/>
      <c r="MB474" s="5"/>
      <c r="ME474" s="5"/>
      <c r="MF474" s="5"/>
      <c r="MI474" s="5"/>
      <c r="MJ474" s="5"/>
      <c r="MM474" s="5"/>
      <c r="MN474" s="5"/>
      <c r="MQ474" s="5"/>
      <c r="MR474" s="5"/>
      <c r="MU474" s="5"/>
      <c r="MV474" s="5"/>
      <c r="MY474" s="5"/>
      <c r="MZ474" s="5"/>
      <c r="NC474" s="5"/>
      <c r="ND474" s="5"/>
      <c r="NG474" s="5"/>
      <c r="NH474" s="5"/>
      <c r="NK474" s="5"/>
      <c r="NL474" s="5"/>
      <c r="NO474" s="5"/>
      <c r="NP474" s="5"/>
      <c r="NS474" s="5"/>
      <c r="NT474" s="5"/>
      <c r="NW474" s="5"/>
      <c r="NX474" s="5"/>
      <c r="OA474" s="5"/>
      <c r="OB474" s="5"/>
      <c r="OE474" s="5"/>
      <c r="OF474" s="5"/>
      <c r="OI474" s="5"/>
      <c r="OJ474" s="5"/>
      <c r="OM474" s="5"/>
      <c r="ON474" s="5"/>
      <c r="OQ474" s="5"/>
      <c r="OR474" s="5"/>
      <c r="OU474" s="5"/>
      <c r="OV474" s="5"/>
      <c r="OY474" s="5"/>
      <c r="OZ474" s="5"/>
      <c r="PC474" s="5"/>
      <c r="PD474" s="5"/>
      <c r="PG474" s="5"/>
      <c r="PH474" s="5"/>
      <c r="PK474" s="5"/>
      <c r="PL474" s="5"/>
      <c r="PO474" s="5"/>
      <c r="PP474" s="5"/>
      <c r="PS474" s="5"/>
      <c r="PT474" s="5"/>
      <c r="PW474" s="5"/>
      <c r="PX474" s="5"/>
      <c r="QA474" s="5"/>
      <c r="QB474" s="5"/>
      <c r="QE474" s="5"/>
      <c r="QF474" s="5"/>
      <c r="QI474" s="5"/>
      <c r="QJ474" s="5"/>
      <c r="QM474" s="5"/>
      <c r="QN474" s="5"/>
      <c r="QQ474" s="5"/>
      <c r="QR474" s="5"/>
      <c r="QU474" s="5"/>
      <c r="QV474" s="5"/>
      <c r="QY474" s="5"/>
      <c r="QZ474" s="5"/>
      <c r="RC474" s="5"/>
      <c r="RD474" s="5"/>
      <c r="RG474" s="5"/>
      <c r="RH474" s="5"/>
      <c r="RK474" s="5"/>
      <c r="RL474" s="5"/>
      <c r="RO474" s="5"/>
      <c r="RP474" s="5"/>
      <c r="RS474" s="5"/>
      <c r="RT474" s="5"/>
      <c r="RW474" s="5"/>
      <c r="RX474" s="5"/>
      <c r="SA474" s="5"/>
      <c r="SB474" s="5"/>
      <c r="SE474" s="5"/>
      <c r="SF474" s="5"/>
      <c r="SI474" s="5"/>
      <c r="SJ474" s="5"/>
      <c r="SM474" s="5"/>
      <c r="SN474" s="5"/>
      <c r="SQ474" s="5"/>
      <c r="SR474" s="5"/>
      <c r="SU474" s="5"/>
      <c r="SV474" s="5"/>
      <c r="SY474" s="5"/>
      <c r="SZ474" s="5"/>
      <c r="TC474" s="5"/>
      <c r="TD474" s="5"/>
      <c r="TG474" s="5"/>
      <c r="TH474" s="5"/>
      <c r="TK474" s="5"/>
      <c r="TL474" s="5"/>
      <c r="TO474" s="5"/>
      <c r="TP474" s="5"/>
      <c r="TS474" s="5"/>
      <c r="TT474" s="5"/>
      <c r="TW474" s="5"/>
      <c r="TX474" s="5"/>
      <c r="UA474" s="5"/>
      <c r="UB474" s="5"/>
      <c r="UE474" s="5"/>
      <c r="UF474" s="5"/>
      <c r="UI474" s="5"/>
      <c r="UJ474" s="5"/>
      <c r="UM474" s="5"/>
      <c r="UN474" s="5"/>
      <c r="UQ474" s="5"/>
      <c r="UR474" s="5"/>
      <c r="UU474" s="5"/>
      <c r="UV474" s="5"/>
      <c r="UY474" s="5"/>
      <c r="UZ474" s="5"/>
      <c r="VC474" s="5"/>
      <c r="VD474" s="5"/>
      <c r="VG474" s="5"/>
      <c r="VH474" s="5"/>
      <c r="VK474" s="5"/>
      <c r="VL474" s="5"/>
      <c r="VO474" s="5"/>
      <c r="VP474" s="5"/>
      <c r="VS474" s="5"/>
      <c r="VT474" s="5"/>
      <c r="VW474" s="5"/>
      <c r="VX474" s="5"/>
      <c r="WA474" s="5"/>
      <c r="WB474" s="5"/>
      <c r="WE474" s="5"/>
      <c r="WF474" s="5"/>
      <c r="WI474" s="5"/>
      <c r="WJ474" s="5"/>
      <c r="WM474" s="5"/>
      <c r="WN474" s="5"/>
      <c r="WQ474" s="5"/>
      <c r="WR474" s="5"/>
      <c r="WU474" s="5"/>
      <c r="WV474" s="5"/>
      <c r="WY474" s="5"/>
      <c r="WZ474" s="5"/>
      <c r="XC474" s="5"/>
      <c r="XD474" s="5"/>
      <c r="XG474" s="5"/>
      <c r="XH474" s="5"/>
      <c r="XK474" s="5"/>
      <c r="XL474" s="5"/>
      <c r="XO474" s="5"/>
      <c r="XP474" s="5"/>
      <c r="XS474" s="5"/>
      <c r="XT474" s="5"/>
      <c r="XW474" s="5"/>
      <c r="XX474" s="5"/>
      <c r="YA474" s="5"/>
      <c r="YB474" s="5"/>
      <c r="YE474" s="5"/>
      <c r="YF474" s="5"/>
      <c r="YI474" s="5"/>
      <c r="YJ474" s="5"/>
      <c r="YM474" s="5"/>
      <c r="YN474" s="5"/>
      <c r="YQ474" s="5"/>
      <c r="YR474" s="5"/>
      <c r="YU474" s="5"/>
      <c r="YV474" s="5"/>
      <c r="YY474" s="5"/>
      <c r="YZ474" s="5"/>
      <c r="ZC474" s="5"/>
      <c r="ZD474" s="5"/>
      <c r="ZG474" s="5"/>
      <c r="ZH474" s="5"/>
      <c r="ZK474" s="5"/>
      <c r="ZL474" s="5"/>
      <c r="ZO474" s="5"/>
      <c r="ZP474" s="5"/>
      <c r="ZS474" s="5"/>
      <c r="ZT474" s="5"/>
      <c r="ZW474" s="5"/>
      <c r="ZX474" s="5"/>
      <c r="AAA474" s="5"/>
      <c r="AAB474" s="5"/>
      <c r="AAE474" s="5"/>
      <c r="AAF474" s="5"/>
      <c r="AAI474" s="5"/>
      <c r="AAJ474" s="5"/>
      <c r="AAM474" s="5"/>
      <c r="AAN474" s="5"/>
      <c r="AAQ474" s="5"/>
      <c r="AAR474" s="5"/>
      <c r="AAU474" s="5"/>
      <c r="AAV474" s="5"/>
      <c r="AAY474" s="5"/>
      <c r="AAZ474" s="5"/>
      <c r="ABC474" s="5"/>
      <c r="ABD474" s="5"/>
      <c r="ABG474" s="5"/>
      <c r="ABH474" s="5"/>
      <c r="ABK474" s="5"/>
      <c r="ABL474" s="5"/>
      <c r="ABO474" s="5"/>
      <c r="ABP474" s="5"/>
      <c r="ABS474" s="5"/>
      <c r="ABT474" s="5"/>
      <c r="ABW474" s="5"/>
      <c r="ABX474" s="5"/>
      <c r="ACA474" s="5"/>
      <c r="ACB474" s="5"/>
      <c r="ACE474" s="5"/>
      <c r="ACF474" s="5"/>
      <c r="ACI474" s="5"/>
      <c r="ACJ474" s="5"/>
      <c r="ACM474" s="5"/>
      <c r="ACN474" s="5"/>
      <c r="ACQ474" s="5"/>
      <c r="ACR474" s="5"/>
      <c r="ACU474" s="5"/>
      <c r="ACV474" s="5"/>
      <c r="ACY474" s="5"/>
      <c r="ACZ474" s="5"/>
      <c r="ADC474" s="5"/>
      <c r="ADD474" s="5"/>
      <c r="ADG474" s="5"/>
      <c r="ADH474" s="5"/>
      <c r="ADK474" s="5"/>
      <c r="ADL474" s="5"/>
      <c r="ADO474" s="5"/>
      <c r="ADP474" s="5"/>
      <c r="ADS474" s="5"/>
      <c r="ADT474" s="5"/>
      <c r="ADW474" s="5"/>
      <c r="ADX474" s="5"/>
      <c r="AEA474" s="5"/>
      <c r="AEB474" s="5"/>
      <c r="AEE474" s="5"/>
      <c r="AEF474" s="5"/>
      <c r="AEI474" s="5"/>
      <c r="AEJ474" s="5"/>
      <c r="AEM474" s="5"/>
      <c r="AEN474" s="5"/>
      <c r="AEQ474" s="5"/>
      <c r="AER474" s="5"/>
      <c r="AEU474" s="5"/>
      <c r="AEV474" s="5"/>
      <c r="AEY474" s="5"/>
      <c r="AEZ474" s="5"/>
      <c r="AFC474" s="5"/>
      <c r="AFD474" s="5"/>
      <c r="AFG474" s="5"/>
      <c r="AFH474" s="5"/>
      <c r="AFK474" s="5"/>
      <c r="AFL474" s="5"/>
      <c r="AFO474" s="5"/>
      <c r="AFP474" s="5"/>
      <c r="AFS474" s="5"/>
      <c r="AFT474" s="5"/>
      <c r="AFW474" s="5"/>
      <c r="AFX474" s="5"/>
      <c r="AGA474" s="5"/>
      <c r="AGB474" s="5"/>
      <c r="AGE474" s="5"/>
      <c r="AGF474" s="5"/>
      <c r="AGI474" s="5"/>
      <c r="AGJ474" s="5"/>
      <c r="AGM474" s="5"/>
      <c r="AGN474" s="5"/>
      <c r="AGQ474" s="5"/>
      <c r="AGR474" s="5"/>
      <c r="AGU474" s="5"/>
      <c r="AGV474" s="5"/>
      <c r="AGY474" s="5"/>
      <c r="AGZ474" s="5"/>
      <c r="AHC474" s="5"/>
      <c r="AHD474" s="5"/>
      <c r="AHG474" s="5"/>
      <c r="AHH474" s="5"/>
      <c r="AHK474" s="5"/>
      <c r="AHL474" s="5"/>
      <c r="AHO474" s="5"/>
      <c r="AHP474" s="5"/>
      <c r="AHS474" s="5"/>
      <c r="AHT474" s="5"/>
      <c r="AHW474" s="5"/>
      <c r="AHX474" s="5"/>
      <c r="AIA474" s="5"/>
      <c r="AIB474" s="5"/>
      <c r="AIE474" s="5"/>
      <c r="AIF474" s="5"/>
      <c r="AII474" s="5"/>
      <c r="AIJ474" s="5"/>
      <c r="AIM474" s="5"/>
      <c r="AIN474" s="5"/>
      <c r="AIQ474" s="5"/>
      <c r="AIR474" s="5"/>
      <c r="AIU474" s="5"/>
      <c r="AIV474" s="5"/>
      <c r="AIY474" s="5"/>
      <c r="AIZ474" s="5"/>
      <c r="AJC474" s="5"/>
      <c r="AJD474" s="5"/>
      <c r="AJG474" s="5"/>
      <c r="AJH474" s="5"/>
      <c r="AJK474" s="5"/>
      <c r="AJL474" s="5"/>
      <c r="AJO474" s="5"/>
      <c r="AJP474" s="5"/>
      <c r="AJS474" s="5"/>
      <c r="AJT474" s="5"/>
      <c r="AJW474" s="5"/>
      <c r="AJX474" s="5"/>
      <c r="AKA474" s="5"/>
      <c r="AKB474" s="5"/>
      <c r="AKE474" s="5"/>
      <c r="AKF474" s="5"/>
      <c r="AKI474" s="5"/>
      <c r="AKJ474" s="5"/>
      <c r="AKM474" s="5"/>
      <c r="AKN474" s="5"/>
      <c r="AKQ474" s="5"/>
      <c r="AKR474" s="5"/>
      <c r="AKU474" s="5"/>
      <c r="AKV474" s="5"/>
      <c r="AKY474" s="5"/>
      <c r="AKZ474" s="5"/>
      <c r="ALC474" s="5"/>
      <c r="ALD474" s="5"/>
      <c r="ALG474" s="5"/>
      <c r="ALH474" s="5"/>
      <c r="ALK474" s="5"/>
      <c r="ALL474" s="5"/>
      <c r="ALO474" s="5"/>
      <c r="ALP474" s="5"/>
      <c r="ALS474" s="5"/>
      <c r="ALT474" s="5"/>
      <c r="ALW474" s="5"/>
      <c r="ALX474" s="5"/>
      <c r="AMA474" s="5"/>
      <c r="AMB474" s="5"/>
      <c r="AME474" s="5"/>
      <c r="AMF474" s="5"/>
      <c r="AMI474" s="5"/>
      <c r="AMJ474" s="5"/>
    </row>
    <row r="475" spans="1:1024" x14ac:dyDescent="0.25">
      <c r="A475" s="3">
        <v>41993</v>
      </c>
      <c r="B475" t="s">
        <v>139</v>
      </c>
      <c r="C475"/>
      <c r="D475" s="5">
        <v>20</v>
      </c>
      <c r="E475" s="70"/>
      <c r="G475" s="5"/>
      <c r="H475" s="5"/>
      <c r="K475" s="5"/>
      <c r="L475" s="5"/>
      <c r="O475" s="5"/>
      <c r="P475" s="5"/>
      <c r="S475" s="5"/>
      <c r="T475" s="5"/>
      <c r="W475" s="5"/>
      <c r="X475" s="5"/>
      <c r="AA475" s="5"/>
      <c r="AB475" s="5"/>
      <c r="AE475" s="5"/>
      <c r="AF475" s="5"/>
      <c r="AI475" s="5"/>
      <c r="AJ475" s="5"/>
      <c r="AM475" s="5"/>
      <c r="AN475" s="5"/>
      <c r="AQ475" s="5"/>
      <c r="AR475" s="5"/>
      <c r="AU475" s="5"/>
      <c r="AV475" s="5"/>
      <c r="AY475" s="5"/>
      <c r="AZ475" s="5"/>
      <c r="BC475" s="5"/>
      <c r="BD475" s="5"/>
      <c r="BG475" s="5"/>
      <c r="BH475" s="5"/>
      <c r="BK475" s="5"/>
      <c r="BL475" s="5"/>
      <c r="BO475" s="5"/>
      <c r="BP475" s="5"/>
      <c r="BS475" s="5"/>
      <c r="BT475" s="5"/>
      <c r="BW475" s="5"/>
      <c r="BX475" s="5"/>
      <c r="CA475" s="5"/>
      <c r="CB475" s="5"/>
      <c r="CE475" s="5"/>
      <c r="CF475" s="5"/>
      <c r="CI475" s="5"/>
      <c r="CJ475" s="5"/>
      <c r="CM475" s="5"/>
      <c r="CN475" s="5"/>
      <c r="CQ475" s="5"/>
      <c r="CR475" s="5"/>
      <c r="CU475" s="5"/>
      <c r="CV475" s="5"/>
      <c r="CY475" s="5"/>
      <c r="CZ475" s="5"/>
      <c r="DC475" s="5"/>
      <c r="DD475" s="5"/>
      <c r="DG475" s="5"/>
      <c r="DH475" s="5"/>
      <c r="DK475" s="5"/>
      <c r="DL475" s="5"/>
      <c r="DO475" s="5"/>
      <c r="DP475" s="5"/>
      <c r="DS475" s="5"/>
      <c r="DT475" s="5"/>
      <c r="DW475" s="5"/>
      <c r="DX475" s="5"/>
      <c r="EA475" s="5"/>
      <c r="EB475" s="5"/>
      <c r="EE475" s="5"/>
      <c r="EF475" s="5"/>
      <c r="EI475" s="5"/>
      <c r="EJ475" s="5"/>
      <c r="EM475" s="5"/>
      <c r="EN475" s="5"/>
      <c r="EQ475" s="5"/>
      <c r="ER475" s="5"/>
      <c r="EU475" s="5"/>
      <c r="EV475" s="5"/>
      <c r="EY475" s="5"/>
      <c r="EZ475" s="5"/>
      <c r="FC475" s="5"/>
      <c r="FD475" s="5"/>
      <c r="FG475" s="5"/>
      <c r="FH475" s="5"/>
      <c r="FK475" s="5"/>
      <c r="FL475" s="5"/>
      <c r="FO475" s="5"/>
      <c r="FP475" s="5"/>
      <c r="FS475" s="5"/>
      <c r="FT475" s="5"/>
      <c r="FW475" s="5"/>
      <c r="FX475" s="5"/>
      <c r="GA475" s="5"/>
      <c r="GB475" s="5"/>
      <c r="GE475" s="5"/>
      <c r="GF475" s="5"/>
      <c r="GI475" s="5"/>
      <c r="GJ475" s="5"/>
      <c r="GM475" s="5"/>
      <c r="GN475" s="5"/>
      <c r="GQ475" s="5"/>
      <c r="GR475" s="5"/>
      <c r="GU475" s="5"/>
      <c r="GV475" s="5"/>
      <c r="GY475" s="5"/>
      <c r="GZ475" s="5"/>
      <c r="HC475" s="5"/>
      <c r="HD475" s="5"/>
      <c r="HG475" s="5"/>
      <c r="HH475" s="5"/>
      <c r="HK475" s="5"/>
      <c r="HL475" s="5"/>
      <c r="HO475" s="5"/>
      <c r="HP475" s="5"/>
      <c r="HS475" s="5"/>
      <c r="HT475" s="5"/>
      <c r="HW475" s="5"/>
      <c r="HX475" s="5"/>
      <c r="IA475" s="5"/>
      <c r="IB475" s="5"/>
      <c r="IE475" s="5"/>
      <c r="IF475" s="5"/>
      <c r="II475" s="5"/>
      <c r="IJ475" s="5"/>
      <c r="IM475" s="5"/>
      <c r="IN475" s="5"/>
      <c r="IQ475" s="5"/>
      <c r="IR475" s="5"/>
      <c r="IU475" s="5"/>
      <c r="IV475" s="5"/>
      <c r="IY475" s="5"/>
      <c r="IZ475" s="5"/>
      <c r="JC475" s="5"/>
      <c r="JD475" s="5"/>
      <c r="JG475" s="5"/>
      <c r="JH475" s="5"/>
      <c r="JK475" s="5"/>
      <c r="JL475" s="5"/>
      <c r="JO475" s="5"/>
      <c r="JP475" s="5"/>
      <c r="JS475" s="5"/>
      <c r="JT475" s="5"/>
      <c r="JW475" s="5"/>
      <c r="JX475" s="5"/>
      <c r="KA475" s="5"/>
      <c r="KB475" s="5"/>
      <c r="KE475" s="5"/>
      <c r="KF475" s="5"/>
      <c r="KI475" s="5"/>
      <c r="KJ475" s="5"/>
      <c r="KM475" s="5"/>
      <c r="KN475" s="5"/>
      <c r="KQ475" s="5"/>
      <c r="KR475" s="5"/>
      <c r="KU475" s="5"/>
      <c r="KV475" s="5"/>
      <c r="KY475" s="5"/>
      <c r="KZ475" s="5"/>
      <c r="LC475" s="5"/>
      <c r="LD475" s="5"/>
      <c r="LG475" s="5"/>
      <c r="LH475" s="5"/>
      <c r="LK475" s="5"/>
      <c r="LL475" s="5"/>
      <c r="LO475" s="5"/>
      <c r="LP475" s="5"/>
      <c r="LS475" s="5"/>
      <c r="LT475" s="5"/>
      <c r="LW475" s="5"/>
      <c r="LX475" s="5"/>
      <c r="MA475" s="5"/>
      <c r="MB475" s="5"/>
      <c r="ME475" s="5"/>
      <c r="MF475" s="5"/>
      <c r="MI475" s="5"/>
      <c r="MJ475" s="5"/>
      <c r="MM475" s="5"/>
      <c r="MN475" s="5"/>
      <c r="MQ475" s="5"/>
      <c r="MR475" s="5"/>
      <c r="MU475" s="5"/>
      <c r="MV475" s="5"/>
      <c r="MY475" s="5"/>
      <c r="MZ475" s="5"/>
      <c r="NC475" s="5"/>
      <c r="ND475" s="5"/>
      <c r="NG475" s="5"/>
      <c r="NH475" s="5"/>
      <c r="NK475" s="5"/>
      <c r="NL475" s="5"/>
      <c r="NO475" s="5"/>
      <c r="NP475" s="5"/>
      <c r="NS475" s="5"/>
      <c r="NT475" s="5"/>
      <c r="NW475" s="5"/>
      <c r="NX475" s="5"/>
      <c r="OA475" s="5"/>
      <c r="OB475" s="5"/>
      <c r="OE475" s="5"/>
      <c r="OF475" s="5"/>
      <c r="OI475" s="5"/>
      <c r="OJ475" s="5"/>
      <c r="OM475" s="5"/>
      <c r="ON475" s="5"/>
      <c r="OQ475" s="5"/>
      <c r="OR475" s="5"/>
      <c r="OU475" s="5"/>
      <c r="OV475" s="5"/>
      <c r="OY475" s="5"/>
      <c r="OZ475" s="5"/>
      <c r="PC475" s="5"/>
      <c r="PD475" s="5"/>
      <c r="PG475" s="5"/>
      <c r="PH475" s="5"/>
      <c r="PK475" s="5"/>
      <c r="PL475" s="5"/>
      <c r="PO475" s="5"/>
      <c r="PP475" s="5"/>
      <c r="PS475" s="5"/>
      <c r="PT475" s="5"/>
      <c r="PW475" s="5"/>
      <c r="PX475" s="5"/>
      <c r="QA475" s="5"/>
      <c r="QB475" s="5"/>
      <c r="QE475" s="5"/>
      <c r="QF475" s="5"/>
      <c r="QI475" s="5"/>
      <c r="QJ475" s="5"/>
      <c r="QM475" s="5"/>
      <c r="QN475" s="5"/>
      <c r="QQ475" s="5"/>
      <c r="QR475" s="5"/>
      <c r="QU475" s="5"/>
      <c r="QV475" s="5"/>
      <c r="QY475" s="5"/>
      <c r="QZ475" s="5"/>
      <c r="RC475" s="5"/>
      <c r="RD475" s="5"/>
      <c r="RG475" s="5"/>
      <c r="RH475" s="5"/>
      <c r="RK475" s="5"/>
      <c r="RL475" s="5"/>
      <c r="RO475" s="5"/>
      <c r="RP475" s="5"/>
      <c r="RS475" s="5"/>
      <c r="RT475" s="5"/>
      <c r="RW475" s="5"/>
      <c r="RX475" s="5"/>
      <c r="SA475" s="5"/>
      <c r="SB475" s="5"/>
      <c r="SE475" s="5"/>
      <c r="SF475" s="5"/>
      <c r="SI475" s="5"/>
      <c r="SJ475" s="5"/>
      <c r="SM475" s="5"/>
      <c r="SN475" s="5"/>
      <c r="SQ475" s="5"/>
      <c r="SR475" s="5"/>
      <c r="SU475" s="5"/>
      <c r="SV475" s="5"/>
      <c r="SY475" s="5"/>
      <c r="SZ475" s="5"/>
      <c r="TC475" s="5"/>
      <c r="TD475" s="5"/>
      <c r="TG475" s="5"/>
      <c r="TH475" s="5"/>
      <c r="TK475" s="5"/>
      <c r="TL475" s="5"/>
      <c r="TO475" s="5"/>
      <c r="TP475" s="5"/>
      <c r="TS475" s="5"/>
      <c r="TT475" s="5"/>
      <c r="TW475" s="5"/>
      <c r="TX475" s="5"/>
      <c r="UA475" s="5"/>
      <c r="UB475" s="5"/>
      <c r="UE475" s="5"/>
      <c r="UF475" s="5"/>
      <c r="UI475" s="5"/>
      <c r="UJ475" s="5"/>
      <c r="UM475" s="5"/>
      <c r="UN475" s="5"/>
      <c r="UQ475" s="5"/>
      <c r="UR475" s="5"/>
      <c r="UU475" s="5"/>
      <c r="UV475" s="5"/>
      <c r="UY475" s="5"/>
      <c r="UZ475" s="5"/>
      <c r="VC475" s="5"/>
      <c r="VD475" s="5"/>
      <c r="VG475" s="5"/>
      <c r="VH475" s="5"/>
      <c r="VK475" s="5"/>
      <c r="VL475" s="5"/>
      <c r="VO475" s="5"/>
      <c r="VP475" s="5"/>
      <c r="VS475" s="5"/>
      <c r="VT475" s="5"/>
      <c r="VW475" s="5"/>
      <c r="VX475" s="5"/>
      <c r="WA475" s="5"/>
      <c r="WB475" s="5"/>
      <c r="WE475" s="5"/>
      <c r="WF475" s="5"/>
      <c r="WI475" s="5"/>
      <c r="WJ475" s="5"/>
      <c r="WM475" s="5"/>
      <c r="WN475" s="5"/>
      <c r="WQ475" s="5"/>
      <c r="WR475" s="5"/>
      <c r="WU475" s="5"/>
      <c r="WV475" s="5"/>
      <c r="WY475" s="5"/>
      <c r="WZ475" s="5"/>
      <c r="XC475" s="5"/>
      <c r="XD475" s="5"/>
      <c r="XG475" s="5"/>
      <c r="XH475" s="5"/>
      <c r="XK475" s="5"/>
      <c r="XL475" s="5"/>
      <c r="XO475" s="5"/>
      <c r="XP475" s="5"/>
      <c r="XS475" s="5"/>
      <c r="XT475" s="5"/>
      <c r="XW475" s="5"/>
      <c r="XX475" s="5"/>
      <c r="YA475" s="5"/>
      <c r="YB475" s="5"/>
      <c r="YE475" s="5"/>
      <c r="YF475" s="5"/>
      <c r="YI475" s="5"/>
      <c r="YJ475" s="5"/>
      <c r="YM475" s="5"/>
      <c r="YN475" s="5"/>
      <c r="YQ475" s="5"/>
      <c r="YR475" s="5"/>
      <c r="YU475" s="5"/>
      <c r="YV475" s="5"/>
      <c r="YY475" s="5"/>
      <c r="YZ475" s="5"/>
      <c r="ZC475" s="5"/>
      <c r="ZD475" s="5"/>
      <c r="ZG475" s="5"/>
      <c r="ZH475" s="5"/>
      <c r="ZK475" s="5"/>
      <c r="ZL475" s="5"/>
      <c r="ZO475" s="5"/>
      <c r="ZP475" s="5"/>
      <c r="ZS475" s="5"/>
      <c r="ZT475" s="5"/>
      <c r="ZW475" s="5"/>
      <c r="ZX475" s="5"/>
      <c r="AAA475" s="5"/>
      <c r="AAB475" s="5"/>
      <c r="AAE475" s="5"/>
      <c r="AAF475" s="5"/>
      <c r="AAI475" s="5"/>
      <c r="AAJ475" s="5"/>
      <c r="AAM475" s="5"/>
      <c r="AAN475" s="5"/>
      <c r="AAQ475" s="5"/>
      <c r="AAR475" s="5"/>
      <c r="AAU475" s="5"/>
      <c r="AAV475" s="5"/>
      <c r="AAY475" s="5"/>
      <c r="AAZ475" s="5"/>
      <c r="ABC475" s="5"/>
      <c r="ABD475" s="5"/>
      <c r="ABG475" s="5"/>
      <c r="ABH475" s="5"/>
      <c r="ABK475" s="5"/>
      <c r="ABL475" s="5"/>
      <c r="ABO475" s="5"/>
      <c r="ABP475" s="5"/>
      <c r="ABS475" s="5"/>
      <c r="ABT475" s="5"/>
      <c r="ABW475" s="5"/>
      <c r="ABX475" s="5"/>
      <c r="ACA475" s="5"/>
      <c r="ACB475" s="5"/>
      <c r="ACE475" s="5"/>
      <c r="ACF475" s="5"/>
      <c r="ACI475" s="5"/>
      <c r="ACJ475" s="5"/>
      <c r="ACM475" s="5"/>
      <c r="ACN475" s="5"/>
      <c r="ACQ475" s="5"/>
      <c r="ACR475" s="5"/>
      <c r="ACU475" s="5"/>
      <c r="ACV475" s="5"/>
      <c r="ACY475" s="5"/>
      <c r="ACZ475" s="5"/>
      <c r="ADC475" s="5"/>
      <c r="ADD475" s="5"/>
      <c r="ADG475" s="5"/>
      <c r="ADH475" s="5"/>
      <c r="ADK475" s="5"/>
      <c r="ADL475" s="5"/>
      <c r="ADO475" s="5"/>
      <c r="ADP475" s="5"/>
      <c r="ADS475" s="5"/>
      <c r="ADT475" s="5"/>
      <c r="ADW475" s="5"/>
      <c r="ADX475" s="5"/>
      <c r="AEA475" s="5"/>
      <c r="AEB475" s="5"/>
      <c r="AEE475" s="5"/>
      <c r="AEF475" s="5"/>
      <c r="AEI475" s="5"/>
      <c r="AEJ475" s="5"/>
      <c r="AEM475" s="5"/>
      <c r="AEN475" s="5"/>
      <c r="AEQ475" s="5"/>
      <c r="AER475" s="5"/>
      <c r="AEU475" s="5"/>
      <c r="AEV475" s="5"/>
      <c r="AEY475" s="5"/>
      <c r="AEZ475" s="5"/>
      <c r="AFC475" s="5"/>
      <c r="AFD475" s="5"/>
      <c r="AFG475" s="5"/>
      <c r="AFH475" s="5"/>
      <c r="AFK475" s="5"/>
      <c r="AFL475" s="5"/>
      <c r="AFO475" s="5"/>
      <c r="AFP475" s="5"/>
      <c r="AFS475" s="5"/>
      <c r="AFT475" s="5"/>
      <c r="AFW475" s="5"/>
      <c r="AFX475" s="5"/>
      <c r="AGA475" s="5"/>
      <c r="AGB475" s="5"/>
      <c r="AGE475" s="5"/>
      <c r="AGF475" s="5"/>
      <c r="AGI475" s="5"/>
      <c r="AGJ475" s="5"/>
      <c r="AGM475" s="5"/>
      <c r="AGN475" s="5"/>
      <c r="AGQ475" s="5"/>
      <c r="AGR475" s="5"/>
      <c r="AGU475" s="5"/>
      <c r="AGV475" s="5"/>
      <c r="AGY475" s="5"/>
      <c r="AGZ475" s="5"/>
      <c r="AHC475" s="5"/>
      <c r="AHD475" s="5"/>
      <c r="AHG475" s="5"/>
      <c r="AHH475" s="5"/>
      <c r="AHK475" s="5"/>
      <c r="AHL475" s="5"/>
      <c r="AHO475" s="5"/>
      <c r="AHP475" s="5"/>
      <c r="AHS475" s="5"/>
      <c r="AHT475" s="5"/>
      <c r="AHW475" s="5"/>
      <c r="AHX475" s="5"/>
      <c r="AIA475" s="5"/>
      <c r="AIB475" s="5"/>
      <c r="AIE475" s="5"/>
      <c r="AIF475" s="5"/>
      <c r="AII475" s="5"/>
      <c r="AIJ475" s="5"/>
      <c r="AIM475" s="5"/>
      <c r="AIN475" s="5"/>
      <c r="AIQ475" s="5"/>
      <c r="AIR475" s="5"/>
      <c r="AIU475" s="5"/>
      <c r="AIV475" s="5"/>
      <c r="AIY475" s="5"/>
      <c r="AIZ475" s="5"/>
      <c r="AJC475" s="5"/>
      <c r="AJD475" s="5"/>
      <c r="AJG475" s="5"/>
      <c r="AJH475" s="5"/>
      <c r="AJK475" s="5"/>
      <c r="AJL475" s="5"/>
      <c r="AJO475" s="5"/>
      <c r="AJP475" s="5"/>
      <c r="AJS475" s="5"/>
      <c r="AJT475" s="5"/>
      <c r="AJW475" s="5"/>
      <c r="AJX475" s="5"/>
      <c r="AKA475" s="5"/>
      <c r="AKB475" s="5"/>
      <c r="AKE475" s="5"/>
      <c r="AKF475" s="5"/>
      <c r="AKI475" s="5"/>
      <c r="AKJ475" s="5"/>
      <c r="AKM475" s="5"/>
      <c r="AKN475" s="5"/>
      <c r="AKQ475" s="5"/>
      <c r="AKR475" s="5"/>
      <c r="AKU475" s="5"/>
      <c r="AKV475" s="5"/>
      <c r="AKY475" s="5"/>
      <c r="AKZ475" s="5"/>
      <c r="ALC475" s="5"/>
      <c r="ALD475" s="5"/>
      <c r="ALG475" s="5"/>
      <c r="ALH475" s="5"/>
      <c r="ALK475" s="5"/>
      <c r="ALL475" s="5"/>
      <c r="ALO475" s="5"/>
      <c r="ALP475" s="5"/>
      <c r="ALS475" s="5"/>
      <c r="ALT475" s="5"/>
      <c r="ALW475" s="5"/>
      <c r="ALX475" s="5"/>
      <c r="AMA475" s="5"/>
      <c r="AMB475" s="5"/>
      <c r="AME475" s="5"/>
      <c r="AMF475" s="5"/>
      <c r="AMI475" s="5"/>
      <c r="AMJ475" s="5"/>
    </row>
    <row r="476" spans="1:1024" x14ac:dyDescent="0.25">
      <c r="A476" s="3">
        <v>41993</v>
      </c>
      <c r="B476" t="s">
        <v>140</v>
      </c>
      <c r="C476"/>
      <c r="D476" s="5">
        <v>10</v>
      </c>
      <c r="E476" s="70"/>
      <c r="G476" s="5"/>
      <c r="H476" s="5"/>
      <c r="K476" s="5"/>
      <c r="L476" s="5"/>
      <c r="O476" s="5"/>
      <c r="P476" s="5"/>
      <c r="S476" s="5"/>
      <c r="T476" s="5"/>
      <c r="W476" s="5"/>
      <c r="X476" s="5"/>
      <c r="AA476" s="5"/>
      <c r="AB476" s="5"/>
      <c r="AE476" s="5"/>
      <c r="AF476" s="5"/>
      <c r="AI476" s="5"/>
      <c r="AJ476" s="5"/>
      <c r="AM476" s="5"/>
      <c r="AN476" s="5"/>
      <c r="AQ476" s="5"/>
      <c r="AR476" s="5"/>
      <c r="AU476" s="5"/>
      <c r="AV476" s="5"/>
      <c r="AY476" s="5"/>
      <c r="AZ476" s="5"/>
      <c r="BC476" s="5"/>
      <c r="BD476" s="5"/>
      <c r="BG476" s="5"/>
      <c r="BH476" s="5"/>
      <c r="BK476" s="5"/>
      <c r="BL476" s="5"/>
      <c r="BO476" s="5"/>
      <c r="BP476" s="5"/>
      <c r="BS476" s="5"/>
      <c r="BT476" s="5"/>
      <c r="BW476" s="5"/>
      <c r="BX476" s="5"/>
      <c r="CA476" s="5"/>
      <c r="CB476" s="5"/>
      <c r="CE476" s="5"/>
      <c r="CF476" s="5"/>
      <c r="CI476" s="5"/>
      <c r="CJ476" s="5"/>
      <c r="CM476" s="5"/>
      <c r="CN476" s="5"/>
      <c r="CQ476" s="5"/>
      <c r="CR476" s="5"/>
      <c r="CU476" s="5"/>
      <c r="CV476" s="5"/>
      <c r="CY476" s="5"/>
      <c r="CZ476" s="5"/>
      <c r="DC476" s="5"/>
      <c r="DD476" s="5"/>
      <c r="DG476" s="5"/>
      <c r="DH476" s="5"/>
      <c r="DK476" s="5"/>
      <c r="DL476" s="5"/>
      <c r="DO476" s="5"/>
      <c r="DP476" s="5"/>
      <c r="DS476" s="5"/>
      <c r="DT476" s="5"/>
      <c r="DW476" s="5"/>
      <c r="DX476" s="5"/>
      <c r="EA476" s="5"/>
      <c r="EB476" s="5"/>
      <c r="EE476" s="5"/>
      <c r="EF476" s="5"/>
      <c r="EI476" s="5"/>
      <c r="EJ476" s="5"/>
      <c r="EM476" s="5"/>
      <c r="EN476" s="5"/>
      <c r="EQ476" s="5"/>
      <c r="ER476" s="5"/>
      <c r="EU476" s="5"/>
      <c r="EV476" s="5"/>
      <c r="EY476" s="5"/>
      <c r="EZ476" s="5"/>
      <c r="FC476" s="5"/>
      <c r="FD476" s="5"/>
      <c r="FG476" s="5"/>
      <c r="FH476" s="5"/>
      <c r="FK476" s="5"/>
      <c r="FL476" s="5"/>
      <c r="FO476" s="5"/>
      <c r="FP476" s="5"/>
      <c r="FS476" s="5"/>
      <c r="FT476" s="5"/>
      <c r="FW476" s="5"/>
      <c r="FX476" s="5"/>
      <c r="GA476" s="5"/>
      <c r="GB476" s="5"/>
      <c r="GE476" s="5"/>
      <c r="GF476" s="5"/>
      <c r="GI476" s="5"/>
      <c r="GJ476" s="5"/>
      <c r="GM476" s="5"/>
      <c r="GN476" s="5"/>
      <c r="GQ476" s="5"/>
      <c r="GR476" s="5"/>
      <c r="GU476" s="5"/>
      <c r="GV476" s="5"/>
      <c r="GY476" s="5"/>
      <c r="GZ476" s="5"/>
      <c r="HC476" s="5"/>
      <c r="HD476" s="5"/>
      <c r="HG476" s="5"/>
      <c r="HH476" s="5"/>
      <c r="HK476" s="5"/>
      <c r="HL476" s="5"/>
      <c r="HO476" s="5"/>
      <c r="HP476" s="5"/>
      <c r="HS476" s="5"/>
      <c r="HT476" s="5"/>
      <c r="HW476" s="5"/>
      <c r="HX476" s="5"/>
      <c r="IA476" s="5"/>
      <c r="IB476" s="5"/>
      <c r="IE476" s="5"/>
      <c r="IF476" s="5"/>
      <c r="II476" s="5"/>
      <c r="IJ476" s="5"/>
      <c r="IM476" s="5"/>
      <c r="IN476" s="5"/>
      <c r="IQ476" s="5"/>
      <c r="IR476" s="5"/>
      <c r="IU476" s="5"/>
      <c r="IV476" s="5"/>
      <c r="IY476" s="5"/>
      <c r="IZ476" s="5"/>
      <c r="JC476" s="5"/>
      <c r="JD476" s="5"/>
      <c r="JG476" s="5"/>
      <c r="JH476" s="5"/>
      <c r="JK476" s="5"/>
      <c r="JL476" s="5"/>
      <c r="JO476" s="5"/>
      <c r="JP476" s="5"/>
      <c r="JS476" s="5"/>
      <c r="JT476" s="5"/>
      <c r="JW476" s="5"/>
      <c r="JX476" s="5"/>
      <c r="KA476" s="5"/>
      <c r="KB476" s="5"/>
      <c r="KE476" s="5"/>
      <c r="KF476" s="5"/>
      <c r="KI476" s="5"/>
      <c r="KJ476" s="5"/>
      <c r="KM476" s="5"/>
      <c r="KN476" s="5"/>
      <c r="KQ476" s="5"/>
      <c r="KR476" s="5"/>
      <c r="KU476" s="5"/>
      <c r="KV476" s="5"/>
      <c r="KY476" s="5"/>
      <c r="KZ476" s="5"/>
      <c r="LC476" s="5"/>
      <c r="LD476" s="5"/>
      <c r="LG476" s="5"/>
      <c r="LH476" s="5"/>
      <c r="LK476" s="5"/>
      <c r="LL476" s="5"/>
      <c r="LO476" s="5"/>
      <c r="LP476" s="5"/>
      <c r="LS476" s="5"/>
      <c r="LT476" s="5"/>
      <c r="LW476" s="5"/>
      <c r="LX476" s="5"/>
      <c r="MA476" s="5"/>
      <c r="MB476" s="5"/>
      <c r="ME476" s="5"/>
      <c r="MF476" s="5"/>
      <c r="MI476" s="5"/>
      <c r="MJ476" s="5"/>
      <c r="MM476" s="5"/>
      <c r="MN476" s="5"/>
      <c r="MQ476" s="5"/>
      <c r="MR476" s="5"/>
      <c r="MU476" s="5"/>
      <c r="MV476" s="5"/>
      <c r="MY476" s="5"/>
      <c r="MZ476" s="5"/>
      <c r="NC476" s="5"/>
      <c r="ND476" s="5"/>
      <c r="NG476" s="5"/>
      <c r="NH476" s="5"/>
      <c r="NK476" s="5"/>
      <c r="NL476" s="5"/>
      <c r="NO476" s="5"/>
      <c r="NP476" s="5"/>
      <c r="NS476" s="5"/>
      <c r="NT476" s="5"/>
      <c r="NW476" s="5"/>
      <c r="NX476" s="5"/>
      <c r="OA476" s="5"/>
      <c r="OB476" s="5"/>
      <c r="OE476" s="5"/>
      <c r="OF476" s="5"/>
      <c r="OI476" s="5"/>
      <c r="OJ476" s="5"/>
      <c r="OM476" s="5"/>
      <c r="ON476" s="5"/>
      <c r="OQ476" s="5"/>
      <c r="OR476" s="5"/>
      <c r="OU476" s="5"/>
      <c r="OV476" s="5"/>
      <c r="OY476" s="5"/>
      <c r="OZ476" s="5"/>
      <c r="PC476" s="5"/>
      <c r="PD476" s="5"/>
      <c r="PG476" s="5"/>
      <c r="PH476" s="5"/>
      <c r="PK476" s="5"/>
      <c r="PL476" s="5"/>
      <c r="PO476" s="5"/>
      <c r="PP476" s="5"/>
      <c r="PS476" s="5"/>
      <c r="PT476" s="5"/>
      <c r="PW476" s="5"/>
      <c r="PX476" s="5"/>
      <c r="QA476" s="5"/>
      <c r="QB476" s="5"/>
      <c r="QE476" s="5"/>
      <c r="QF476" s="5"/>
      <c r="QI476" s="5"/>
      <c r="QJ476" s="5"/>
      <c r="QM476" s="5"/>
      <c r="QN476" s="5"/>
      <c r="QQ476" s="5"/>
      <c r="QR476" s="5"/>
      <c r="QU476" s="5"/>
      <c r="QV476" s="5"/>
      <c r="QY476" s="5"/>
      <c r="QZ476" s="5"/>
      <c r="RC476" s="5"/>
      <c r="RD476" s="5"/>
      <c r="RG476" s="5"/>
      <c r="RH476" s="5"/>
      <c r="RK476" s="5"/>
      <c r="RL476" s="5"/>
      <c r="RO476" s="5"/>
      <c r="RP476" s="5"/>
      <c r="RS476" s="5"/>
      <c r="RT476" s="5"/>
      <c r="RW476" s="5"/>
      <c r="RX476" s="5"/>
      <c r="SA476" s="5"/>
      <c r="SB476" s="5"/>
      <c r="SE476" s="5"/>
      <c r="SF476" s="5"/>
      <c r="SI476" s="5"/>
      <c r="SJ476" s="5"/>
      <c r="SM476" s="5"/>
      <c r="SN476" s="5"/>
      <c r="SQ476" s="5"/>
      <c r="SR476" s="5"/>
      <c r="SU476" s="5"/>
      <c r="SV476" s="5"/>
      <c r="SY476" s="5"/>
      <c r="SZ476" s="5"/>
      <c r="TC476" s="5"/>
      <c r="TD476" s="5"/>
      <c r="TG476" s="5"/>
      <c r="TH476" s="5"/>
      <c r="TK476" s="5"/>
      <c r="TL476" s="5"/>
      <c r="TO476" s="5"/>
      <c r="TP476" s="5"/>
      <c r="TS476" s="5"/>
      <c r="TT476" s="5"/>
      <c r="TW476" s="5"/>
      <c r="TX476" s="5"/>
      <c r="UA476" s="5"/>
      <c r="UB476" s="5"/>
      <c r="UE476" s="5"/>
      <c r="UF476" s="5"/>
      <c r="UI476" s="5"/>
      <c r="UJ476" s="5"/>
      <c r="UM476" s="5"/>
      <c r="UN476" s="5"/>
      <c r="UQ476" s="5"/>
      <c r="UR476" s="5"/>
      <c r="UU476" s="5"/>
      <c r="UV476" s="5"/>
      <c r="UY476" s="5"/>
      <c r="UZ476" s="5"/>
      <c r="VC476" s="5"/>
      <c r="VD476" s="5"/>
      <c r="VG476" s="5"/>
      <c r="VH476" s="5"/>
      <c r="VK476" s="5"/>
      <c r="VL476" s="5"/>
      <c r="VO476" s="5"/>
      <c r="VP476" s="5"/>
      <c r="VS476" s="5"/>
      <c r="VT476" s="5"/>
      <c r="VW476" s="5"/>
      <c r="VX476" s="5"/>
      <c r="WA476" s="5"/>
      <c r="WB476" s="5"/>
      <c r="WE476" s="5"/>
      <c r="WF476" s="5"/>
      <c r="WI476" s="5"/>
      <c r="WJ476" s="5"/>
      <c r="WM476" s="5"/>
      <c r="WN476" s="5"/>
      <c r="WQ476" s="5"/>
      <c r="WR476" s="5"/>
      <c r="WU476" s="5"/>
      <c r="WV476" s="5"/>
      <c r="WY476" s="5"/>
      <c r="WZ476" s="5"/>
      <c r="XC476" s="5"/>
      <c r="XD476" s="5"/>
      <c r="XG476" s="5"/>
      <c r="XH476" s="5"/>
      <c r="XK476" s="5"/>
      <c r="XL476" s="5"/>
      <c r="XO476" s="5"/>
      <c r="XP476" s="5"/>
      <c r="XS476" s="5"/>
      <c r="XT476" s="5"/>
      <c r="XW476" s="5"/>
      <c r="XX476" s="5"/>
      <c r="YA476" s="5"/>
      <c r="YB476" s="5"/>
      <c r="YE476" s="5"/>
      <c r="YF476" s="5"/>
      <c r="YI476" s="5"/>
      <c r="YJ476" s="5"/>
      <c r="YM476" s="5"/>
      <c r="YN476" s="5"/>
      <c r="YQ476" s="5"/>
      <c r="YR476" s="5"/>
      <c r="YU476" s="5"/>
      <c r="YV476" s="5"/>
      <c r="YY476" s="5"/>
      <c r="YZ476" s="5"/>
      <c r="ZC476" s="5"/>
      <c r="ZD476" s="5"/>
      <c r="ZG476" s="5"/>
      <c r="ZH476" s="5"/>
      <c r="ZK476" s="5"/>
      <c r="ZL476" s="5"/>
      <c r="ZO476" s="5"/>
      <c r="ZP476" s="5"/>
      <c r="ZS476" s="5"/>
      <c r="ZT476" s="5"/>
      <c r="ZW476" s="5"/>
      <c r="ZX476" s="5"/>
      <c r="AAA476" s="5"/>
      <c r="AAB476" s="5"/>
      <c r="AAE476" s="5"/>
      <c r="AAF476" s="5"/>
      <c r="AAI476" s="5"/>
      <c r="AAJ476" s="5"/>
      <c r="AAM476" s="5"/>
      <c r="AAN476" s="5"/>
      <c r="AAQ476" s="5"/>
      <c r="AAR476" s="5"/>
      <c r="AAU476" s="5"/>
      <c r="AAV476" s="5"/>
      <c r="AAY476" s="5"/>
      <c r="AAZ476" s="5"/>
      <c r="ABC476" s="5"/>
      <c r="ABD476" s="5"/>
      <c r="ABG476" s="5"/>
      <c r="ABH476" s="5"/>
      <c r="ABK476" s="5"/>
      <c r="ABL476" s="5"/>
      <c r="ABO476" s="5"/>
      <c r="ABP476" s="5"/>
      <c r="ABS476" s="5"/>
      <c r="ABT476" s="5"/>
      <c r="ABW476" s="5"/>
      <c r="ABX476" s="5"/>
      <c r="ACA476" s="5"/>
      <c r="ACB476" s="5"/>
      <c r="ACE476" s="5"/>
      <c r="ACF476" s="5"/>
      <c r="ACI476" s="5"/>
      <c r="ACJ476" s="5"/>
      <c r="ACM476" s="5"/>
      <c r="ACN476" s="5"/>
      <c r="ACQ476" s="5"/>
      <c r="ACR476" s="5"/>
      <c r="ACU476" s="5"/>
      <c r="ACV476" s="5"/>
      <c r="ACY476" s="5"/>
      <c r="ACZ476" s="5"/>
      <c r="ADC476" s="5"/>
      <c r="ADD476" s="5"/>
      <c r="ADG476" s="5"/>
      <c r="ADH476" s="5"/>
      <c r="ADK476" s="5"/>
      <c r="ADL476" s="5"/>
      <c r="ADO476" s="5"/>
      <c r="ADP476" s="5"/>
      <c r="ADS476" s="5"/>
      <c r="ADT476" s="5"/>
      <c r="ADW476" s="5"/>
      <c r="ADX476" s="5"/>
      <c r="AEA476" s="5"/>
      <c r="AEB476" s="5"/>
      <c r="AEE476" s="5"/>
      <c r="AEF476" s="5"/>
      <c r="AEI476" s="5"/>
      <c r="AEJ476" s="5"/>
      <c r="AEM476" s="5"/>
      <c r="AEN476" s="5"/>
      <c r="AEQ476" s="5"/>
      <c r="AER476" s="5"/>
      <c r="AEU476" s="5"/>
      <c r="AEV476" s="5"/>
      <c r="AEY476" s="5"/>
      <c r="AEZ476" s="5"/>
      <c r="AFC476" s="5"/>
      <c r="AFD476" s="5"/>
      <c r="AFG476" s="5"/>
      <c r="AFH476" s="5"/>
      <c r="AFK476" s="5"/>
      <c r="AFL476" s="5"/>
      <c r="AFO476" s="5"/>
      <c r="AFP476" s="5"/>
      <c r="AFS476" s="5"/>
      <c r="AFT476" s="5"/>
      <c r="AFW476" s="5"/>
      <c r="AFX476" s="5"/>
      <c r="AGA476" s="5"/>
      <c r="AGB476" s="5"/>
      <c r="AGE476" s="5"/>
      <c r="AGF476" s="5"/>
      <c r="AGI476" s="5"/>
      <c r="AGJ476" s="5"/>
      <c r="AGM476" s="5"/>
      <c r="AGN476" s="5"/>
      <c r="AGQ476" s="5"/>
      <c r="AGR476" s="5"/>
      <c r="AGU476" s="5"/>
      <c r="AGV476" s="5"/>
      <c r="AGY476" s="5"/>
      <c r="AGZ476" s="5"/>
      <c r="AHC476" s="5"/>
      <c r="AHD476" s="5"/>
      <c r="AHG476" s="5"/>
      <c r="AHH476" s="5"/>
      <c r="AHK476" s="5"/>
      <c r="AHL476" s="5"/>
      <c r="AHO476" s="5"/>
      <c r="AHP476" s="5"/>
      <c r="AHS476" s="5"/>
      <c r="AHT476" s="5"/>
      <c r="AHW476" s="5"/>
      <c r="AHX476" s="5"/>
      <c r="AIA476" s="5"/>
      <c r="AIB476" s="5"/>
      <c r="AIE476" s="5"/>
      <c r="AIF476" s="5"/>
      <c r="AII476" s="5"/>
      <c r="AIJ476" s="5"/>
      <c r="AIM476" s="5"/>
      <c r="AIN476" s="5"/>
      <c r="AIQ476" s="5"/>
      <c r="AIR476" s="5"/>
      <c r="AIU476" s="5"/>
      <c r="AIV476" s="5"/>
      <c r="AIY476" s="5"/>
      <c r="AIZ476" s="5"/>
      <c r="AJC476" s="5"/>
      <c r="AJD476" s="5"/>
      <c r="AJG476" s="5"/>
      <c r="AJH476" s="5"/>
      <c r="AJK476" s="5"/>
      <c r="AJL476" s="5"/>
      <c r="AJO476" s="5"/>
      <c r="AJP476" s="5"/>
      <c r="AJS476" s="5"/>
      <c r="AJT476" s="5"/>
      <c r="AJW476" s="5"/>
      <c r="AJX476" s="5"/>
      <c r="AKA476" s="5"/>
      <c r="AKB476" s="5"/>
      <c r="AKE476" s="5"/>
      <c r="AKF476" s="5"/>
      <c r="AKI476" s="5"/>
      <c r="AKJ476" s="5"/>
      <c r="AKM476" s="5"/>
      <c r="AKN476" s="5"/>
      <c r="AKQ476" s="5"/>
      <c r="AKR476" s="5"/>
      <c r="AKU476" s="5"/>
      <c r="AKV476" s="5"/>
      <c r="AKY476" s="5"/>
      <c r="AKZ476" s="5"/>
      <c r="ALC476" s="5"/>
      <c r="ALD476" s="5"/>
      <c r="ALG476" s="5"/>
      <c r="ALH476" s="5"/>
      <c r="ALK476" s="5"/>
      <c r="ALL476" s="5"/>
      <c r="ALO476" s="5"/>
      <c r="ALP476" s="5"/>
      <c r="ALS476" s="5"/>
      <c r="ALT476" s="5"/>
      <c r="ALW476" s="5"/>
      <c r="ALX476" s="5"/>
      <c r="AMA476" s="5"/>
      <c r="AMB476" s="5"/>
      <c r="AME476" s="5"/>
      <c r="AMF476" s="5"/>
      <c r="AMI476" s="5"/>
      <c r="AMJ476" s="5"/>
    </row>
    <row r="477" spans="1:1024" x14ac:dyDescent="0.25">
      <c r="A477" s="3">
        <v>41993</v>
      </c>
      <c r="B477" t="s">
        <v>141</v>
      </c>
      <c r="C477"/>
      <c r="D477" s="5">
        <v>110</v>
      </c>
      <c r="E477" s="70"/>
      <c r="G477" s="5"/>
      <c r="H477" s="5"/>
      <c r="K477" s="5"/>
      <c r="L477" s="5"/>
      <c r="O477" s="5"/>
      <c r="P477" s="5"/>
      <c r="S477" s="5"/>
      <c r="T477" s="5"/>
      <c r="W477" s="5"/>
      <c r="X477" s="5"/>
      <c r="AA477" s="5"/>
      <c r="AB477" s="5"/>
      <c r="AE477" s="5"/>
      <c r="AF477" s="5"/>
      <c r="AI477" s="5"/>
      <c r="AJ477" s="5"/>
      <c r="AM477" s="5"/>
      <c r="AN477" s="5"/>
      <c r="AQ477" s="5"/>
      <c r="AR477" s="5"/>
      <c r="AU477" s="5"/>
      <c r="AV477" s="5"/>
      <c r="AY477" s="5"/>
      <c r="AZ477" s="5"/>
      <c r="BC477" s="5"/>
      <c r="BD477" s="5"/>
      <c r="BG477" s="5"/>
      <c r="BH477" s="5"/>
      <c r="BK477" s="5"/>
      <c r="BL477" s="5"/>
      <c r="BO477" s="5"/>
      <c r="BP477" s="5"/>
      <c r="BS477" s="5"/>
      <c r="BT477" s="5"/>
      <c r="BW477" s="5"/>
      <c r="BX477" s="5"/>
      <c r="CA477" s="5"/>
      <c r="CB477" s="5"/>
      <c r="CE477" s="5"/>
      <c r="CF477" s="5"/>
      <c r="CI477" s="5"/>
      <c r="CJ477" s="5"/>
      <c r="CM477" s="5"/>
      <c r="CN477" s="5"/>
      <c r="CQ477" s="5"/>
      <c r="CR477" s="5"/>
      <c r="CU477" s="5"/>
      <c r="CV477" s="5"/>
      <c r="CY477" s="5"/>
      <c r="CZ477" s="5"/>
      <c r="DC477" s="5"/>
      <c r="DD477" s="5"/>
      <c r="DG477" s="5"/>
      <c r="DH477" s="5"/>
      <c r="DK477" s="5"/>
      <c r="DL477" s="5"/>
      <c r="DO477" s="5"/>
      <c r="DP477" s="5"/>
      <c r="DS477" s="5"/>
      <c r="DT477" s="5"/>
      <c r="DW477" s="5"/>
      <c r="DX477" s="5"/>
      <c r="EA477" s="5"/>
      <c r="EB477" s="5"/>
      <c r="EE477" s="5"/>
      <c r="EF477" s="5"/>
      <c r="EI477" s="5"/>
      <c r="EJ477" s="5"/>
      <c r="EM477" s="5"/>
      <c r="EN477" s="5"/>
      <c r="EQ477" s="5"/>
      <c r="ER477" s="5"/>
      <c r="EU477" s="5"/>
      <c r="EV477" s="5"/>
      <c r="EY477" s="5"/>
      <c r="EZ477" s="5"/>
      <c r="FC477" s="5"/>
      <c r="FD477" s="5"/>
      <c r="FG477" s="5"/>
      <c r="FH477" s="5"/>
      <c r="FK477" s="5"/>
      <c r="FL477" s="5"/>
      <c r="FO477" s="5"/>
      <c r="FP477" s="5"/>
      <c r="FS477" s="5"/>
      <c r="FT477" s="5"/>
      <c r="FW477" s="5"/>
      <c r="FX477" s="5"/>
      <c r="GA477" s="5"/>
      <c r="GB477" s="5"/>
      <c r="GE477" s="5"/>
      <c r="GF477" s="5"/>
      <c r="GI477" s="5"/>
      <c r="GJ477" s="5"/>
      <c r="GM477" s="5"/>
      <c r="GN477" s="5"/>
      <c r="GQ477" s="5"/>
      <c r="GR477" s="5"/>
      <c r="GU477" s="5"/>
      <c r="GV477" s="5"/>
      <c r="GY477" s="5"/>
      <c r="GZ477" s="5"/>
      <c r="HC477" s="5"/>
      <c r="HD477" s="5"/>
      <c r="HG477" s="5"/>
      <c r="HH477" s="5"/>
      <c r="HK477" s="5"/>
      <c r="HL477" s="5"/>
      <c r="HO477" s="5"/>
      <c r="HP477" s="5"/>
      <c r="HS477" s="5"/>
      <c r="HT477" s="5"/>
      <c r="HW477" s="5"/>
      <c r="HX477" s="5"/>
      <c r="IA477" s="5"/>
      <c r="IB477" s="5"/>
      <c r="IE477" s="5"/>
      <c r="IF477" s="5"/>
      <c r="II477" s="5"/>
      <c r="IJ477" s="5"/>
      <c r="IM477" s="5"/>
      <c r="IN477" s="5"/>
      <c r="IQ477" s="5"/>
      <c r="IR477" s="5"/>
      <c r="IU477" s="5"/>
      <c r="IV477" s="5"/>
      <c r="IY477" s="5"/>
      <c r="IZ477" s="5"/>
      <c r="JC477" s="5"/>
      <c r="JD477" s="5"/>
      <c r="JG477" s="5"/>
      <c r="JH477" s="5"/>
      <c r="JK477" s="5"/>
      <c r="JL477" s="5"/>
      <c r="JO477" s="5"/>
      <c r="JP477" s="5"/>
      <c r="JS477" s="5"/>
      <c r="JT477" s="5"/>
      <c r="JW477" s="5"/>
      <c r="JX477" s="5"/>
      <c r="KA477" s="5"/>
      <c r="KB477" s="5"/>
      <c r="KE477" s="5"/>
      <c r="KF477" s="5"/>
      <c r="KI477" s="5"/>
      <c r="KJ477" s="5"/>
      <c r="KM477" s="5"/>
      <c r="KN477" s="5"/>
      <c r="KQ477" s="5"/>
      <c r="KR477" s="5"/>
      <c r="KU477" s="5"/>
      <c r="KV477" s="5"/>
      <c r="KY477" s="5"/>
      <c r="KZ477" s="5"/>
      <c r="LC477" s="5"/>
      <c r="LD477" s="5"/>
      <c r="LG477" s="5"/>
      <c r="LH477" s="5"/>
      <c r="LK477" s="5"/>
      <c r="LL477" s="5"/>
      <c r="LO477" s="5"/>
      <c r="LP477" s="5"/>
      <c r="LS477" s="5"/>
      <c r="LT477" s="5"/>
      <c r="LW477" s="5"/>
      <c r="LX477" s="5"/>
      <c r="MA477" s="5"/>
      <c r="MB477" s="5"/>
      <c r="ME477" s="5"/>
      <c r="MF477" s="5"/>
      <c r="MI477" s="5"/>
      <c r="MJ477" s="5"/>
      <c r="MM477" s="5"/>
      <c r="MN477" s="5"/>
      <c r="MQ477" s="5"/>
      <c r="MR477" s="5"/>
      <c r="MU477" s="5"/>
      <c r="MV477" s="5"/>
      <c r="MY477" s="5"/>
      <c r="MZ477" s="5"/>
      <c r="NC477" s="5"/>
      <c r="ND477" s="5"/>
      <c r="NG477" s="5"/>
      <c r="NH477" s="5"/>
      <c r="NK477" s="5"/>
      <c r="NL477" s="5"/>
      <c r="NO477" s="5"/>
      <c r="NP477" s="5"/>
      <c r="NS477" s="5"/>
      <c r="NT477" s="5"/>
      <c r="NW477" s="5"/>
      <c r="NX477" s="5"/>
      <c r="OA477" s="5"/>
      <c r="OB477" s="5"/>
      <c r="OE477" s="5"/>
      <c r="OF477" s="5"/>
      <c r="OI477" s="5"/>
      <c r="OJ477" s="5"/>
      <c r="OM477" s="5"/>
      <c r="ON477" s="5"/>
      <c r="OQ477" s="5"/>
      <c r="OR477" s="5"/>
      <c r="OU477" s="5"/>
      <c r="OV477" s="5"/>
      <c r="OY477" s="5"/>
      <c r="OZ477" s="5"/>
      <c r="PC477" s="5"/>
      <c r="PD477" s="5"/>
      <c r="PG477" s="5"/>
      <c r="PH477" s="5"/>
      <c r="PK477" s="5"/>
      <c r="PL477" s="5"/>
      <c r="PO477" s="5"/>
      <c r="PP477" s="5"/>
      <c r="PS477" s="5"/>
      <c r="PT477" s="5"/>
      <c r="PW477" s="5"/>
      <c r="PX477" s="5"/>
      <c r="QA477" s="5"/>
      <c r="QB477" s="5"/>
      <c r="QE477" s="5"/>
      <c r="QF477" s="5"/>
      <c r="QI477" s="5"/>
      <c r="QJ477" s="5"/>
      <c r="QM477" s="5"/>
      <c r="QN477" s="5"/>
      <c r="QQ477" s="5"/>
      <c r="QR477" s="5"/>
      <c r="QU477" s="5"/>
      <c r="QV477" s="5"/>
      <c r="QY477" s="5"/>
      <c r="QZ477" s="5"/>
      <c r="RC477" s="5"/>
      <c r="RD477" s="5"/>
      <c r="RG477" s="5"/>
      <c r="RH477" s="5"/>
      <c r="RK477" s="5"/>
      <c r="RL477" s="5"/>
      <c r="RO477" s="5"/>
      <c r="RP477" s="5"/>
      <c r="RS477" s="5"/>
      <c r="RT477" s="5"/>
      <c r="RW477" s="5"/>
      <c r="RX477" s="5"/>
      <c r="SA477" s="5"/>
      <c r="SB477" s="5"/>
      <c r="SE477" s="5"/>
      <c r="SF477" s="5"/>
      <c r="SI477" s="5"/>
      <c r="SJ477" s="5"/>
      <c r="SM477" s="5"/>
      <c r="SN477" s="5"/>
      <c r="SQ477" s="5"/>
      <c r="SR477" s="5"/>
      <c r="SU477" s="5"/>
      <c r="SV477" s="5"/>
      <c r="SY477" s="5"/>
      <c r="SZ477" s="5"/>
      <c r="TC477" s="5"/>
      <c r="TD477" s="5"/>
      <c r="TG477" s="5"/>
      <c r="TH477" s="5"/>
      <c r="TK477" s="5"/>
      <c r="TL477" s="5"/>
      <c r="TO477" s="5"/>
      <c r="TP477" s="5"/>
      <c r="TS477" s="5"/>
      <c r="TT477" s="5"/>
      <c r="TW477" s="5"/>
      <c r="TX477" s="5"/>
      <c r="UA477" s="5"/>
      <c r="UB477" s="5"/>
      <c r="UE477" s="5"/>
      <c r="UF477" s="5"/>
      <c r="UI477" s="5"/>
      <c r="UJ477" s="5"/>
      <c r="UM477" s="5"/>
      <c r="UN477" s="5"/>
      <c r="UQ477" s="5"/>
      <c r="UR477" s="5"/>
      <c r="UU477" s="5"/>
      <c r="UV477" s="5"/>
      <c r="UY477" s="5"/>
      <c r="UZ477" s="5"/>
      <c r="VC477" s="5"/>
      <c r="VD477" s="5"/>
      <c r="VG477" s="5"/>
      <c r="VH477" s="5"/>
      <c r="VK477" s="5"/>
      <c r="VL477" s="5"/>
      <c r="VO477" s="5"/>
      <c r="VP477" s="5"/>
      <c r="VS477" s="5"/>
      <c r="VT477" s="5"/>
      <c r="VW477" s="5"/>
      <c r="VX477" s="5"/>
      <c r="WA477" s="5"/>
      <c r="WB477" s="5"/>
      <c r="WE477" s="5"/>
      <c r="WF477" s="5"/>
      <c r="WI477" s="5"/>
      <c r="WJ477" s="5"/>
      <c r="WM477" s="5"/>
      <c r="WN477" s="5"/>
      <c r="WQ477" s="5"/>
      <c r="WR477" s="5"/>
      <c r="WU477" s="5"/>
      <c r="WV477" s="5"/>
      <c r="WY477" s="5"/>
      <c r="WZ477" s="5"/>
      <c r="XC477" s="5"/>
      <c r="XD477" s="5"/>
      <c r="XG477" s="5"/>
      <c r="XH477" s="5"/>
      <c r="XK477" s="5"/>
      <c r="XL477" s="5"/>
      <c r="XO477" s="5"/>
      <c r="XP477" s="5"/>
      <c r="XS477" s="5"/>
      <c r="XT477" s="5"/>
      <c r="XW477" s="5"/>
      <c r="XX477" s="5"/>
      <c r="YA477" s="5"/>
      <c r="YB477" s="5"/>
      <c r="YE477" s="5"/>
      <c r="YF477" s="5"/>
      <c r="YI477" s="5"/>
      <c r="YJ477" s="5"/>
      <c r="YM477" s="5"/>
      <c r="YN477" s="5"/>
      <c r="YQ477" s="5"/>
      <c r="YR477" s="5"/>
      <c r="YU477" s="5"/>
      <c r="YV477" s="5"/>
      <c r="YY477" s="5"/>
      <c r="YZ477" s="5"/>
      <c r="ZC477" s="5"/>
      <c r="ZD477" s="5"/>
      <c r="ZG477" s="5"/>
      <c r="ZH477" s="5"/>
      <c r="ZK477" s="5"/>
      <c r="ZL477" s="5"/>
      <c r="ZO477" s="5"/>
      <c r="ZP477" s="5"/>
      <c r="ZS477" s="5"/>
      <c r="ZT477" s="5"/>
      <c r="ZW477" s="5"/>
      <c r="ZX477" s="5"/>
      <c r="AAA477" s="5"/>
      <c r="AAB477" s="5"/>
      <c r="AAE477" s="5"/>
      <c r="AAF477" s="5"/>
      <c r="AAI477" s="5"/>
      <c r="AAJ477" s="5"/>
      <c r="AAM477" s="5"/>
      <c r="AAN477" s="5"/>
      <c r="AAQ477" s="5"/>
      <c r="AAR477" s="5"/>
      <c r="AAU477" s="5"/>
      <c r="AAV477" s="5"/>
      <c r="AAY477" s="5"/>
      <c r="AAZ477" s="5"/>
      <c r="ABC477" s="5"/>
      <c r="ABD477" s="5"/>
      <c r="ABG477" s="5"/>
      <c r="ABH477" s="5"/>
      <c r="ABK477" s="5"/>
      <c r="ABL477" s="5"/>
      <c r="ABO477" s="5"/>
      <c r="ABP477" s="5"/>
      <c r="ABS477" s="5"/>
      <c r="ABT477" s="5"/>
      <c r="ABW477" s="5"/>
      <c r="ABX477" s="5"/>
      <c r="ACA477" s="5"/>
      <c r="ACB477" s="5"/>
      <c r="ACE477" s="5"/>
      <c r="ACF477" s="5"/>
      <c r="ACI477" s="5"/>
      <c r="ACJ477" s="5"/>
      <c r="ACM477" s="5"/>
      <c r="ACN477" s="5"/>
      <c r="ACQ477" s="5"/>
      <c r="ACR477" s="5"/>
      <c r="ACU477" s="5"/>
      <c r="ACV477" s="5"/>
      <c r="ACY477" s="5"/>
      <c r="ACZ477" s="5"/>
      <c r="ADC477" s="5"/>
      <c r="ADD477" s="5"/>
      <c r="ADG477" s="5"/>
      <c r="ADH477" s="5"/>
      <c r="ADK477" s="5"/>
      <c r="ADL477" s="5"/>
      <c r="ADO477" s="5"/>
      <c r="ADP477" s="5"/>
      <c r="ADS477" s="5"/>
      <c r="ADT477" s="5"/>
      <c r="ADW477" s="5"/>
      <c r="ADX477" s="5"/>
      <c r="AEA477" s="5"/>
      <c r="AEB477" s="5"/>
      <c r="AEE477" s="5"/>
      <c r="AEF477" s="5"/>
      <c r="AEI477" s="5"/>
      <c r="AEJ477" s="5"/>
      <c r="AEM477" s="5"/>
      <c r="AEN477" s="5"/>
      <c r="AEQ477" s="5"/>
      <c r="AER477" s="5"/>
      <c r="AEU477" s="5"/>
      <c r="AEV477" s="5"/>
      <c r="AEY477" s="5"/>
      <c r="AEZ477" s="5"/>
      <c r="AFC477" s="5"/>
      <c r="AFD477" s="5"/>
      <c r="AFG477" s="5"/>
      <c r="AFH477" s="5"/>
      <c r="AFK477" s="5"/>
      <c r="AFL477" s="5"/>
      <c r="AFO477" s="5"/>
      <c r="AFP477" s="5"/>
      <c r="AFS477" s="5"/>
      <c r="AFT477" s="5"/>
      <c r="AFW477" s="5"/>
      <c r="AFX477" s="5"/>
      <c r="AGA477" s="5"/>
      <c r="AGB477" s="5"/>
      <c r="AGE477" s="5"/>
      <c r="AGF477" s="5"/>
      <c r="AGI477" s="5"/>
      <c r="AGJ477" s="5"/>
      <c r="AGM477" s="5"/>
      <c r="AGN477" s="5"/>
      <c r="AGQ477" s="5"/>
      <c r="AGR477" s="5"/>
      <c r="AGU477" s="5"/>
      <c r="AGV477" s="5"/>
      <c r="AGY477" s="5"/>
      <c r="AGZ477" s="5"/>
      <c r="AHC477" s="5"/>
      <c r="AHD477" s="5"/>
      <c r="AHG477" s="5"/>
      <c r="AHH477" s="5"/>
      <c r="AHK477" s="5"/>
      <c r="AHL477" s="5"/>
      <c r="AHO477" s="5"/>
      <c r="AHP477" s="5"/>
      <c r="AHS477" s="5"/>
      <c r="AHT477" s="5"/>
      <c r="AHW477" s="5"/>
      <c r="AHX477" s="5"/>
      <c r="AIA477" s="5"/>
      <c r="AIB477" s="5"/>
      <c r="AIE477" s="5"/>
      <c r="AIF477" s="5"/>
      <c r="AII477" s="5"/>
      <c r="AIJ477" s="5"/>
      <c r="AIM477" s="5"/>
      <c r="AIN477" s="5"/>
      <c r="AIQ477" s="5"/>
      <c r="AIR477" s="5"/>
      <c r="AIU477" s="5"/>
      <c r="AIV477" s="5"/>
      <c r="AIY477" s="5"/>
      <c r="AIZ477" s="5"/>
      <c r="AJC477" s="5"/>
      <c r="AJD477" s="5"/>
      <c r="AJG477" s="5"/>
      <c r="AJH477" s="5"/>
      <c r="AJK477" s="5"/>
      <c r="AJL477" s="5"/>
      <c r="AJO477" s="5"/>
      <c r="AJP477" s="5"/>
      <c r="AJS477" s="5"/>
      <c r="AJT477" s="5"/>
      <c r="AJW477" s="5"/>
      <c r="AJX477" s="5"/>
      <c r="AKA477" s="5"/>
      <c r="AKB477" s="5"/>
      <c r="AKE477" s="5"/>
      <c r="AKF477" s="5"/>
      <c r="AKI477" s="5"/>
      <c r="AKJ477" s="5"/>
      <c r="AKM477" s="5"/>
      <c r="AKN477" s="5"/>
      <c r="AKQ477" s="5"/>
      <c r="AKR477" s="5"/>
      <c r="AKU477" s="5"/>
      <c r="AKV477" s="5"/>
      <c r="AKY477" s="5"/>
      <c r="AKZ477" s="5"/>
      <c r="ALC477" s="5"/>
      <c r="ALD477" s="5"/>
      <c r="ALG477" s="5"/>
      <c r="ALH477" s="5"/>
      <c r="ALK477" s="5"/>
      <c r="ALL477" s="5"/>
      <c r="ALO477" s="5"/>
      <c r="ALP477" s="5"/>
      <c r="ALS477" s="5"/>
      <c r="ALT477" s="5"/>
      <c r="ALW477" s="5"/>
      <c r="ALX477" s="5"/>
      <c r="AMA477" s="5"/>
      <c r="AMB477" s="5"/>
      <c r="AME477" s="5"/>
      <c r="AMF477" s="5"/>
      <c r="AMI477" s="5"/>
      <c r="AMJ477" s="5"/>
    </row>
    <row r="478" spans="1:1024" x14ac:dyDescent="0.25">
      <c r="A478" s="3">
        <v>41993</v>
      </c>
      <c r="B478" t="s">
        <v>142</v>
      </c>
      <c r="C478"/>
      <c r="D478" s="5">
        <v>20</v>
      </c>
      <c r="E478" s="70"/>
      <c r="G478" s="5"/>
      <c r="H478" s="5"/>
      <c r="K478" s="5"/>
      <c r="L478" s="5"/>
      <c r="O478" s="5"/>
      <c r="P478" s="5"/>
      <c r="S478" s="5"/>
      <c r="T478" s="5"/>
      <c r="W478" s="5"/>
      <c r="X478" s="5"/>
      <c r="AA478" s="5"/>
      <c r="AB478" s="5"/>
      <c r="AE478" s="5"/>
      <c r="AF478" s="5"/>
      <c r="AI478" s="5"/>
      <c r="AJ478" s="5"/>
      <c r="AM478" s="5"/>
      <c r="AN478" s="5"/>
      <c r="AQ478" s="5"/>
      <c r="AR478" s="5"/>
      <c r="AU478" s="5"/>
      <c r="AV478" s="5"/>
      <c r="AY478" s="5"/>
      <c r="AZ478" s="5"/>
      <c r="BC478" s="5"/>
      <c r="BD478" s="5"/>
      <c r="BG478" s="5"/>
      <c r="BH478" s="5"/>
      <c r="BK478" s="5"/>
      <c r="BL478" s="5"/>
      <c r="BO478" s="5"/>
      <c r="BP478" s="5"/>
      <c r="BS478" s="5"/>
      <c r="BT478" s="5"/>
      <c r="BW478" s="5"/>
      <c r="BX478" s="5"/>
      <c r="CA478" s="5"/>
      <c r="CB478" s="5"/>
      <c r="CE478" s="5"/>
      <c r="CF478" s="5"/>
      <c r="CI478" s="5"/>
      <c r="CJ478" s="5"/>
      <c r="CM478" s="5"/>
      <c r="CN478" s="5"/>
      <c r="CQ478" s="5"/>
      <c r="CR478" s="5"/>
      <c r="CU478" s="5"/>
      <c r="CV478" s="5"/>
      <c r="CY478" s="5"/>
      <c r="CZ478" s="5"/>
      <c r="DC478" s="5"/>
      <c r="DD478" s="5"/>
      <c r="DG478" s="5"/>
      <c r="DH478" s="5"/>
      <c r="DK478" s="5"/>
      <c r="DL478" s="5"/>
      <c r="DO478" s="5"/>
      <c r="DP478" s="5"/>
      <c r="DS478" s="5"/>
      <c r="DT478" s="5"/>
      <c r="DW478" s="5"/>
      <c r="DX478" s="5"/>
      <c r="EA478" s="5"/>
      <c r="EB478" s="5"/>
      <c r="EE478" s="5"/>
      <c r="EF478" s="5"/>
      <c r="EI478" s="5"/>
      <c r="EJ478" s="5"/>
      <c r="EM478" s="5"/>
      <c r="EN478" s="5"/>
      <c r="EQ478" s="5"/>
      <c r="ER478" s="5"/>
      <c r="EU478" s="5"/>
      <c r="EV478" s="5"/>
      <c r="EY478" s="5"/>
      <c r="EZ478" s="5"/>
      <c r="FC478" s="5"/>
      <c r="FD478" s="5"/>
      <c r="FG478" s="5"/>
      <c r="FH478" s="5"/>
      <c r="FK478" s="5"/>
      <c r="FL478" s="5"/>
      <c r="FO478" s="5"/>
      <c r="FP478" s="5"/>
      <c r="FS478" s="5"/>
      <c r="FT478" s="5"/>
      <c r="FW478" s="5"/>
      <c r="FX478" s="5"/>
      <c r="GA478" s="5"/>
      <c r="GB478" s="5"/>
      <c r="GE478" s="5"/>
      <c r="GF478" s="5"/>
      <c r="GI478" s="5"/>
      <c r="GJ478" s="5"/>
      <c r="GM478" s="5"/>
      <c r="GN478" s="5"/>
      <c r="GQ478" s="5"/>
      <c r="GR478" s="5"/>
      <c r="GU478" s="5"/>
      <c r="GV478" s="5"/>
      <c r="GY478" s="5"/>
      <c r="GZ478" s="5"/>
      <c r="HC478" s="5"/>
      <c r="HD478" s="5"/>
      <c r="HG478" s="5"/>
      <c r="HH478" s="5"/>
      <c r="HK478" s="5"/>
      <c r="HL478" s="5"/>
      <c r="HO478" s="5"/>
      <c r="HP478" s="5"/>
      <c r="HS478" s="5"/>
      <c r="HT478" s="5"/>
      <c r="HW478" s="5"/>
      <c r="HX478" s="5"/>
      <c r="IA478" s="5"/>
      <c r="IB478" s="5"/>
      <c r="IE478" s="5"/>
      <c r="IF478" s="5"/>
      <c r="II478" s="5"/>
      <c r="IJ478" s="5"/>
      <c r="IM478" s="5"/>
      <c r="IN478" s="5"/>
      <c r="IQ478" s="5"/>
      <c r="IR478" s="5"/>
      <c r="IU478" s="5"/>
      <c r="IV478" s="5"/>
      <c r="IY478" s="5"/>
      <c r="IZ478" s="5"/>
      <c r="JC478" s="5"/>
      <c r="JD478" s="5"/>
      <c r="JG478" s="5"/>
      <c r="JH478" s="5"/>
      <c r="JK478" s="5"/>
      <c r="JL478" s="5"/>
      <c r="JO478" s="5"/>
      <c r="JP478" s="5"/>
      <c r="JS478" s="5"/>
      <c r="JT478" s="5"/>
      <c r="JW478" s="5"/>
      <c r="JX478" s="5"/>
      <c r="KA478" s="5"/>
      <c r="KB478" s="5"/>
      <c r="KE478" s="5"/>
      <c r="KF478" s="5"/>
      <c r="KI478" s="5"/>
      <c r="KJ478" s="5"/>
      <c r="KM478" s="5"/>
      <c r="KN478" s="5"/>
      <c r="KQ478" s="5"/>
      <c r="KR478" s="5"/>
      <c r="KU478" s="5"/>
      <c r="KV478" s="5"/>
      <c r="KY478" s="5"/>
      <c r="KZ478" s="5"/>
      <c r="LC478" s="5"/>
      <c r="LD478" s="5"/>
      <c r="LG478" s="5"/>
      <c r="LH478" s="5"/>
      <c r="LK478" s="5"/>
      <c r="LL478" s="5"/>
      <c r="LO478" s="5"/>
      <c r="LP478" s="5"/>
      <c r="LS478" s="5"/>
      <c r="LT478" s="5"/>
      <c r="LW478" s="5"/>
      <c r="LX478" s="5"/>
      <c r="MA478" s="5"/>
      <c r="MB478" s="5"/>
      <c r="ME478" s="5"/>
      <c r="MF478" s="5"/>
      <c r="MI478" s="5"/>
      <c r="MJ478" s="5"/>
      <c r="MM478" s="5"/>
      <c r="MN478" s="5"/>
      <c r="MQ478" s="5"/>
      <c r="MR478" s="5"/>
      <c r="MU478" s="5"/>
      <c r="MV478" s="5"/>
      <c r="MY478" s="5"/>
      <c r="MZ478" s="5"/>
      <c r="NC478" s="5"/>
      <c r="ND478" s="5"/>
      <c r="NG478" s="5"/>
      <c r="NH478" s="5"/>
      <c r="NK478" s="5"/>
      <c r="NL478" s="5"/>
      <c r="NO478" s="5"/>
      <c r="NP478" s="5"/>
      <c r="NS478" s="5"/>
      <c r="NT478" s="5"/>
      <c r="NW478" s="5"/>
      <c r="NX478" s="5"/>
      <c r="OA478" s="5"/>
      <c r="OB478" s="5"/>
      <c r="OE478" s="5"/>
      <c r="OF478" s="5"/>
      <c r="OI478" s="5"/>
      <c r="OJ478" s="5"/>
      <c r="OM478" s="5"/>
      <c r="ON478" s="5"/>
      <c r="OQ478" s="5"/>
      <c r="OR478" s="5"/>
      <c r="OU478" s="5"/>
      <c r="OV478" s="5"/>
      <c r="OY478" s="5"/>
      <c r="OZ478" s="5"/>
      <c r="PC478" s="5"/>
      <c r="PD478" s="5"/>
      <c r="PG478" s="5"/>
      <c r="PH478" s="5"/>
      <c r="PK478" s="5"/>
      <c r="PL478" s="5"/>
      <c r="PO478" s="5"/>
      <c r="PP478" s="5"/>
      <c r="PS478" s="5"/>
      <c r="PT478" s="5"/>
      <c r="PW478" s="5"/>
      <c r="PX478" s="5"/>
      <c r="QA478" s="5"/>
      <c r="QB478" s="5"/>
      <c r="QE478" s="5"/>
      <c r="QF478" s="5"/>
      <c r="QI478" s="5"/>
      <c r="QJ478" s="5"/>
      <c r="QM478" s="5"/>
      <c r="QN478" s="5"/>
      <c r="QQ478" s="5"/>
      <c r="QR478" s="5"/>
      <c r="QU478" s="5"/>
      <c r="QV478" s="5"/>
      <c r="QY478" s="5"/>
      <c r="QZ478" s="5"/>
      <c r="RC478" s="5"/>
      <c r="RD478" s="5"/>
      <c r="RG478" s="5"/>
      <c r="RH478" s="5"/>
      <c r="RK478" s="5"/>
      <c r="RL478" s="5"/>
      <c r="RO478" s="5"/>
      <c r="RP478" s="5"/>
      <c r="RS478" s="5"/>
      <c r="RT478" s="5"/>
      <c r="RW478" s="5"/>
      <c r="RX478" s="5"/>
      <c r="SA478" s="5"/>
      <c r="SB478" s="5"/>
      <c r="SE478" s="5"/>
      <c r="SF478" s="5"/>
      <c r="SI478" s="5"/>
      <c r="SJ478" s="5"/>
      <c r="SM478" s="5"/>
      <c r="SN478" s="5"/>
      <c r="SQ478" s="5"/>
      <c r="SR478" s="5"/>
      <c r="SU478" s="5"/>
      <c r="SV478" s="5"/>
      <c r="SY478" s="5"/>
      <c r="SZ478" s="5"/>
      <c r="TC478" s="5"/>
      <c r="TD478" s="5"/>
      <c r="TG478" s="5"/>
      <c r="TH478" s="5"/>
      <c r="TK478" s="5"/>
      <c r="TL478" s="5"/>
      <c r="TO478" s="5"/>
      <c r="TP478" s="5"/>
      <c r="TS478" s="5"/>
      <c r="TT478" s="5"/>
      <c r="TW478" s="5"/>
      <c r="TX478" s="5"/>
      <c r="UA478" s="5"/>
      <c r="UB478" s="5"/>
      <c r="UE478" s="5"/>
      <c r="UF478" s="5"/>
      <c r="UI478" s="5"/>
      <c r="UJ478" s="5"/>
      <c r="UM478" s="5"/>
      <c r="UN478" s="5"/>
      <c r="UQ478" s="5"/>
      <c r="UR478" s="5"/>
      <c r="UU478" s="5"/>
      <c r="UV478" s="5"/>
      <c r="UY478" s="5"/>
      <c r="UZ478" s="5"/>
      <c r="VC478" s="5"/>
      <c r="VD478" s="5"/>
      <c r="VG478" s="5"/>
      <c r="VH478" s="5"/>
      <c r="VK478" s="5"/>
      <c r="VL478" s="5"/>
      <c r="VO478" s="5"/>
      <c r="VP478" s="5"/>
      <c r="VS478" s="5"/>
      <c r="VT478" s="5"/>
      <c r="VW478" s="5"/>
      <c r="VX478" s="5"/>
      <c r="WA478" s="5"/>
      <c r="WB478" s="5"/>
      <c r="WE478" s="5"/>
      <c r="WF478" s="5"/>
      <c r="WI478" s="5"/>
      <c r="WJ478" s="5"/>
      <c r="WM478" s="5"/>
      <c r="WN478" s="5"/>
      <c r="WQ478" s="5"/>
      <c r="WR478" s="5"/>
      <c r="WU478" s="5"/>
      <c r="WV478" s="5"/>
      <c r="WY478" s="5"/>
      <c r="WZ478" s="5"/>
      <c r="XC478" s="5"/>
      <c r="XD478" s="5"/>
      <c r="XG478" s="5"/>
      <c r="XH478" s="5"/>
      <c r="XK478" s="5"/>
      <c r="XL478" s="5"/>
      <c r="XO478" s="5"/>
      <c r="XP478" s="5"/>
      <c r="XS478" s="5"/>
      <c r="XT478" s="5"/>
      <c r="XW478" s="5"/>
      <c r="XX478" s="5"/>
      <c r="YA478" s="5"/>
      <c r="YB478" s="5"/>
      <c r="YE478" s="5"/>
      <c r="YF478" s="5"/>
      <c r="YI478" s="5"/>
      <c r="YJ478" s="5"/>
      <c r="YM478" s="5"/>
      <c r="YN478" s="5"/>
      <c r="YQ478" s="5"/>
      <c r="YR478" s="5"/>
      <c r="YU478" s="5"/>
      <c r="YV478" s="5"/>
      <c r="YY478" s="5"/>
      <c r="YZ478" s="5"/>
      <c r="ZC478" s="5"/>
      <c r="ZD478" s="5"/>
      <c r="ZG478" s="5"/>
      <c r="ZH478" s="5"/>
      <c r="ZK478" s="5"/>
      <c r="ZL478" s="5"/>
      <c r="ZO478" s="5"/>
      <c r="ZP478" s="5"/>
      <c r="ZS478" s="5"/>
      <c r="ZT478" s="5"/>
      <c r="ZW478" s="5"/>
      <c r="ZX478" s="5"/>
      <c r="AAA478" s="5"/>
      <c r="AAB478" s="5"/>
      <c r="AAE478" s="5"/>
      <c r="AAF478" s="5"/>
      <c r="AAI478" s="5"/>
      <c r="AAJ478" s="5"/>
      <c r="AAM478" s="5"/>
      <c r="AAN478" s="5"/>
      <c r="AAQ478" s="5"/>
      <c r="AAR478" s="5"/>
      <c r="AAU478" s="5"/>
      <c r="AAV478" s="5"/>
      <c r="AAY478" s="5"/>
      <c r="AAZ478" s="5"/>
      <c r="ABC478" s="5"/>
      <c r="ABD478" s="5"/>
      <c r="ABG478" s="5"/>
      <c r="ABH478" s="5"/>
      <c r="ABK478" s="5"/>
      <c r="ABL478" s="5"/>
      <c r="ABO478" s="5"/>
      <c r="ABP478" s="5"/>
      <c r="ABS478" s="5"/>
      <c r="ABT478" s="5"/>
      <c r="ABW478" s="5"/>
      <c r="ABX478" s="5"/>
      <c r="ACA478" s="5"/>
      <c r="ACB478" s="5"/>
      <c r="ACE478" s="5"/>
      <c r="ACF478" s="5"/>
      <c r="ACI478" s="5"/>
      <c r="ACJ478" s="5"/>
      <c r="ACM478" s="5"/>
      <c r="ACN478" s="5"/>
      <c r="ACQ478" s="5"/>
      <c r="ACR478" s="5"/>
      <c r="ACU478" s="5"/>
      <c r="ACV478" s="5"/>
      <c r="ACY478" s="5"/>
      <c r="ACZ478" s="5"/>
      <c r="ADC478" s="5"/>
      <c r="ADD478" s="5"/>
      <c r="ADG478" s="5"/>
      <c r="ADH478" s="5"/>
      <c r="ADK478" s="5"/>
      <c r="ADL478" s="5"/>
      <c r="ADO478" s="5"/>
      <c r="ADP478" s="5"/>
      <c r="ADS478" s="5"/>
      <c r="ADT478" s="5"/>
      <c r="ADW478" s="5"/>
      <c r="ADX478" s="5"/>
      <c r="AEA478" s="5"/>
      <c r="AEB478" s="5"/>
      <c r="AEE478" s="5"/>
      <c r="AEF478" s="5"/>
      <c r="AEI478" s="5"/>
      <c r="AEJ478" s="5"/>
      <c r="AEM478" s="5"/>
      <c r="AEN478" s="5"/>
      <c r="AEQ478" s="5"/>
      <c r="AER478" s="5"/>
      <c r="AEU478" s="5"/>
      <c r="AEV478" s="5"/>
      <c r="AEY478" s="5"/>
      <c r="AEZ478" s="5"/>
      <c r="AFC478" s="5"/>
      <c r="AFD478" s="5"/>
      <c r="AFG478" s="5"/>
      <c r="AFH478" s="5"/>
      <c r="AFK478" s="5"/>
      <c r="AFL478" s="5"/>
      <c r="AFO478" s="5"/>
      <c r="AFP478" s="5"/>
      <c r="AFS478" s="5"/>
      <c r="AFT478" s="5"/>
      <c r="AFW478" s="5"/>
      <c r="AFX478" s="5"/>
      <c r="AGA478" s="5"/>
      <c r="AGB478" s="5"/>
      <c r="AGE478" s="5"/>
      <c r="AGF478" s="5"/>
      <c r="AGI478" s="5"/>
      <c r="AGJ478" s="5"/>
      <c r="AGM478" s="5"/>
      <c r="AGN478" s="5"/>
      <c r="AGQ478" s="5"/>
      <c r="AGR478" s="5"/>
      <c r="AGU478" s="5"/>
      <c r="AGV478" s="5"/>
      <c r="AGY478" s="5"/>
      <c r="AGZ478" s="5"/>
      <c r="AHC478" s="5"/>
      <c r="AHD478" s="5"/>
      <c r="AHG478" s="5"/>
      <c r="AHH478" s="5"/>
      <c r="AHK478" s="5"/>
      <c r="AHL478" s="5"/>
      <c r="AHO478" s="5"/>
      <c r="AHP478" s="5"/>
      <c r="AHS478" s="5"/>
      <c r="AHT478" s="5"/>
      <c r="AHW478" s="5"/>
      <c r="AHX478" s="5"/>
      <c r="AIA478" s="5"/>
      <c r="AIB478" s="5"/>
      <c r="AIE478" s="5"/>
      <c r="AIF478" s="5"/>
      <c r="AII478" s="5"/>
      <c r="AIJ478" s="5"/>
      <c r="AIM478" s="5"/>
      <c r="AIN478" s="5"/>
      <c r="AIQ478" s="5"/>
      <c r="AIR478" s="5"/>
      <c r="AIU478" s="5"/>
      <c r="AIV478" s="5"/>
      <c r="AIY478" s="5"/>
      <c r="AIZ478" s="5"/>
      <c r="AJC478" s="5"/>
      <c r="AJD478" s="5"/>
      <c r="AJG478" s="5"/>
      <c r="AJH478" s="5"/>
      <c r="AJK478" s="5"/>
      <c r="AJL478" s="5"/>
      <c r="AJO478" s="5"/>
      <c r="AJP478" s="5"/>
      <c r="AJS478" s="5"/>
      <c r="AJT478" s="5"/>
      <c r="AJW478" s="5"/>
      <c r="AJX478" s="5"/>
      <c r="AKA478" s="5"/>
      <c r="AKB478" s="5"/>
      <c r="AKE478" s="5"/>
      <c r="AKF478" s="5"/>
      <c r="AKI478" s="5"/>
      <c r="AKJ478" s="5"/>
      <c r="AKM478" s="5"/>
      <c r="AKN478" s="5"/>
      <c r="AKQ478" s="5"/>
      <c r="AKR478" s="5"/>
      <c r="AKU478" s="5"/>
      <c r="AKV478" s="5"/>
      <c r="AKY478" s="5"/>
      <c r="AKZ478" s="5"/>
      <c r="ALC478" s="5"/>
      <c r="ALD478" s="5"/>
      <c r="ALG478" s="5"/>
      <c r="ALH478" s="5"/>
      <c r="ALK478" s="5"/>
      <c r="ALL478" s="5"/>
      <c r="ALO478" s="5"/>
      <c r="ALP478" s="5"/>
      <c r="ALS478" s="5"/>
      <c r="ALT478" s="5"/>
      <c r="ALW478" s="5"/>
      <c r="ALX478" s="5"/>
      <c r="AMA478" s="5"/>
      <c r="AMB478" s="5"/>
      <c r="AME478" s="5"/>
      <c r="AMF478" s="5"/>
      <c r="AMI478" s="5"/>
      <c r="AMJ478" s="5"/>
    </row>
    <row r="479" spans="1:1024" x14ac:dyDescent="0.25">
      <c r="A479" s="3">
        <v>41993</v>
      </c>
      <c r="B479" t="s">
        <v>143</v>
      </c>
      <c r="C479"/>
      <c r="D479" s="5">
        <v>9</v>
      </c>
      <c r="E479" s="70"/>
      <c r="G479" s="5"/>
      <c r="H479" s="5"/>
      <c r="K479" s="5"/>
      <c r="L479" s="5"/>
      <c r="O479" s="5"/>
      <c r="P479" s="5"/>
      <c r="S479" s="5"/>
      <c r="T479" s="5"/>
      <c r="W479" s="5"/>
      <c r="X479" s="5"/>
      <c r="AA479" s="5"/>
      <c r="AB479" s="5"/>
      <c r="AE479" s="5"/>
      <c r="AF479" s="5"/>
      <c r="AI479" s="5"/>
      <c r="AJ479" s="5"/>
      <c r="AM479" s="5"/>
      <c r="AN479" s="5"/>
      <c r="AQ479" s="5"/>
      <c r="AR479" s="5"/>
      <c r="AU479" s="5"/>
      <c r="AV479" s="5"/>
      <c r="AY479" s="5"/>
      <c r="AZ479" s="5"/>
      <c r="BC479" s="5"/>
      <c r="BD479" s="5"/>
      <c r="BG479" s="5"/>
      <c r="BH479" s="5"/>
      <c r="BK479" s="5"/>
      <c r="BL479" s="5"/>
      <c r="BO479" s="5"/>
      <c r="BP479" s="5"/>
      <c r="BS479" s="5"/>
      <c r="BT479" s="5"/>
      <c r="BW479" s="5"/>
      <c r="BX479" s="5"/>
      <c r="CA479" s="5"/>
      <c r="CB479" s="5"/>
      <c r="CE479" s="5"/>
      <c r="CF479" s="5"/>
      <c r="CI479" s="5"/>
      <c r="CJ479" s="5"/>
      <c r="CM479" s="5"/>
      <c r="CN479" s="5"/>
      <c r="CQ479" s="5"/>
      <c r="CR479" s="5"/>
      <c r="CU479" s="5"/>
      <c r="CV479" s="5"/>
      <c r="CY479" s="5"/>
      <c r="CZ479" s="5"/>
      <c r="DC479" s="5"/>
      <c r="DD479" s="5"/>
      <c r="DG479" s="5"/>
      <c r="DH479" s="5"/>
      <c r="DK479" s="5"/>
      <c r="DL479" s="5"/>
      <c r="DO479" s="5"/>
      <c r="DP479" s="5"/>
      <c r="DS479" s="5"/>
      <c r="DT479" s="5"/>
      <c r="DW479" s="5"/>
      <c r="DX479" s="5"/>
      <c r="EA479" s="5"/>
      <c r="EB479" s="5"/>
      <c r="EE479" s="5"/>
      <c r="EF479" s="5"/>
      <c r="EI479" s="5"/>
      <c r="EJ479" s="5"/>
      <c r="EM479" s="5"/>
      <c r="EN479" s="5"/>
      <c r="EQ479" s="5"/>
      <c r="ER479" s="5"/>
      <c r="EU479" s="5"/>
      <c r="EV479" s="5"/>
      <c r="EY479" s="5"/>
      <c r="EZ479" s="5"/>
      <c r="FC479" s="5"/>
      <c r="FD479" s="5"/>
      <c r="FG479" s="5"/>
      <c r="FH479" s="5"/>
      <c r="FK479" s="5"/>
      <c r="FL479" s="5"/>
      <c r="FO479" s="5"/>
      <c r="FP479" s="5"/>
      <c r="FS479" s="5"/>
      <c r="FT479" s="5"/>
      <c r="FW479" s="5"/>
      <c r="FX479" s="5"/>
      <c r="GA479" s="5"/>
      <c r="GB479" s="5"/>
      <c r="GE479" s="5"/>
      <c r="GF479" s="5"/>
      <c r="GI479" s="5"/>
      <c r="GJ479" s="5"/>
      <c r="GM479" s="5"/>
      <c r="GN479" s="5"/>
      <c r="GQ479" s="5"/>
      <c r="GR479" s="5"/>
      <c r="GU479" s="5"/>
      <c r="GV479" s="5"/>
      <c r="GY479" s="5"/>
      <c r="GZ479" s="5"/>
      <c r="HC479" s="5"/>
      <c r="HD479" s="5"/>
      <c r="HG479" s="5"/>
      <c r="HH479" s="5"/>
      <c r="HK479" s="5"/>
      <c r="HL479" s="5"/>
      <c r="HO479" s="5"/>
      <c r="HP479" s="5"/>
      <c r="HS479" s="5"/>
      <c r="HT479" s="5"/>
      <c r="HW479" s="5"/>
      <c r="HX479" s="5"/>
      <c r="IA479" s="5"/>
      <c r="IB479" s="5"/>
      <c r="IE479" s="5"/>
      <c r="IF479" s="5"/>
      <c r="II479" s="5"/>
      <c r="IJ479" s="5"/>
      <c r="IM479" s="5"/>
      <c r="IN479" s="5"/>
      <c r="IQ479" s="5"/>
      <c r="IR479" s="5"/>
      <c r="IU479" s="5"/>
      <c r="IV479" s="5"/>
      <c r="IY479" s="5"/>
      <c r="IZ479" s="5"/>
      <c r="JC479" s="5"/>
      <c r="JD479" s="5"/>
      <c r="JG479" s="5"/>
      <c r="JH479" s="5"/>
      <c r="JK479" s="5"/>
      <c r="JL479" s="5"/>
      <c r="JO479" s="5"/>
      <c r="JP479" s="5"/>
      <c r="JS479" s="5"/>
      <c r="JT479" s="5"/>
      <c r="JW479" s="5"/>
      <c r="JX479" s="5"/>
      <c r="KA479" s="5"/>
      <c r="KB479" s="5"/>
      <c r="KE479" s="5"/>
      <c r="KF479" s="5"/>
      <c r="KI479" s="5"/>
      <c r="KJ479" s="5"/>
      <c r="KM479" s="5"/>
      <c r="KN479" s="5"/>
      <c r="KQ479" s="5"/>
      <c r="KR479" s="5"/>
      <c r="KU479" s="5"/>
      <c r="KV479" s="5"/>
      <c r="KY479" s="5"/>
      <c r="KZ479" s="5"/>
      <c r="LC479" s="5"/>
      <c r="LD479" s="5"/>
      <c r="LG479" s="5"/>
      <c r="LH479" s="5"/>
      <c r="LK479" s="5"/>
      <c r="LL479" s="5"/>
      <c r="LO479" s="5"/>
      <c r="LP479" s="5"/>
      <c r="LS479" s="5"/>
      <c r="LT479" s="5"/>
      <c r="LW479" s="5"/>
      <c r="LX479" s="5"/>
      <c r="MA479" s="5"/>
      <c r="MB479" s="5"/>
      <c r="ME479" s="5"/>
      <c r="MF479" s="5"/>
      <c r="MI479" s="5"/>
      <c r="MJ479" s="5"/>
      <c r="MM479" s="5"/>
      <c r="MN479" s="5"/>
      <c r="MQ479" s="5"/>
      <c r="MR479" s="5"/>
      <c r="MU479" s="5"/>
      <c r="MV479" s="5"/>
      <c r="MY479" s="5"/>
      <c r="MZ479" s="5"/>
      <c r="NC479" s="5"/>
      <c r="ND479" s="5"/>
      <c r="NG479" s="5"/>
      <c r="NH479" s="5"/>
      <c r="NK479" s="5"/>
      <c r="NL479" s="5"/>
      <c r="NO479" s="5"/>
      <c r="NP479" s="5"/>
      <c r="NS479" s="5"/>
      <c r="NT479" s="5"/>
      <c r="NW479" s="5"/>
      <c r="NX479" s="5"/>
      <c r="OA479" s="5"/>
      <c r="OB479" s="5"/>
      <c r="OE479" s="5"/>
      <c r="OF479" s="5"/>
      <c r="OI479" s="5"/>
      <c r="OJ479" s="5"/>
      <c r="OM479" s="5"/>
      <c r="ON479" s="5"/>
      <c r="OQ479" s="5"/>
      <c r="OR479" s="5"/>
      <c r="OU479" s="5"/>
      <c r="OV479" s="5"/>
      <c r="OY479" s="5"/>
      <c r="OZ479" s="5"/>
      <c r="PC479" s="5"/>
      <c r="PD479" s="5"/>
      <c r="PG479" s="5"/>
      <c r="PH479" s="5"/>
      <c r="PK479" s="5"/>
      <c r="PL479" s="5"/>
      <c r="PO479" s="5"/>
      <c r="PP479" s="5"/>
      <c r="PS479" s="5"/>
      <c r="PT479" s="5"/>
      <c r="PW479" s="5"/>
      <c r="PX479" s="5"/>
      <c r="QA479" s="5"/>
      <c r="QB479" s="5"/>
      <c r="QE479" s="5"/>
      <c r="QF479" s="5"/>
      <c r="QI479" s="5"/>
      <c r="QJ479" s="5"/>
      <c r="QM479" s="5"/>
      <c r="QN479" s="5"/>
      <c r="QQ479" s="5"/>
      <c r="QR479" s="5"/>
      <c r="QU479" s="5"/>
      <c r="QV479" s="5"/>
      <c r="QY479" s="5"/>
      <c r="QZ479" s="5"/>
      <c r="RC479" s="5"/>
      <c r="RD479" s="5"/>
      <c r="RG479" s="5"/>
      <c r="RH479" s="5"/>
      <c r="RK479" s="5"/>
      <c r="RL479" s="5"/>
      <c r="RO479" s="5"/>
      <c r="RP479" s="5"/>
      <c r="RS479" s="5"/>
      <c r="RT479" s="5"/>
      <c r="RW479" s="5"/>
      <c r="RX479" s="5"/>
      <c r="SA479" s="5"/>
      <c r="SB479" s="5"/>
      <c r="SE479" s="5"/>
      <c r="SF479" s="5"/>
      <c r="SI479" s="5"/>
      <c r="SJ479" s="5"/>
      <c r="SM479" s="5"/>
      <c r="SN479" s="5"/>
      <c r="SQ479" s="5"/>
      <c r="SR479" s="5"/>
      <c r="SU479" s="5"/>
      <c r="SV479" s="5"/>
      <c r="SY479" s="5"/>
      <c r="SZ479" s="5"/>
      <c r="TC479" s="5"/>
      <c r="TD479" s="5"/>
      <c r="TG479" s="5"/>
      <c r="TH479" s="5"/>
      <c r="TK479" s="5"/>
      <c r="TL479" s="5"/>
      <c r="TO479" s="5"/>
      <c r="TP479" s="5"/>
      <c r="TS479" s="5"/>
      <c r="TT479" s="5"/>
      <c r="TW479" s="5"/>
      <c r="TX479" s="5"/>
      <c r="UA479" s="5"/>
      <c r="UB479" s="5"/>
      <c r="UE479" s="5"/>
      <c r="UF479" s="5"/>
      <c r="UI479" s="5"/>
      <c r="UJ479" s="5"/>
      <c r="UM479" s="5"/>
      <c r="UN479" s="5"/>
      <c r="UQ479" s="5"/>
      <c r="UR479" s="5"/>
      <c r="UU479" s="5"/>
      <c r="UV479" s="5"/>
      <c r="UY479" s="5"/>
      <c r="UZ479" s="5"/>
      <c r="VC479" s="5"/>
      <c r="VD479" s="5"/>
      <c r="VG479" s="5"/>
      <c r="VH479" s="5"/>
      <c r="VK479" s="5"/>
      <c r="VL479" s="5"/>
      <c r="VO479" s="5"/>
      <c r="VP479" s="5"/>
      <c r="VS479" s="5"/>
      <c r="VT479" s="5"/>
      <c r="VW479" s="5"/>
      <c r="VX479" s="5"/>
      <c r="WA479" s="5"/>
      <c r="WB479" s="5"/>
      <c r="WE479" s="5"/>
      <c r="WF479" s="5"/>
      <c r="WI479" s="5"/>
      <c r="WJ479" s="5"/>
      <c r="WM479" s="5"/>
      <c r="WN479" s="5"/>
      <c r="WQ479" s="5"/>
      <c r="WR479" s="5"/>
      <c r="WU479" s="5"/>
      <c r="WV479" s="5"/>
      <c r="WY479" s="5"/>
      <c r="WZ479" s="5"/>
      <c r="XC479" s="5"/>
      <c r="XD479" s="5"/>
      <c r="XG479" s="5"/>
      <c r="XH479" s="5"/>
      <c r="XK479" s="5"/>
      <c r="XL479" s="5"/>
      <c r="XO479" s="5"/>
      <c r="XP479" s="5"/>
      <c r="XS479" s="5"/>
      <c r="XT479" s="5"/>
      <c r="XW479" s="5"/>
      <c r="XX479" s="5"/>
      <c r="YA479" s="5"/>
      <c r="YB479" s="5"/>
      <c r="YE479" s="5"/>
      <c r="YF479" s="5"/>
      <c r="YI479" s="5"/>
      <c r="YJ479" s="5"/>
      <c r="YM479" s="5"/>
      <c r="YN479" s="5"/>
      <c r="YQ479" s="5"/>
      <c r="YR479" s="5"/>
      <c r="YU479" s="5"/>
      <c r="YV479" s="5"/>
      <c r="YY479" s="5"/>
      <c r="YZ479" s="5"/>
      <c r="ZC479" s="5"/>
      <c r="ZD479" s="5"/>
      <c r="ZG479" s="5"/>
      <c r="ZH479" s="5"/>
      <c r="ZK479" s="5"/>
      <c r="ZL479" s="5"/>
      <c r="ZO479" s="5"/>
      <c r="ZP479" s="5"/>
      <c r="ZS479" s="5"/>
      <c r="ZT479" s="5"/>
      <c r="ZW479" s="5"/>
      <c r="ZX479" s="5"/>
      <c r="AAA479" s="5"/>
      <c r="AAB479" s="5"/>
      <c r="AAE479" s="5"/>
      <c r="AAF479" s="5"/>
      <c r="AAI479" s="5"/>
      <c r="AAJ479" s="5"/>
      <c r="AAM479" s="5"/>
      <c r="AAN479" s="5"/>
      <c r="AAQ479" s="5"/>
      <c r="AAR479" s="5"/>
      <c r="AAU479" s="5"/>
      <c r="AAV479" s="5"/>
      <c r="AAY479" s="5"/>
      <c r="AAZ479" s="5"/>
      <c r="ABC479" s="5"/>
      <c r="ABD479" s="5"/>
      <c r="ABG479" s="5"/>
      <c r="ABH479" s="5"/>
      <c r="ABK479" s="5"/>
      <c r="ABL479" s="5"/>
      <c r="ABO479" s="5"/>
      <c r="ABP479" s="5"/>
      <c r="ABS479" s="5"/>
      <c r="ABT479" s="5"/>
      <c r="ABW479" s="5"/>
      <c r="ABX479" s="5"/>
      <c r="ACA479" s="5"/>
      <c r="ACB479" s="5"/>
      <c r="ACE479" s="5"/>
      <c r="ACF479" s="5"/>
      <c r="ACI479" s="5"/>
      <c r="ACJ479" s="5"/>
      <c r="ACM479" s="5"/>
      <c r="ACN479" s="5"/>
      <c r="ACQ479" s="5"/>
      <c r="ACR479" s="5"/>
      <c r="ACU479" s="5"/>
      <c r="ACV479" s="5"/>
      <c r="ACY479" s="5"/>
      <c r="ACZ479" s="5"/>
      <c r="ADC479" s="5"/>
      <c r="ADD479" s="5"/>
      <c r="ADG479" s="5"/>
      <c r="ADH479" s="5"/>
      <c r="ADK479" s="5"/>
      <c r="ADL479" s="5"/>
      <c r="ADO479" s="5"/>
      <c r="ADP479" s="5"/>
      <c r="ADS479" s="5"/>
      <c r="ADT479" s="5"/>
      <c r="ADW479" s="5"/>
      <c r="ADX479" s="5"/>
      <c r="AEA479" s="5"/>
      <c r="AEB479" s="5"/>
      <c r="AEE479" s="5"/>
      <c r="AEF479" s="5"/>
      <c r="AEI479" s="5"/>
      <c r="AEJ479" s="5"/>
      <c r="AEM479" s="5"/>
      <c r="AEN479" s="5"/>
      <c r="AEQ479" s="5"/>
      <c r="AER479" s="5"/>
      <c r="AEU479" s="5"/>
      <c r="AEV479" s="5"/>
      <c r="AEY479" s="5"/>
      <c r="AEZ479" s="5"/>
      <c r="AFC479" s="5"/>
      <c r="AFD479" s="5"/>
      <c r="AFG479" s="5"/>
      <c r="AFH479" s="5"/>
      <c r="AFK479" s="5"/>
      <c r="AFL479" s="5"/>
      <c r="AFO479" s="5"/>
      <c r="AFP479" s="5"/>
      <c r="AFS479" s="5"/>
      <c r="AFT479" s="5"/>
      <c r="AFW479" s="5"/>
      <c r="AFX479" s="5"/>
      <c r="AGA479" s="5"/>
      <c r="AGB479" s="5"/>
      <c r="AGE479" s="5"/>
      <c r="AGF479" s="5"/>
      <c r="AGI479" s="5"/>
      <c r="AGJ479" s="5"/>
      <c r="AGM479" s="5"/>
      <c r="AGN479" s="5"/>
      <c r="AGQ479" s="5"/>
      <c r="AGR479" s="5"/>
      <c r="AGU479" s="5"/>
      <c r="AGV479" s="5"/>
      <c r="AGY479" s="5"/>
      <c r="AGZ479" s="5"/>
      <c r="AHC479" s="5"/>
      <c r="AHD479" s="5"/>
      <c r="AHG479" s="5"/>
      <c r="AHH479" s="5"/>
      <c r="AHK479" s="5"/>
      <c r="AHL479" s="5"/>
      <c r="AHO479" s="5"/>
      <c r="AHP479" s="5"/>
      <c r="AHS479" s="5"/>
      <c r="AHT479" s="5"/>
      <c r="AHW479" s="5"/>
      <c r="AHX479" s="5"/>
      <c r="AIA479" s="5"/>
      <c r="AIB479" s="5"/>
      <c r="AIE479" s="5"/>
      <c r="AIF479" s="5"/>
      <c r="AII479" s="5"/>
      <c r="AIJ479" s="5"/>
      <c r="AIM479" s="5"/>
      <c r="AIN479" s="5"/>
      <c r="AIQ479" s="5"/>
      <c r="AIR479" s="5"/>
      <c r="AIU479" s="5"/>
      <c r="AIV479" s="5"/>
      <c r="AIY479" s="5"/>
      <c r="AIZ479" s="5"/>
      <c r="AJC479" s="5"/>
      <c r="AJD479" s="5"/>
      <c r="AJG479" s="5"/>
      <c r="AJH479" s="5"/>
      <c r="AJK479" s="5"/>
      <c r="AJL479" s="5"/>
      <c r="AJO479" s="5"/>
      <c r="AJP479" s="5"/>
      <c r="AJS479" s="5"/>
      <c r="AJT479" s="5"/>
      <c r="AJW479" s="5"/>
      <c r="AJX479" s="5"/>
      <c r="AKA479" s="5"/>
      <c r="AKB479" s="5"/>
      <c r="AKE479" s="5"/>
      <c r="AKF479" s="5"/>
      <c r="AKI479" s="5"/>
      <c r="AKJ479" s="5"/>
      <c r="AKM479" s="5"/>
      <c r="AKN479" s="5"/>
      <c r="AKQ479" s="5"/>
      <c r="AKR479" s="5"/>
      <c r="AKU479" s="5"/>
      <c r="AKV479" s="5"/>
      <c r="AKY479" s="5"/>
      <c r="AKZ479" s="5"/>
      <c r="ALC479" s="5"/>
      <c r="ALD479" s="5"/>
      <c r="ALG479" s="5"/>
      <c r="ALH479" s="5"/>
      <c r="ALK479" s="5"/>
      <c r="ALL479" s="5"/>
      <c r="ALO479" s="5"/>
      <c r="ALP479" s="5"/>
      <c r="ALS479" s="5"/>
      <c r="ALT479" s="5"/>
      <c r="ALW479" s="5"/>
      <c r="ALX479" s="5"/>
      <c r="AMA479" s="5"/>
      <c r="AMB479" s="5"/>
      <c r="AME479" s="5"/>
      <c r="AMF479" s="5"/>
      <c r="AMI479" s="5"/>
      <c r="AMJ479" s="5"/>
    </row>
    <row r="480" spans="1:1024" x14ac:dyDescent="0.25">
      <c r="A480" s="3">
        <v>41993</v>
      </c>
      <c r="B480" t="s">
        <v>144</v>
      </c>
      <c r="C480"/>
      <c r="D480" s="5">
        <v>40</v>
      </c>
      <c r="E480" s="70"/>
      <c r="G480" s="5"/>
      <c r="H480" s="5"/>
      <c r="K480" s="5"/>
      <c r="L480" s="5"/>
      <c r="O480" s="5"/>
      <c r="P480" s="5"/>
      <c r="S480" s="5"/>
      <c r="T480" s="5"/>
      <c r="W480" s="5"/>
      <c r="X480" s="5"/>
      <c r="AA480" s="5"/>
      <c r="AB480" s="5"/>
      <c r="AE480" s="5"/>
      <c r="AF480" s="5"/>
      <c r="AI480" s="5"/>
      <c r="AJ480" s="5"/>
      <c r="AM480" s="5"/>
      <c r="AN480" s="5"/>
      <c r="AQ480" s="5"/>
      <c r="AR480" s="5"/>
      <c r="AU480" s="5"/>
      <c r="AV480" s="5"/>
      <c r="AY480" s="5"/>
      <c r="AZ480" s="5"/>
      <c r="BC480" s="5"/>
      <c r="BD480" s="5"/>
      <c r="BG480" s="5"/>
      <c r="BH480" s="5"/>
      <c r="BK480" s="5"/>
      <c r="BL480" s="5"/>
      <c r="BO480" s="5"/>
      <c r="BP480" s="5"/>
      <c r="BS480" s="5"/>
      <c r="BT480" s="5"/>
      <c r="BW480" s="5"/>
      <c r="BX480" s="5"/>
      <c r="CA480" s="5"/>
      <c r="CB480" s="5"/>
      <c r="CE480" s="5"/>
      <c r="CF480" s="5"/>
      <c r="CI480" s="5"/>
      <c r="CJ480" s="5"/>
      <c r="CM480" s="5"/>
      <c r="CN480" s="5"/>
      <c r="CQ480" s="5"/>
      <c r="CR480" s="5"/>
      <c r="CU480" s="5"/>
      <c r="CV480" s="5"/>
      <c r="CY480" s="5"/>
      <c r="CZ480" s="5"/>
      <c r="DC480" s="5"/>
      <c r="DD480" s="5"/>
      <c r="DG480" s="5"/>
      <c r="DH480" s="5"/>
      <c r="DK480" s="5"/>
      <c r="DL480" s="5"/>
      <c r="DO480" s="5"/>
      <c r="DP480" s="5"/>
      <c r="DS480" s="5"/>
      <c r="DT480" s="5"/>
      <c r="DW480" s="5"/>
      <c r="DX480" s="5"/>
      <c r="EA480" s="5"/>
      <c r="EB480" s="5"/>
      <c r="EE480" s="5"/>
      <c r="EF480" s="5"/>
      <c r="EI480" s="5"/>
      <c r="EJ480" s="5"/>
      <c r="EM480" s="5"/>
      <c r="EN480" s="5"/>
      <c r="EQ480" s="5"/>
      <c r="ER480" s="5"/>
      <c r="EU480" s="5"/>
      <c r="EV480" s="5"/>
      <c r="EY480" s="5"/>
      <c r="EZ480" s="5"/>
      <c r="FC480" s="5"/>
      <c r="FD480" s="5"/>
      <c r="FG480" s="5"/>
      <c r="FH480" s="5"/>
      <c r="FK480" s="5"/>
      <c r="FL480" s="5"/>
      <c r="FO480" s="5"/>
      <c r="FP480" s="5"/>
      <c r="FS480" s="5"/>
      <c r="FT480" s="5"/>
      <c r="FW480" s="5"/>
      <c r="FX480" s="5"/>
      <c r="GA480" s="5"/>
      <c r="GB480" s="5"/>
      <c r="GE480" s="5"/>
      <c r="GF480" s="5"/>
      <c r="GI480" s="5"/>
      <c r="GJ480" s="5"/>
      <c r="GM480" s="5"/>
      <c r="GN480" s="5"/>
      <c r="GQ480" s="5"/>
      <c r="GR480" s="5"/>
      <c r="GU480" s="5"/>
      <c r="GV480" s="5"/>
      <c r="GY480" s="5"/>
      <c r="GZ480" s="5"/>
      <c r="HC480" s="5"/>
      <c r="HD480" s="5"/>
      <c r="HG480" s="5"/>
      <c r="HH480" s="5"/>
      <c r="HK480" s="5"/>
      <c r="HL480" s="5"/>
      <c r="HO480" s="5"/>
      <c r="HP480" s="5"/>
      <c r="HS480" s="5"/>
      <c r="HT480" s="5"/>
      <c r="HW480" s="5"/>
      <c r="HX480" s="5"/>
      <c r="IA480" s="5"/>
      <c r="IB480" s="5"/>
      <c r="IE480" s="5"/>
      <c r="IF480" s="5"/>
      <c r="II480" s="5"/>
      <c r="IJ480" s="5"/>
      <c r="IM480" s="5"/>
      <c r="IN480" s="5"/>
      <c r="IQ480" s="5"/>
      <c r="IR480" s="5"/>
      <c r="IU480" s="5"/>
      <c r="IV480" s="5"/>
      <c r="IY480" s="5"/>
      <c r="IZ480" s="5"/>
      <c r="JC480" s="5"/>
      <c r="JD480" s="5"/>
      <c r="JG480" s="5"/>
      <c r="JH480" s="5"/>
      <c r="JK480" s="5"/>
      <c r="JL480" s="5"/>
      <c r="JO480" s="5"/>
      <c r="JP480" s="5"/>
      <c r="JS480" s="5"/>
      <c r="JT480" s="5"/>
      <c r="JW480" s="5"/>
      <c r="JX480" s="5"/>
      <c r="KA480" s="5"/>
      <c r="KB480" s="5"/>
      <c r="KE480" s="5"/>
      <c r="KF480" s="5"/>
      <c r="KI480" s="5"/>
      <c r="KJ480" s="5"/>
      <c r="KM480" s="5"/>
      <c r="KN480" s="5"/>
      <c r="KQ480" s="5"/>
      <c r="KR480" s="5"/>
      <c r="KU480" s="5"/>
      <c r="KV480" s="5"/>
      <c r="KY480" s="5"/>
      <c r="KZ480" s="5"/>
      <c r="LC480" s="5"/>
      <c r="LD480" s="5"/>
      <c r="LG480" s="5"/>
      <c r="LH480" s="5"/>
      <c r="LK480" s="5"/>
      <c r="LL480" s="5"/>
      <c r="LO480" s="5"/>
      <c r="LP480" s="5"/>
      <c r="LS480" s="5"/>
      <c r="LT480" s="5"/>
      <c r="LW480" s="5"/>
      <c r="LX480" s="5"/>
      <c r="MA480" s="5"/>
      <c r="MB480" s="5"/>
      <c r="ME480" s="5"/>
      <c r="MF480" s="5"/>
      <c r="MI480" s="5"/>
      <c r="MJ480" s="5"/>
      <c r="MM480" s="5"/>
      <c r="MN480" s="5"/>
      <c r="MQ480" s="5"/>
      <c r="MR480" s="5"/>
      <c r="MU480" s="5"/>
      <c r="MV480" s="5"/>
      <c r="MY480" s="5"/>
      <c r="MZ480" s="5"/>
      <c r="NC480" s="5"/>
      <c r="ND480" s="5"/>
      <c r="NG480" s="5"/>
      <c r="NH480" s="5"/>
      <c r="NK480" s="5"/>
      <c r="NL480" s="5"/>
      <c r="NO480" s="5"/>
      <c r="NP480" s="5"/>
      <c r="NS480" s="5"/>
      <c r="NT480" s="5"/>
      <c r="NW480" s="5"/>
      <c r="NX480" s="5"/>
      <c r="OA480" s="5"/>
      <c r="OB480" s="5"/>
      <c r="OE480" s="5"/>
      <c r="OF480" s="5"/>
      <c r="OI480" s="5"/>
      <c r="OJ480" s="5"/>
      <c r="OM480" s="5"/>
      <c r="ON480" s="5"/>
      <c r="OQ480" s="5"/>
      <c r="OR480" s="5"/>
      <c r="OU480" s="5"/>
      <c r="OV480" s="5"/>
      <c r="OY480" s="5"/>
      <c r="OZ480" s="5"/>
      <c r="PC480" s="5"/>
      <c r="PD480" s="5"/>
      <c r="PG480" s="5"/>
      <c r="PH480" s="5"/>
      <c r="PK480" s="5"/>
      <c r="PL480" s="5"/>
      <c r="PO480" s="5"/>
      <c r="PP480" s="5"/>
      <c r="PS480" s="5"/>
      <c r="PT480" s="5"/>
      <c r="PW480" s="5"/>
      <c r="PX480" s="5"/>
      <c r="QA480" s="5"/>
      <c r="QB480" s="5"/>
      <c r="QE480" s="5"/>
      <c r="QF480" s="5"/>
      <c r="QI480" s="5"/>
      <c r="QJ480" s="5"/>
      <c r="QM480" s="5"/>
      <c r="QN480" s="5"/>
      <c r="QQ480" s="5"/>
      <c r="QR480" s="5"/>
      <c r="QU480" s="5"/>
      <c r="QV480" s="5"/>
      <c r="QY480" s="5"/>
      <c r="QZ480" s="5"/>
      <c r="RC480" s="5"/>
      <c r="RD480" s="5"/>
      <c r="RG480" s="5"/>
      <c r="RH480" s="5"/>
      <c r="RK480" s="5"/>
      <c r="RL480" s="5"/>
      <c r="RO480" s="5"/>
      <c r="RP480" s="5"/>
      <c r="RS480" s="5"/>
      <c r="RT480" s="5"/>
      <c r="RW480" s="5"/>
      <c r="RX480" s="5"/>
      <c r="SA480" s="5"/>
      <c r="SB480" s="5"/>
      <c r="SE480" s="5"/>
      <c r="SF480" s="5"/>
      <c r="SI480" s="5"/>
      <c r="SJ480" s="5"/>
      <c r="SM480" s="5"/>
      <c r="SN480" s="5"/>
      <c r="SQ480" s="5"/>
      <c r="SR480" s="5"/>
      <c r="SU480" s="5"/>
      <c r="SV480" s="5"/>
      <c r="SY480" s="5"/>
      <c r="SZ480" s="5"/>
      <c r="TC480" s="5"/>
      <c r="TD480" s="5"/>
      <c r="TG480" s="5"/>
      <c r="TH480" s="5"/>
      <c r="TK480" s="5"/>
      <c r="TL480" s="5"/>
      <c r="TO480" s="5"/>
      <c r="TP480" s="5"/>
      <c r="TS480" s="5"/>
      <c r="TT480" s="5"/>
      <c r="TW480" s="5"/>
      <c r="TX480" s="5"/>
      <c r="UA480" s="5"/>
      <c r="UB480" s="5"/>
      <c r="UE480" s="5"/>
      <c r="UF480" s="5"/>
      <c r="UI480" s="5"/>
      <c r="UJ480" s="5"/>
      <c r="UM480" s="5"/>
      <c r="UN480" s="5"/>
      <c r="UQ480" s="5"/>
      <c r="UR480" s="5"/>
      <c r="UU480" s="5"/>
      <c r="UV480" s="5"/>
      <c r="UY480" s="5"/>
      <c r="UZ480" s="5"/>
      <c r="VC480" s="5"/>
      <c r="VD480" s="5"/>
      <c r="VG480" s="5"/>
      <c r="VH480" s="5"/>
      <c r="VK480" s="5"/>
      <c r="VL480" s="5"/>
      <c r="VO480" s="5"/>
      <c r="VP480" s="5"/>
      <c r="VS480" s="5"/>
      <c r="VT480" s="5"/>
      <c r="VW480" s="5"/>
      <c r="VX480" s="5"/>
      <c r="WA480" s="5"/>
      <c r="WB480" s="5"/>
      <c r="WE480" s="5"/>
      <c r="WF480" s="5"/>
      <c r="WI480" s="5"/>
      <c r="WJ480" s="5"/>
      <c r="WM480" s="5"/>
      <c r="WN480" s="5"/>
      <c r="WQ480" s="5"/>
      <c r="WR480" s="5"/>
      <c r="WU480" s="5"/>
      <c r="WV480" s="5"/>
      <c r="WY480" s="5"/>
      <c r="WZ480" s="5"/>
      <c r="XC480" s="5"/>
      <c r="XD480" s="5"/>
      <c r="XG480" s="5"/>
      <c r="XH480" s="5"/>
      <c r="XK480" s="5"/>
      <c r="XL480" s="5"/>
      <c r="XO480" s="5"/>
      <c r="XP480" s="5"/>
      <c r="XS480" s="5"/>
      <c r="XT480" s="5"/>
      <c r="XW480" s="5"/>
      <c r="XX480" s="5"/>
      <c r="YA480" s="5"/>
      <c r="YB480" s="5"/>
      <c r="YE480" s="5"/>
      <c r="YF480" s="5"/>
      <c r="YI480" s="5"/>
      <c r="YJ480" s="5"/>
      <c r="YM480" s="5"/>
      <c r="YN480" s="5"/>
      <c r="YQ480" s="5"/>
      <c r="YR480" s="5"/>
      <c r="YU480" s="5"/>
      <c r="YV480" s="5"/>
      <c r="YY480" s="5"/>
      <c r="YZ480" s="5"/>
      <c r="ZC480" s="5"/>
      <c r="ZD480" s="5"/>
      <c r="ZG480" s="5"/>
      <c r="ZH480" s="5"/>
      <c r="ZK480" s="5"/>
      <c r="ZL480" s="5"/>
      <c r="ZO480" s="5"/>
      <c r="ZP480" s="5"/>
      <c r="ZS480" s="5"/>
      <c r="ZT480" s="5"/>
      <c r="ZW480" s="5"/>
      <c r="ZX480" s="5"/>
      <c r="AAA480" s="5"/>
      <c r="AAB480" s="5"/>
      <c r="AAE480" s="5"/>
      <c r="AAF480" s="5"/>
      <c r="AAI480" s="5"/>
      <c r="AAJ480" s="5"/>
      <c r="AAM480" s="5"/>
      <c r="AAN480" s="5"/>
      <c r="AAQ480" s="5"/>
      <c r="AAR480" s="5"/>
      <c r="AAU480" s="5"/>
      <c r="AAV480" s="5"/>
      <c r="AAY480" s="5"/>
      <c r="AAZ480" s="5"/>
      <c r="ABC480" s="5"/>
      <c r="ABD480" s="5"/>
      <c r="ABG480" s="5"/>
      <c r="ABH480" s="5"/>
      <c r="ABK480" s="5"/>
      <c r="ABL480" s="5"/>
      <c r="ABO480" s="5"/>
      <c r="ABP480" s="5"/>
      <c r="ABS480" s="5"/>
      <c r="ABT480" s="5"/>
      <c r="ABW480" s="5"/>
      <c r="ABX480" s="5"/>
      <c r="ACA480" s="5"/>
      <c r="ACB480" s="5"/>
      <c r="ACE480" s="5"/>
      <c r="ACF480" s="5"/>
      <c r="ACI480" s="5"/>
      <c r="ACJ480" s="5"/>
      <c r="ACM480" s="5"/>
      <c r="ACN480" s="5"/>
      <c r="ACQ480" s="5"/>
      <c r="ACR480" s="5"/>
      <c r="ACU480" s="5"/>
      <c r="ACV480" s="5"/>
      <c r="ACY480" s="5"/>
      <c r="ACZ480" s="5"/>
      <c r="ADC480" s="5"/>
      <c r="ADD480" s="5"/>
      <c r="ADG480" s="5"/>
      <c r="ADH480" s="5"/>
      <c r="ADK480" s="5"/>
      <c r="ADL480" s="5"/>
      <c r="ADO480" s="5"/>
      <c r="ADP480" s="5"/>
      <c r="ADS480" s="5"/>
      <c r="ADT480" s="5"/>
      <c r="ADW480" s="5"/>
      <c r="ADX480" s="5"/>
      <c r="AEA480" s="5"/>
      <c r="AEB480" s="5"/>
      <c r="AEE480" s="5"/>
      <c r="AEF480" s="5"/>
      <c r="AEI480" s="5"/>
      <c r="AEJ480" s="5"/>
      <c r="AEM480" s="5"/>
      <c r="AEN480" s="5"/>
      <c r="AEQ480" s="5"/>
      <c r="AER480" s="5"/>
      <c r="AEU480" s="5"/>
      <c r="AEV480" s="5"/>
      <c r="AEY480" s="5"/>
      <c r="AEZ480" s="5"/>
      <c r="AFC480" s="5"/>
      <c r="AFD480" s="5"/>
      <c r="AFG480" s="5"/>
      <c r="AFH480" s="5"/>
      <c r="AFK480" s="5"/>
      <c r="AFL480" s="5"/>
      <c r="AFO480" s="5"/>
      <c r="AFP480" s="5"/>
      <c r="AFS480" s="5"/>
      <c r="AFT480" s="5"/>
      <c r="AFW480" s="5"/>
      <c r="AFX480" s="5"/>
      <c r="AGA480" s="5"/>
      <c r="AGB480" s="5"/>
      <c r="AGE480" s="5"/>
      <c r="AGF480" s="5"/>
      <c r="AGI480" s="5"/>
      <c r="AGJ480" s="5"/>
      <c r="AGM480" s="5"/>
      <c r="AGN480" s="5"/>
      <c r="AGQ480" s="5"/>
      <c r="AGR480" s="5"/>
      <c r="AGU480" s="5"/>
      <c r="AGV480" s="5"/>
      <c r="AGY480" s="5"/>
      <c r="AGZ480" s="5"/>
      <c r="AHC480" s="5"/>
      <c r="AHD480" s="5"/>
      <c r="AHG480" s="5"/>
      <c r="AHH480" s="5"/>
      <c r="AHK480" s="5"/>
      <c r="AHL480" s="5"/>
      <c r="AHO480" s="5"/>
      <c r="AHP480" s="5"/>
      <c r="AHS480" s="5"/>
      <c r="AHT480" s="5"/>
      <c r="AHW480" s="5"/>
      <c r="AHX480" s="5"/>
      <c r="AIA480" s="5"/>
      <c r="AIB480" s="5"/>
      <c r="AIE480" s="5"/>
      <c r="AIF480" s="5"/>
      <c r="AII480" s="5"/>
      <c r="AIJ480" s="5"/>
      <c r="AIM480" s="5"/>
      <c r="AIN480" s="5"/>
      <c r="AIQ480" s="5"/>
      <c r="AIR480" s="5"/>
      <c r="AIU480" s="5"/>
      <c r="AIV480" s="5"/>
      <c r="AIY480" s="5"/>
      <c r="AIZ480" s="5"/>
      <c r="AJC480" s="5"/>
      <c r="AJD480" s="5"/>
      <c r="AJG480" s="5"/>
      <c r="AJH480" s="5"/>
      <c r="AJK480" s="5"/>
      <c r="AJL480" s="5"/>
      <c r="AJO480" s="5"/>
      <c r="AJP480" s="5"/>
      <c r="AJS480" s="5"/>
      <c r="AJT480" s="5"/>
      <c r="AJW480" s="5"/>
      <c r="AJX480" s="5"/>
      <c r="AKA480" s="5"/>
      <c r="AKB480" s="5"/>
      <c r="AKE480" s="5"/>
      <c r="AKF480" s="5"/>
      <c r="AKI480" s="5"/>
      <c r="AKJ480" s="5"/>
      <c r="AKM480" s="5"/>
      <c r="AKN480" s="5"/>
      <c r="AKQ480" s="5"/>
      <c r="AKR480" s="5"/>
      <c r="AKU480" s="5"/>
      <c r="AKV480" s="5"/>
      <c r="AKY480" s="5"/>
      <c r="AKZ480" s="5"/>
      <c r="ALC480" s="5"/>
      <c r="ALD480" s="5"/>
      <c r="ALG480" s="5"/>
      <c r="ALH480" s="5"/>
      <c r="ALK480" s="5"/>
      <c r="ALL480" s="5"/>
      <c r="ALO480" s="5"/>
      <c r="ALP480" s="5"/>
      <c r="ALS480" s="5"/>
      <c r="ALT480" s="5"/>
      <c r="ALW480" s="5"/>
      <c r="ALX480" s="5"/>
      <c r="AMA480" s="5"/>
      <c r="AMB480" s="5"/>
      <c r="AME480" s="5"/>
      <c r="AMF480" s="5"/>
      <c r="AMI480" s="5"/>
      <c r="AMJ480" s="5"/>
    </row>
    <row r="481" spans="1:1024" x14ac:dyDescent="0.25">
      <c r="A481" s="3">
        <v>41993</v>
      </c>
      <c r="B481" t="s">
        <v>145</v>
      </c>
      <c r="C481"/>
      <c r="D481" s="5">
        <v>9</v>
      </c>
      <c r="E481" s="70"/>
      <c r="G481" s="5"/>
      <c r="H481" s="5"/>
      <c r="K481" s="5"/>
      <c r="L481" s="5"/>
      <c r="O481" s="5"/>
      <c r="P481" s="5"/>
      <c r="S481" s="5"/>
      <c r="T481" s="5"/>
      <c r="W481" s="5"/>
      <c r="X481" s="5"/>
      <c r="AA481" s="5"/>
      <c r="AB481" s="5"/>
      <c r="AE481" s="5"/>
      <c r="AF481" s="5"/>
      <c r="AI481" s="5"/>
      <c r="AJ481" s="5"/>
      <c r="AM481" s="5"/>
      <c r="AN481" s="5"/>
      <c r="AQ481" s="5"/>
      <c r="AR481" s="5"/>
      <c r="AU481" s="5"/>
      <c r="AV481" s="5"/>
      <c r="AY481" s="5"/>
      <c r="AZ481" s="5"/>
      <c r="BC481" s="5"/>
      <c r="BD481" s="5"/>
      <c r="BG481" s="5"/>
      <c r="BH481" s="5"/>
      <c r="BK481" s="5"/>
      <c r="BL481" s="5"/>
      <c r="BO481" s="5"/>
      <c r="BP481" s="5"/>
      <c r="BS481" s="5"/>
      <c r="BT481" s="5"/>
      <c r="BW481" s="5"/>
      <c r="BX481" s="5"/>
      <c r="CA481" s="5"/>
      <c r="CB481" s="5"/>
      <c r="CE481" s="5"/>
      <c r="CF481" s="5"/>
      <c r="CI481" s="5"/>
      <c r="CJ481" s="5"/>
      <c r="CM481" s="5"/>
      <c r="CN481" s="5"/>
      <c r="CQ481" s="5"/>
      <c r="CR481" s="5"/>
      <c r="CU481" s="5"/>
      <c r="CV481" s="5"/>
      <c r="CY481" s="5"/>
      <c r="CZ481" s="5"/>
      <c r="DC481" s="5"/>
      <c r="DD481" s="5"/>
      <c r="DG481" s="5"/>
      <c r="DH481" s="5"/>
      <c r="DK481" s="5"/>
      <c r="DL481" s="5"/>
      <c r="DO481" s="5"/>
      <c r="DP481" s="5"/>
      <c r="DS481" s="5"/>
      <c r="DT481" s="5"/>
      <c r="DW481" s="5"/>
      <c r="DX481" s="5"/>
      <c r="EA481" s="5"/>
      <c r="EB481" s="5"/>
      <c r="EE481" s="5"/>
      <c r="EF481" s="5"/>
      <c r="EI481" s="5"/>
      <c r="EJ481" s="5"/>
      <c r="EM481" s="5"/>
      <c r="EN481" s="5"/>
      <c r="EQ481" s="5"/>
      <c r="ER481" s="5"/>
      <c r="EU481" s="5"/>
      <c r="EV481" s="5"/>
      <c r="EY481" s="5"/>
      <c r="EZ481" s="5"/>
      <c r="FC481" s="5"/>
      <c r="FD481" s="5"/>
      <c r="FG481" s="5"/>
      <c r="FH481" s="5"/>
      <c r="FK481" s="5"/>
      <c r="FL481" s="5"/>
      <c r="FO481" s="5"/>
      <c r="FP481" s="5"/>
      <c r="FS481" s="5"/>
      <c r="FT481" s="5"/>
      <c r="FW481" s="5"/>
      <c r="FX481" s="5"/>
      <c r="GA481" s="5"/>
      <c r="GB481" s="5"/>
      <c r="GE481" s="5"/>
      <c r="GF481" s="5"/>
      <c r="GI481" s="5"/>
      <c r="GJ481" s="5"/>
      <c r="GM481" s="5"/>
      <c r="GN481" s="5"/>
      <c r="GQ481" s="5"/>
      <c r="GR481" s="5"/>
      <c r="GU481" s="5"/>
      <c r="GV481" s="5"/>
      <c r="GY481" s="5"/>
      <c r="GZ481" s="5"/>
      <c r="HC481" s="5"/>
      <c r="HD481" s="5"/>
      <c r="HG481" s="5"/>
      <c r="HH481" s="5"/>
      <c r="HK481" s="5"/>
      <c r="HL481" s="5"/>
      <c r="HO481" s="5"/>
      <c r="HP481" s="5"/>
      <c r="HS481" s="5"/>
      <c r="HT481" s="5"/>
      <c r="HW481" s="5"/>
      <c r="HX481" s="5"/>
      <c r="IA481" s="5"/>
      <c r="IB481" s="5"/>
      <c r="IE481" s="5"/>
      <c r="IF481" s="5"/>
      <c r="II481" s="5"/>
      <c r="IJ481" s="5"/>
      <c r="IM481" s="5"/>
      <c r="IN481" s="5"/>
      <c r="IQ481" s="5"/>
      <c r="IR481" s="5"/>
      <c r="IU481" s="5"/>
      <c r="IV481" s="5"/>
      <c r="IY481" s="5"/>
      <c r="IZ481" s="5"/>
      <c r="JC481" s="5"/>
      <c r="JD481" s="5"/>
      <c r="JG481" s="5"/>
      <c r="JH481" s="5"/>
      <c r="JK481" s="5"/>
      <c r="JL481" s="5"/>
      <c r="JO481" s="5"/>
      <c r="JP481" s="5"/>
      <c r="JS481" s="5"/>
      <c r="JT481" s="5"/>
      <c r="JW481" s="5"/>
      <c r="JX481" s="5"/>
      <c r="KA481" s="5"/>
      <c r="KB481" s="5"/>
      <c r="KE481" s="5"/>
      <c r="KF481" s="5"/>
      <c r="KI481" s="5"/>
      <c r="KJ481" s="5"/>
      <c r="KM481" s="5"/>
      <c r="KN481" s="5"/>
      <c r="KQ481" s="5"/>
      <c r="KR481" s="5"/>
      <c r="KU481" s="5"/>
      <c r="KV481" s="5"/>
      <c r="KY481" s="5"/>
      <c r="KZ481" s="5"/>
      <c r="LC481" s="5"/>
      <c r="LD481" s="5"/>
      <c r="LG481" s="5"/>
      <c r="LH481" s="5"/>
      <c r="LK481" s="5"/>
      <c r="LL481" s="5"/>
      <c r="LO481" s="5"/>
      <c r="LP481" s="5"/>
      <c r="LS481" s="5"/>
      <c r="LT481" s="5"/>
      <c r="LW481" s="5"/>
      <c r="LX481" s="5"/>
      <c r="MA481" s="5"/>
      <c r="MB481" s="5"/>
      <c r="ME481" s="5"/>
      <c r="MF481" s="5"/>
      <c r="MI481" s="5"/>
      <c r="MJ481" s="5"/>
      <c r="MM481" s="5"/>
      <c r="MN481" s="5"/>
      <c r="MQ481" s="5"/>
      <c r="MR481" s="5"/>
      <c r="MU481" s="5"/>
      <c r="MV481" s="5"/>
      <c r="MY481" s="5"/>
      <c r="MZ481" s="5"/>
      <c r="NC481" s="5"/>
      <c r="ND481" s="5"/>
      <c r="NG481" s="5"/>
      <c r="NH481" s="5"/>
      <c r="NK481" s="5"/>
      <c r="NL481" s="5"/>
      <c r="NO481" s="5"/>
      <c r="NP481" s="5"/>
      <c r="NS481" s="5"/>
      <c r="NT481" s="5"/>
      <c r="NW481" s="5"/>
      <c r="NX481" s="5"/>
      <c r="OA481" s="5"/>
      <c r="OB481" s="5"/>
      <c r="OE481" s="5"/>
      <c r="OF481" s="5"/>
      <c r="OI481" s="5"/>
      <c r="OJ481" s="5"/>
      <c r="OM481" s="5"/>
      <c r="ON481" s="5"/>
      <c r="OQ481" s="5"/>
      <c r="OR481" s="5"/>
      <c r="OU481" s="5"/>
      <c r="OV481" s="5"/>
      <c r="OY481" s="5"/>
      <c r="OZ481" s="5"/>
      <c r="PC481" s="5"/>
      <c r="PD481" s="5"/>
      <c r="PG481" s="5"/>
      <c r="PH481" s="5"/>
      <c r="PK481" s="5"/>
      <c r="PL481" s="5"/>
      <c r="PO481" s="5"/>
      <c r="PP481" s="5"/>
      <c r="PS481" s="5"/>
      <c r="PT481" s="5"/>
      <c r="PW481" s="5"/>
      <c r="PX481" s="5"/>
      <c r="QA481" s="5"/>
      <c r="QB481" s="5"/>
      <c r="QE481" s="5"/>
      <c r="QF481" s="5"/>
      <c r="QI481" s="5"/>
      <c r="QJ481" s="5"/>
      <c r="QM481" s="5"/>
      <c r="QN481" s="5"/>
      <c r="QQ481" s="5"/>
      <c r="QR481" s="5"/>
      <c r="QU481" s="5"/>
      <c r="QV481" s="5"/>
      <c r="QY481" s="5"/>
      <c r="QZ481" s="5"/>
      <c r="RC481" s="5"/>
      <c r="RD481" s="5"/>
      <c r="RG481" s="5"/>
      <c r="RH481" s="5"/>
      <c r="RK481" s="5"/>
      <c r="RL481" s="5"/>
      <c r="RO481" s="5"/>
      <c r="RP481" s="5"/>
      <c r="RS481" s="5"/>
      <c r="RT481" s="5"/>
      <c r="RW481" s="5"/>
      <c r="RX481" s="5"/>
      <c r="SA481" s="5"/>
      <c r="SB481" s="5"/>
      <c r="SE481" s="5"/>
      <c r="SF481" s="5"/>
      <c r="SI481" s="5"/>
      <c r="SJ481" s="5"/>
      <c r="SM481" s="5"/>
      <c r="SN481" s="5"/>
      <c r="SQ481" s="5"/>
      <c r="SR481" s="5"/>
      <c r="SU481" s="5"/>
      <c r="SV481" s="5"/>
      <c r="SY481" s="5"/>
      <c r="SZ481" s="5"/>
      <c r="TC481" s="5"/>
      <c r="TD481" s="5"/>
      <c r="TG481" s="5"/>
      <c r="TH481" s="5"/>
      <c r="TK481" s="5"/>
      <c r="TL481" s="5"/>
      <c r="TO481" s="5"/>
      <c r="TP481" s="5"/>
      <c r="TS481" s="5"/>
      <c r="TT481" s="5"/>
      <c r="TW481" s="5"/>
      <c r="TX481" s="5"/>
      <c r="UA481" s="5"/>
      <c r="UB481" s="5"/>
      <c r="UE481" s="5"/>
      <c r="UF481" s="5"/>
      <c r="UI481" s="5"/>
      <c r="UJ481" s="5"/>
      <c r="UM481" s="5"/>
      <c r="UN481" s="5"/>
      <c r="UQ481" s="5"/>
      <c r="UR481" s="5"/>
      <c r="UU481" s="5"/>
      <c r="UV481" s="5"/>
      <c r="UY481" s="5"/>
      <c r="UZ481" s="5"/>
      <c r="VC481" s="5"/>
      <c r="VD481" s="5"/>
      <c r="VG481" s="5"/>
      <c r="VH481" s="5"/>
      <c r="VK481" s="5"/>
      <c r="VL481" s="5"/>
      <c r="VO481" s="5"/>
      <c r="VP481" s="5"/>
      <c r="VS481" s="5"/>
      <c r="VT481" s="5"/>
      <c r="VW481" s="5"/>
      <c r="VX481" s="5"/>
      <c r="WA481" s="5"/>
      <c r="WB481" s="5"/>
      <c r="WE481" s="5"/>
      <c r="WF481" s="5"/>
      <c r="WI481" s="5"/>
      <c r="WJ481" s="5"/>
      <c r="WM481" s="5"/>
      <c r="WN481" s="5"/>
      <c r="WQ481" s="5"/>
      <c r="WR481" s="5"/>
      <c r="WU481" s="5"/>
      <c r="WV481" s="5"/>
      <c r="WY481" s="5"/>
      <c r="WZ481" s="5"/>
      <c r="XC481" s="5"/>
      <c r="XD481" s="5"/>
      <c r="XG481" s="5"/>
      <c r="XH481" s="5"/>
      <c r="XK481" s="5"/>
      <c r="XL481" s="5"/>
      <c r="XO481" s="5"/>
      <c r="XP481" s="5"/>
      <c r="XS481" s="5"/>
      <c r="XT481" s="5"/>
      <c r="XW481" s="5"/>
      <c r="XX481" s="5"/>
      <c r="YA481" s="5"/>
      <c r="YB481" s="5"/>
      <c r="YE481" s="5"/>
      <c r="YF481" s="5"/>
      <c r="YI481" s="5"/>
      <c r="YJ481" s="5"/>
      <c r="YM481" s="5"/>
      <c r="YN481" s="5"/>
      <c r="YQ481" s="5"/>
      <c r="YR481" s="5"/>
      <c r="YU481" s="5"/>
      <c r="YV481" s="5"/>
      <c r="YY481" s="5"/>
      <c r="YZ481" s="5"/>
      <c r="ZC481" s="5"/>
      <c r="ZD481" s="5"/>
      <c r="ZG481" s="5"/>
      <c r="ZH481" s="5"/>
      <c r="ZK481" s="5"/>
      <c r="ZL481" s="5"/>
      <c r="ZO481" s="5"/>
      <c r="ZP481" s="5"/>
      <c r="ZS481" s="5"/>
      <c r="ZT481" s="5"/>
      <c r="ZW481" s="5"/>
      <c r="ZX481" s="5"/>
      <c r="AAA481" s="5"/>
      <c r="AAB481" s="5"/>
      <c r="AAE481" s="5"/>
      <c r="AAF481" s="5"/>
      <c r="AAI481" s="5"/>
      <c r="AAJ481" s="5"/>
      <c r="AAM481" s="5"/>
      <c r="AAN481" s="5"/>
      <c r="AAQ481" s="5"/>
      <c r="AAR481" s="5"/>
      <c r="AAU481" s="5"/>
      <c r="AAV481" s="5"/>
      <c r="AAY481" s="5"/>
      <c r="AAZ481" s="5"/>
      <c r="ABC481" s="5"/>
      <c r="ABD481" s="5"/>
      <c r="ABG481" s="5"/>
      <c r="ABH481" s="5"/>
      <c r="ABK481" s="5"/>
      <c r="ABL481" s="5"/>
      <c r="ABO481" s="5"/>
      <c r="ABP481" s="5"/>
      <c r="ABS481" s="5"/>
      <c r="ABT481" s="5"/>
      <c r="ABW481" s="5"/>
      <c r="ABX481" s="5"/>
      <c r="ACA481" s="5"/>
      <c r="ACB481" s="5"/>
      <c r="ACE481" s="5"/>
      <c r="ACF481" s="5"/>
      <c r="ACI481" s="5"/>
      <c r="ACJ481" s="5"/>
      <c r="ACM481" s="5"/>
      <c r="ACN481" s="5"/>
      <c r="ACQ481" s="5"/>
      <c r="ACR481" s="5"/>
      <c r="ACU481" s="5"/>
      <c r="ACV481" s="5"/>
      <c r="ACY481" s="5"/>
      <c r="ACZ481" s="5"/>
      <c r="ADC481" s="5"/>
      <c r="ADD481" s="5"/>
      <c r="ADG481" s="5"/>
      <c r="ADH481" s="5"/>
      <c r="ADK481" s="5"/>
      <c r="ADL481" s="5"/>
      <c r="ADO481" s="5"/>
      <c r="ADP481" s="5"/>
      <c r="ADS481" s="5"/>
      <c r="ADT481" s="5"/>
      <c r="ADW481" s="5"/>
      <c r="ADX481" s="5"/>
      <c r="AEA481" s="5"/>
      <c r="AEB481" s="5"/>
      <c r="AEE481" s="5"/>
      <c r="AEF481" s="5"/>
      <c r="AEI481" s="5"/>
      <c r="AEJ481" s="5"/>
      <c r="AEM481" s="5"/>
      <c r="AEN481" s="5"/>
      <c r="AEQ481" s="5"/>
      <c r="AER481" s="5"/>
      <c r="AEU481" s="5"/>
      <c r="AEV481" s="5"/>
      <c r="AEY481" s="5"/>
      <c r="AEZ481" s="5"/>
      <c r="AFC481" s="5"/>
      <c r="AFD481" s="5"/>
      <c r="AFG481" s="5"/>
      <c r="AFH481" s="5"/>
      <c r="AFK481" s="5"/>
      <c r="AFL481" s="5"/>
      <c r="AFO481" s="5"/>
      <c r="AFP481" s="5"/>
      <c r="AFS481" s="5"/>
      <c r="AFT481" s="5"/>
      <c r="AFW481" s="5"/>
      <c r="AFX481" s="5"/>
      <c r="AGA481" s="5"/>
      <c r="AGB481" s="5"/>
      <c r="AGE481" s="5"/>
      <c r="AGF481" s="5"/>
      <c r="AGI481" s="5"/>
      <c r="AGJ481" s="5"/>
      <c r="AGM481" s="5"/>
      <c r="AGN481" s="5"/>
      <c r="AGQ481" s="5"/>
      <c r="AGR481" s="5"/>
      <c r="AGU481" s="5"/>
      <c r="AGV481" s="5"/>
      <c r="AGY481" s="5"/>
      <c r="AGZ481" s="5"/>
      <c r="AHC481" s="5"/>
      <c r="AHD481" s="5"/>
      <c r="AHG481" s="5"/>
      <c r="AHH481" s="5"/>
      <c r="AHK481" s="5"/>
      <c r="AHL481" s="5"/>
      <c r="AHO481" s="5"/>
      <c r="AHP481" s="5"/>
      <c r="AHS481" s="5"/>
      <c r="AHT481" s="5"/>
      <c r="AHW481" s="5"/>
      <c r="AHX481" s="5"/>
      <c r="AIA481" s="5"/>
      <c r="AIB481" s="5"/>
      <c r="AIE481" s="5"/>
      <c r="AIF481" s="5"/>
      <c r="AII481" s="5"/>
      <c r="AIJ481" s="5"/>
      <c r="AIM481" s="5"/>
      <c r="AIN481" s="5"/>
      <c r="AIQ481" s="5"/>
      <c r="AIR481" s="5"/>
      <c r="AIU481" s="5"/>
      <c r="AIV481" s="5"/>
      <c r="AIY481" s="5"/>
      <c r="AIZ481" s="5"/>
      <c r="AJC481" s="5"/>
      <c r="AJD481" s="5"/>
      <c r="AJG481" s="5"/>
      <c r="AJH481" s="5"/>
      <c r="AJK481" s="5"/>
      <c r="AJL481" s="5"/>
      <c r="AJO481" s="5"/>
      <c r="AJP481" s="5"/>
      <c r="AJS481" s="5"/>
      <c r="AJT481" s="5"/>
      <c r="AJW481" s="5"/>
      <c r="AJX481" s="5"/>
      <c r="AKA481" s="5"/>
      <c r="AKB481" s="5"/>
      <c r="AKE481" s="5"/>
      <c r="AKF481" s="5"/>
      <c r="AKI481" s="5"/>
      <c r="AKJ481" s="5"/>
      <c r="AKM481" s="5"/>
      <c r="AKN481" s="5"/>
      <c r="AKQ481" s="5"/>
      <c r="AKR481" s="5"/>
      <c r="AKU481" s="5"/>
      <c r="AKV481" s="5"/>
      <c r="AKY481" s="5"/>
      <c r="AKZ481" s="5"/>
      <c r="ALC481" s="5"/>
      <c r="ALD481" s="5"/>
      <c r="ALG481" s="5"/>
      <c r="ALH481" s="5"/>
      <c r="ALK481" s="5"/>
      <c r="ALL481" s="5"/>
      <c r="ALO481" s="5"/>
      <c r="ALP481" s="5"/>
      <c r="ALS481" s="5"/>
      <c r="ALT481" s="5"/>
      <c r="ALW481" s="5"/>
      <c r="ALX481" s="5"/>
      <c r="AMA481" s="5"/>
      <c r="AMB481" s="5"/>
      <c r="AME481" s="5"/>
      <c r="AMF481" s="5"/>
      <c r="AMI481" s="5"/>
      <c r="AMJ481" s="5"/>
    </row>
    <row r="482" spans="1:1024" x14ac:dyDescent="0.25">
      <c r="A482" s="3">
        <v>41993</v>
      </c>
      <c r="B482" t="s">
        <v>146</v>
      </c>
      <c r="C482"/>
      <c r="D482" s="5">
        <v>18</v>
      </c>
      <c r="E482" s="70"/>
      <c r="G482" s="5"/>
      <c r="H482" s="5"/>
      <c r="K482" s="5"/>
      <c r="L482" s="5"/>
      <c r="O482" s="5"/>
      <c r="P482" s="5"/>
      <c r="S482" s="5"/>
      <c r="T482" s="5"/>
      <c r="W482" s="5"/>
      <c r="X482" s="5"/>
      <c r="AA482" s="5"/>
      <c r="AB482" s="5"/>
      <c r="AE482" s="5"/>
      <c r="AF482" s="5"/>
      <c r="AI482" s="5"/>
      <c r="AJ482" s="5"/>
      <c r="AM482" s="5"/>
      <c r="AN482" s="5"/>
      <c r="AQ482" s="5"/>
      <c r="AR482" s="5"/>
      <c r="AU482" s="5"/>
      <c r="AV482" s="5"/>
      <c r="AY482" s="5"/>
      <c r="AZ482" s="5"/>
      <c r="BC482" s="5"/>
      <c r="BD482" s="5"/>
      <c r="BG482" s="5"/>
      <c r="BH482" s="5"/>
      <c r="BK482" s="5"/>
      <c r="BL482" s="5"/>
      <c r="BO482" s="5"/>
      <c r="BP482" s="5"/>
      <c r="BS482" s="5"/>
      <c r="BT482" s="5"/>
      <c r="BW482" s="5"/>
      <c r="BX482" s="5"/>
      <c r="CA482" s="5"/>
      <c r="CB482" s="5"/>
      <c r="CE482" s="5"/>
      <c r="CF482" s="5"/>
      <c r="CI482" s="5"/>
      <c r="CJ482" s="5"/>
      <c r="CM482" s="5"/>
      <c r="CN482" s="5"/>
      <c r="CQ482" s="5"/>
      <c r="CR482" s="5"/>
      <c r="CU482" s="5"/>
      <c r="CV482" s="5"/>
      <c r="CY482" s="5"/>
      <c r="CZ482" s="5"/>
      <c r="DC482" s="5"/>
      <c r="DD482" s="5"/>
      <c r="DG482" s="5"/>
      <c r="DH482" s="5"/>
      <c r="DK482" s="5"/>
      <c r="DL482" s="5"/>
      <c r="DO482" s="5"/>
      <c r="DP482" s="5"/>
      <c r="DS482" s="5"/>
      <c r="DT482" s="5"/>
      <c r="DW482" s="5"/>
      <c r="DX482" s="5"/>
      <c r="EA482" s="5"/>
      <c r="EB482" s="5"/>
      <c r="EE482" s="5"/>
      <c r="EF482" s="5"/>
      <c r="EI482" s="5"/>
      <c r="EJ482" s="5"/>
      <c r="EM482" s="5"/>
      <c r="EN482" s="5"/>
      <c r="EQ482" s="5"/>
      <c r="ER482" s="5"/>
      <c r="EU482" s="5"/>
      <c r="EV482" s="5"/>
      <c r="EY482" s="5"/>
      <c r="EZ482" s="5"/>
      <c r="FC482" s="5"/>
      <c r="FD482" s="5"/>
      <c r="FG482" s="5"/>
      <c r="FH482" s="5"/>
      <c r="FK482" s="5"/>
      <c r="FL482" s="5"/>
      <c r="FO482" s="5"/>
      <c r="FP482" s="5"/>
      <c r="FS482" s="5"/>
      <c r="FT482" s="5"/>
      <c r="FW482" s="5"/>
      <c r="FX482" s="5"/>
      <c r="GA482" s="5"/>
      <c r="GB482" s="5"/>
      <c r="GE482" s="5"/>
      <c r="GF482" s="5"/>
      <c r="GI482" s="5"/>
      <c r="GJ482" s="5"/>
      <c r="GM482" s="5"/>
      <c r="GN482" s="5"/>
      <c r="GQ482" s="5"/>
      <c r="GR482" s="5"/>
      <c r="GU482" s="5"/>
      <c r="GV482" s="5"/>
      <c r="GY482" s="5"/>
      <c r="GZ482" s="5"/>
      <c r="HC482" s="5"/>
      <c r="HD482" s="5"/>
      <c r="HG482" s="5"/>
      <c r="HH482" s="5"/>
      <c r="HK482" s="5"/>
      <c r="HL482" s="5"/>
      <c r="HO482" s="5"/>
      <c r="HP482" s="5"/>
      <c r="HS482" s="5"/>
      <c r="HT482" s="5"/>
      <c r="HW482" s="5"/>
      <c r="HX482" s="5"/>
      <c r="IA482" s="5"/>
      <c r="IB482" s="5"/>
      <c r="IE482" s="5"/>
      <c r="IF482" s="5"/>
      <c r="II482" s="5"/>
      <c r="IJ482" s="5"/>
      <c r="IM482" s="5"/>
      <c r="IN482" s="5"/>
      <c r="IQ482" s="5"/>
      <c r="IR482" s="5"/>
      <c r="IU482" s="5"/>
      <c r="IV482" s="5"/>
      <c r="IY482" s="5"/>
      <c r="IZ482" s="5"/>
      <c r="JC482" s="5"/>
      <c r="JD482" s="5"/>
      <c r="JG482" s="5"/>
      <c r="JH482" s="5"/>
      <c r="JK482" s="5"/>
      <c r="JL482" s="5"/>
      <c r="JO482" s="5"/>
      <c r="JP482" s="5"/>
      <c r="JS482" s="5"/>
      <c r="JT482" s="5"/>
      <c r="JW482" s="5"/>
      <c r="JX482" s="5"/>
      <c r="KA482" s="5"/>
      <c r="KB482" s="5"/>
      <c r="KE482" s="5"/>
      <c r="KF482" s="5"/>
      <c r="KI482" s="5"/>
      <c r="KJ482" s="5"/>
      <c r="KM482" s="5"/>
      <c r="KN482" s="5"/>
      <c r="KQ482" s="5"/>
      <c r="KR482" s="5"/>
      <c r="KU482" s="5"/>
      <c r="KV482" s="5"/>
      <c r="KY482" s="5"/>
      <c r="KZ482" s="5"/>
      <c r="LC482" s="5"/>
      <c r="LD482" s="5"/>
      <c r="LG482" s="5"/>
      <c r="LH482" s="5"/>
      <c r="LK482" s="5"/>
      <c r="LL482" s="5"/>
      <c r="LO482" s="5"/>
      <c r="LP482" s="5"/>
      <c r="LS482" s="5"/>
      <c r="LT482" s="5"/>
      <c r="LW482" s="5"/>
      <c r="LX482" s="5"/>
      <c r="MA482" s="5"/>
      <c r="MB482" s="5"/>
      <c r="ME482" s="5"/>
      <c r="MF482" s="5"/>
      <c r="MI482" s="5"/>
      <c r="MJ482" s="5"/>
      <c r="MM482" s="5"/>
      <c r="MN482" s="5"/>
      <c r="MQ482" s="5"/>
      <c r="MR482" s="5"/>
      <c r="MU482" s="5"/>
      <c r="MV482" s="5"/>
      <c r="MY482" s="5"/>
      <c r="MZ482" s="5"/>
      <c r="NC482" s="5"/>
      <c r="ND482" s="5"/>
      <c r="NG482" s="5"/>
      <c r="NH482" s="5"/>
      <c r="NK482" s="5"/>
      <c r="NL482" s="5"/>
      <c r="NO482" s="5"/>
      <c r="NP482" s="5"/>
      <c r="NS482" s="5"/>
      <c r="NT482" s="5"/>
      <c r="NW482" s="5"/>
      <c r="NX482" s="5"/>
      <c r="OA482" s="5"/>
      <c r="OB482" s="5"/>
      <c r="OE482" s="5"/>
      <c r="OF482" s="5"/>
      <c r="OI482" s="5"/>
      <c r="OJ482" s="5"/>
      <c r="OM482" s="5"/>
      <c r="ON482" s="5"/>
      <c r="OQ482" s="5"/>
      <c r="OR482" s="5"/>
      <c r="OU482" s="5"/>
      <c r="OV482" s="5"/>
      <c r="OY482" s="5"/>
      <c r="OZ482" s="5"/>
      <c r="PC482" s="5"/>
      <c r="PD482" s="5"/>
      <c r="PG482" s="5"/>
      <c r="PH482" s="5"/>
      <c r="PK482" s="5"/>
      <c r="PL482" s="5"/>
      <c r="PO482" s="5"/>
      <c r="PP482" s="5"/>
      <c r="PS482" s="5"/>
      <c r="PT482" s="5"/>
      <c r="PW482" s="5"/>
      <c r="PX482" s="5"/>
      <c r="QA482" s="5"/>
      <c r="QB482" s="5"/>
      <c r="QE482" s="5"/>
      <c r="QF482" s="5"/>
      <c r="QI482" s="5"/>
      <c r="QJ482" s="5"/>
      <c r="QM482" s="5"/>
      <c r="QN482" s="5"/>
      <c r="QQ482" s="5"/>
      <c r="QR482" s="5"/>
      <c r="QU482" s="5"/>
      <c r="QV482" s="5"/>
      <c r="QY482" s="5"/>
      <c r="QZ482" s="5"/>
      <c r="RC482" s="5"/>
      <c r="RD482" s="5"/>
      <c r="RG482" s="5"/>
      <c r="RH482" s="5"/>
      <c r="RK482" s="5"/>
      <c r="RL482" s="5"/>
      <c r="RO482" s="5"/>
      <c r="RP482" s="5"/>
      <c r="RS482" s="5"/>
      <c r="RT482" s="5"/>
      <c r="RW482" s="5"/>
      <c r="RX482" s="5"/>
      <c r="SA482" s="5"/>
      <c r="SB482" s="5"/>
      <c r="SE482" s="5"/>
      <c r="SF482" s="5"/>
      <c r="SI482" s="5"/>
      <c r="SJ482" s="5"/>
      <c r="SM482" s="5"/>
      <c r="SN482" s="5"/>
      <c r="SQ482" s="5"/>
      <c r="SR482" s="5"/>
      <c r="SU482" s="5"/>
      <c r="SV482" s="5"/>
      <c r="SY482" s="5"/>
      <c r="SZ482" s="5"/>
      <c r="TC482" s="5"/>
      <c r="TD482" s="5"/>
      <c r="TG482" s="5"/>
      <c r="TH482" s="5"/>
      <c r="TK482" s="5"/>
      <c r="TL482" s="5"/>
      <c r="TO482" s="5"/>
      <c r="TP482" s="5"/>
      <c r="TS482" s="5"/>
      <c r="TT482" s="5"/>
      <c r="TW482" s="5"/>
      <c r="TX482" s="5"/>
      <c r="UA482" s="5"/>
      <c r="UB482" s="5"/>
      <c r="UE482" s="5"/>
      <c r="UF482" s="5"/>
      <c r="UI482" s="5"/>
      <c r="UJ482" s="5"/>
      <c r="UM482" s="5"/>
      <c r="UN482" s="5"/>
      <c r="UQ482" s="5"/>
      <c r="UR482" s="5"/>
      <c r="UU482" s="5"/>
      <c r="UV482" s="5"/>
      <c r="UY482" s="5"/>
      <c r="UZ482" s="5"/>
      <c r="VC482" s="5"/>
      <c r="VD482" s="5"/>
      <c r="VG482" s="5"/>
      <c r="VH482" s="5"/>
      <c r="VK482" s="5"/>
      <c r="VL482" s="5"/>
      <c r="VO482" s="5"/>
      <c r="VP482" s="5"/>
      <c r="VS482" s="5"/>
      <c r="VT482" s="5"/>
      <c r="VW482" s="5"/>
      <c r="VX482" s="5"/>
      <c r="WA482" s="5"/>
      <c r="WB482" s="5"/>
      <c r="WE482" s="5"/>
      <c r="WF482" s="5"/>
      <c r="WI482" s="5"/>
      <c r="WJ482" s="5"/>
      <c r="WM482" s="5"/>
      <c r="WN482" s="5"/>
      <c r="WQ482" s="5"/>
      <c r="WR482" s="5"/>
      <c r="WU482" s="5"/>
      <c r="WV482" s="5"/>
      <c r="WY482" s="5"/>
      <c r="WZ482" s="5"/>
      <c r="XC482" s="5"/>
      <c r="XD482" s="5"/>
      <c r="XG482" s="5"/>
      <c r="XH482" s="5"/>
      <c r="XK482" s="5"/>
      <c r="XL482" s="5"/>
      <c r="XO482" s="5"/>
      <c r="XP482" s="5"/>
      <c r="XS482" s="5"/>
      <c r="XT482" s="5"/>
      <c r="XW482" s="5"/>
      <c r="XX482" s="5"/>
      <c r="YA482" s="5"/>
      <c r="YB482" s="5"/>
      <c r="YE482" s="5"/>
      <c r="YF482" s="5"/>
      <c r="YI482" s="5"/>
      <c r="YJ482" s="5"/>
      <c r="YM482" s="5"/>
      <c r="YN482" s="5"/>
      <c r="YQ482" s="5"/>
      <c r="YR482" s="5"/>
      <c r="YU482" s="5"/>
      <c r="YV482" s="5"/>
      <c r="YY482" s="5"/>
      <c r="YZ482" s="5"/>
      <c r="ZC482" s="5"/>
      <c r="ZD482" s="5"/>
      <c r="ZG482" s="5"/>
      <c r="ZH482" s="5"/>
      <c r="ZK482" s="5"/>
      <c r="ZL482" s="5"/>
      <c r="ZO482" s="5"/>
      <c r="ZP482" s="5"/>
      <c r="ZS482" s="5"/>
      <c r="ZT482" s="5"/>
      <c r="ZW482" s="5"/>
      <c r="ZX482" s="5"/>
      <c r="AAA482" s="5"/>
      <c r="AAB482" s="5"/>
      <c r="AAE482" s="5"/>
      <c r="AAF482" s="5"/>
      <c r="AAI482" s="5"/>
      <c r="AAJ482" s="5"/>
      <c r="AAM482" s="5"/>
      <c r="AAN482" s="5"/>
      <c r="AAQ482" s="5"/>
      <c r="AAR482" s="5"/>
      <c r="AAU482" s="5"/>
      <c r="AAV482" s="5"/>
      <c r="AAY482" s="5"/>
      <c r="AAZ482" s="5"/>
      <c r="ABC482" s="5"/>
      <c r="ABD482" s="5"/>
      <c r="ABG482" s="5"/>
      <c r="ABH482" s="5"/>
      <c r="ABK482" s="5"/>
      <c r="ABL482" s="5"/>
      <c r="ABO482" s="5"/>
      <c r="ABP482" s="5"/>
      <c r="ABS482" s="5"/>
      <c r="ABT482" s="5"/>
      <c r="ABW482" s="5"/>
      <c r="ABX482" s="5"/>
      <c r="ACA482" s="5"/>
      <c r="ACB482" s="5"/>
      <c r="ACE482" s="5"/>
      <c r="ACF482" s="5"/>
      <c r="ACI482" s="5"/>
      <c r="ACJ482" s="5"/>
      <c r="ACM482" s="5"/>
      <c r="ACN482" s="5"/>
      <c r="ACQ482" s="5"/>
      <c r="ACR482" s="5"/>
      <c r="ACU482" s="5"/>
      <c r="ACV482" s="5"/>
      <c r="ACY482" s="5"/>
      <c r="ACZ482" s="5"/>
      <c r="ADC482" s="5"/>
      <c r="ADD482" s="5"/>
      <c r="ADG482" s="5"/>
      <c r="ADH482" s="5"/>
      <c r="ADK482" s="5"/>
      <c r="ADL482" s="5"/>
      <c r="ADO482" s="5"/>
      <c r="ADP482" s="5"/>
      <c r="ADS482" s="5"/>
      <c r="ADT482" s="5"/>
      <c r="ADW482" s="5"/>
      <c r="ADX482" s="5"/>
      <c r="AEA482" s="5"/>
      <c r="AEB482" s="5"/>
      <c r="AEE482" s="5"/>
      <c r="AEF482" s="5"/>
      <c r="AEI482" s="5"/>
      <c r="AEJ482" s="5"/>
      <c r="AEM482" s="5"/>
      <c r="AEN482" s="5"/>
      <c r="AEQ482" s="5"/>
      <c r="AER482" s="5"/>
      <c r="AEU482" s="5"/>
      <c r="AEV482" s="5"/>
      <c r="AEY482" s="5"/>
      <c r="AEZ482" s="5"/>
      <c r="AFC482" s="5"/>
      <c r="AFD482" s="5"/>
      <c r="AFG482" s="5"/>
      <c r="AFH482" s="5"/>
      <c r="AFK482" s="5"/>
      <c r="AFL482" s="5"/>
      <c r="AFO482" s="5"/>
      <c r="AFP482" s="5"/>
      <c r="AFS482" s="5"/>
      <c r="AFT482" s="5"/>
      <c r="AFW482" s="5"/>
      <c r="AFX482" s="5"/>
      <c r="AGA482" s="5"/>
      <c r="AGB482" s="5"/>
      <c r="AGE482" s="5"/>
      <c r="AGF482" s="5"/>
      <c r="AGI482" s="5"/>
      <c r="AGJ482" s="5"/>
      <c r="AGM482" s="5"/>
      <c r="AGN482" s="5"/>
      <c r="AGQ482" s="5"/>
      <c r="AGR482" s="5"/>
      <c r="AGU482" s="5"/>
      <c r="AGV482" s="5"/>
      <c r="AGY482" s="5"/>
      <c r="AGZ482" s="5"/>
      <c r="AHC482" s="5"/>
      <c r="AHD482" s="5"/>
      <c r="AHG482" s="5"/>
      <c r="AHH482" s="5"/>
      <c r="AHK482" s="5"/>
      <c r="AHL482" s="5"/>
      <c r="AHO482" s="5"/>
      <c r="AHP482" s="5"/>
      <c r="AHS482" s="5"/>
      <c r="AHT482" s="5"/>
      <c r="AHW482" s="5"/>
      <c r="AHX482" s="5"/>
      <c r="AIA482" s="5"/>
      <c r="AIB482" s="5"/>
      <c r="AIE482" s="5"/>
      <c r="AIF482" s="5"/>
      <c r="AII482" s="5"/>
      <c r="AIJ482" s="5"/>
      <c r="AIM482" s="5"/>
      <c r="AIN482" s="5"/>
      <c r="AIQ482" s="5"/>
      <c r="AIR482" s="5"/>
      <c r="AIU482" s="5"/>
      <c r="AIV482" s="5"/>
      <c r="AIY482" s="5"/>
      <c r="AIZ482" s="5"/>
      <c r="AJC482" s="5"/>
      <c r="AJD482" s="5"/>
      <c r="AJG482" s="5"/>
      <c r="AJH482" s="5"/>
      <c r="AJK482" s="5"/>
      <c r="AJL482" s="5"/>
      <c r="AJO482" s="5"/>
      <c r="AJP482" s="5"/>
      <c r="AJS482" s="5"/>
      <c r="AJT482" s="5"/>
      <c r="AJW482" s="5"/>
      <c r="AJX482" s="5"/>
      <c r="AKA482" s="5"/>
      <c r="AKB482" s="5"/>
      <c r="AKE482" s="5"/>
      <c r="AKF482" s="5"/>
      <c r="AKI482" s="5"/>
      <c r="AKJ482" s="5"/>
      <c r="AKM482" s="5"/>
      <c r="AKN482" s="5"/>
      <c r="AKQ482" s="5"/>
      <c r="AKR482" s="5"/>
      <c r="AKU482" s="5"/>
      <c r="AKV482" s="5"/>
      <c r="AKY482" s="5"/>
      <c r="AKZ482" s="5"/>
      <c r="ALC482" s="5"/>
      <c r="ALD482" s="5"/>
      <c r="ALG482" s="5"/>
      <c r="ALH482" s="5"/>
      <c r="ALK482" s="5"/>
      <c r="ALL482" s="5"/>
      <c r="ALO482" s="5"/>
      <c r="ALP482" s="5"/>
      <c r="ALS482" s="5"/>
      <c r="ALT482" s="5"/>
      <c r="ALW482" s="5"/>
      <c r="ALX482" s="5"/>
      <c r="AMA482" s="5"/>
      <c r="AMB482" s="5"/>
      <c r="AME482" s="5"/>
      <c r="AMF482" s="5"/>
      <c r="AMI482" s="5"/>
      <c r="AMJ482" s="5"/>
    </row>
    <row r="483" spans="1:1024" x14ac:dyDescent="0.25">
      <c r="A483" s="3">
        <v>41993</v>
      </c>
      <c r="B483" t="s">
        <v>15</v>
      </c>
      <c r="C483"/>
      <c r="D483" s="5">
        <v>9</v>
      </c>
      <c r="E483" s="70"/>
      <c r="G483" s="5"/>
      <c r="H483" s="5"/>
      <c r="K483" s="5"/>
      <c r="L483" s="5"/>
      <c r="O483" s="5"/>
      <c r="P483" s="5"/>
      <c r="S483" s="5"/>
      <c r="T483" s="5"/>
      <c r="W483" s="5"/>
      <c r="X483" s="5"/>
      <c r="AA483" s="5"/>
      <c r="AB483" s="5"/>
      <c r="AE483" s="5"/>
      <c r="AF483" s="5"/>
      <c r="AI483" s="5"/>
      <c r="AJ483" s="5"/>
      <c r="AM483" s="5"/>
      <c r="AN483" s="5"/>
      <c r="AQ483" s="5"/>
      <c r="AR483" s="5"/>
      <c r="AU483" s="5"/>
      <c r="AV483" s="5"/>
      <c r="AY483" s="5"/>
      <c r="AZ483" s="5"/>
      <c r="BC483" s="5"/>
      <c r="BD483" s="5"/>
      <c r="BG483" s="5"/>
      <c r="BH483" s="5"/>
      <c r="BK483" s="5"/>
      <c r="BL483" s="5"/>
      <c r="BO483" s="5"/>
      <c r="BP483" s="5"/>
      <c r="BS483" s="5"/>
      <c r="BT483" s="5"/>
      <c r="BW483" s="5"/>
      <c r="BX483" s="5"/>
      <c r="CA483" s="5"/>
      <c r="CB483" s="5"/>
      <c r="CE483" s="5"/>
      <c r="CF483" s="5"/>
      <c r="CI483" s="5"/>
      <c r="CJ483" s="5"/>
      <c r="CM483" s="5"/>
      <c r="CN483" s="5"/>
      <c r="CQ483" s="5"/>
      <c r="CR483" s="5"/>
      <c r="CU483" s="5"/>
      <c r="CV483" s="5"/>
      <c r="CY483" s="5"/>
      <c r="CZ483" s="5"/>
      <c r="DC483" s="5"/>
      <c r="DD483" s="5"/>
      <c r="DG483" s="5"/>
      <c r="DH483" s="5"/>
      <c r="DK483" s="5"/>
      <c r="DL483" s="5"/>
      <c r="DO483" s="5"/>
      <c r="DP483" s="5"/>
      <c r="DS483" s="5"/>
      <c r="DT483" s="5"/>
      <c r="DW483" s="5"/>
      <c r="DX483" s="5"/>
      <c r="EA483" s="5"/>
      <c r="EB483" s="5"/>
      <c r="EE483" s="5"/>
      <c r="EF483" s="5"/>
      <c r="EI483" s="5"/>
      <c r="EJ483" s="5"/>
      <c r="EM483" s="5"/>
      <c r="EN483" s="5"/>
      <c r="EQ483" s="5"/>
      <c r="ER483" s="5"/>
      <c r="EU483" s="5"/>
      <c r="EV483" s="5"/>
      <c r="EY483" s="5"/>
      <c r="EZ483" s="5"/>
      <c r="FC483" s="5"/>
      <c r="FD483" s="5"/>
      <c r="FG483" s="5"/>
      <c r="FH483" s="5"/>
      <c r="FK483" s="5"/>
      <c r="FL483" s="5"/>
      <c r="FO483" s="5"/>
      <c r="FP483" s="5"/>
      <c r="FS483" s="5"/>
      <c r="FT483" s="5"/>
      <c r="FW483" s="5"/>
      <c r="FX483" s="5"/>
      <c r="GA483" s="5"/>
      <c r="GB483" s="5"/>
      <c r="GE483" s="5"/>
      <c r="GF483" s="5"/>
      <c r="GI483" s="5"/>
      <c r="GJ483" s="5"/>
      <c r="GM483" s="5"/>
      <c r="GN483" s="5"/>
      <c r="GQ483" s="5"/>
      <c r="GR483" s="5"/>
      <c r="GU483" s="5"/>
      <c r="GV483" s="5"/>
      <c r="GY483" s="5"/>
      <c r="GZ483" s="5"/>
      <c r="HC483" s="5"/>
      <c r="HD483" s="5"/>
      <c r="HG483" s="5"/>
      <c r="HH483" s="5"/>
      <c r="HK483" s="5"/>
      <c r="HL483" s="5"/>
      <c r="HO483" s="5"/>
      <c r="HP483" s="5"/>
      <c r="HS483" s="5"/>
      <c r="HT483" s="5"/>
      <c r="HW483" s="5"/>
      <c r="HX483" s="5"/>
      <c r="IA483" s="5"/>
      <c r="IB483" s="5"/>
      <c r="IE483" s="5"/>
      <c r="IF483" s="5"/>
      <c r="II483" s="5"/>
      <c r="IJ483" s="5"/>
      <c r="IM483" s="5"/>
      <c r="IN483" s="5"/>
      <c r="IQ483" s="5"/>
      <c r="IR483" s="5"/>
      <c r="IU483" s="5"/>
      <c r="IV483" s="5"/>
      <c r="IY483" s="5"/>
      <c r="IZ483" s="5"/>
      <c r="JC483" s="5"/>
      <c r="JD483" s="5"/>
      <c r="JG483" s="5"/>
      <c r="JH483" s="5"/>
      <c r="JK483" s="5"/>
      <c r="JL483" s="5"/>
      <c r="JO483" s="5"/>
      <c r="JP483" s="5"/>
      <c r="JS483" s="5"/>
      <c r="JT483" s="5"/>
      <c r="JW483" s="5"/>
      <c r="JX483" s="5"/>
      <c r="KA483" s="5"/>
      <c r="KB483" s="5"/>
      <c r="KE483" s="5"/>
      <c r="KF483" s="5"/>
      <c r="KI483" s="5"/>
      <c r="KJ483" s="5"/>
      <c r="KM483" s="5"/>
      <c r="KN483" s="5"/>
      <c r="KQ483" s="5"/>
      <c r="KR483" s="5"/>
      <c r="KU483" s="5"/>
      <c r="KV483" s="5"/>
      <c r="KY483" s="5"/>
      <c r="KZ483" s="5"/>
      <c r="LC483" s="5"/>
      <c r="LD483" s="5"/>
      <c r="LG483" s="5"/>
      <c r="LH483" s="5"/>
      <c r="LK483" s="5"/>
      <c r="LL483" s="5"/>
      <c r="LO483" s="5"/>
      <c r="LP483" s="5"/>
      <c r="LS483" s="5"/>
      <c r="LT483" s="5"/>
      <c r="LW483" s="5"/>
      <c r="LX483" s="5"/>
      <c r="MA483" s="5"/>
      <c r="MB483" s="5"/>
      <c r="ME483" s="5"/>
      <c r="MF483" s="5"/>
      <c r="MI483" s="5"/>
      <c r="MJ483" s="5"/>
      <c r="MM483" s="5"/>
      <c r="MN483" s="5"/>
      <c r="MQ483" s="5"/>
      <c r="MR483" s="5"/>
      <c r="MU483" s="5"/>
      <c r="MV483" s="5"/>
      <c r="MY483" s="5"/>
      <c r="MZ483" s="5"/>
      <c r="NC483" s="5"/>
      <c r="ND483" s="5"/>
      <c r="NG483" s="5"/>
      <c r="NH483" s="5"/>
      <c r="NK483" s="5"/>
      <c r="NL483" s="5"/>
      <c r="NO483" s="5"/>
      <c r="NP483" s="5"/>
      <c r="NS483" s="5"/>
      <c r="NT483" s="5"/>
      <c r="NW483" s="5"/>
      <c r="NX483" s="5"/>
      <c r="OA483" s="5"/>
      <c r="OB483" s="5"/>
      <c r="OE483" s="5"/>
      <c r="OF483" s="5"/>
      <c r="OI483" s="5"/>
      <c r="OJ483" s="5"/>
      <c r="OM483" s="5"/>
      <c r="ON483" s="5"/>
      <c r="OQ483" s="5"/>
      <c r="OR483" s="5"/>
      <c r="OU483" s="5"/>
      <c r="OV483" s="5"/>
      <c r="OY483" s="5"/>
      <c r="OZ483" s="5"/>
      <c r="PC483" s="5"/>
      <c r="PD483" s="5"/>
      <c r="PG483" s="5"/>
      <c r="PH483" s="5"/>
      <c r="PK483" s="5"/>
      <c r="PL483" s="5"/>
      <c r="PO483" s="5"/>
      <c r="PP483" s="5"/>
      <c r="PS483" s="5"/>
      <c r="PT483" s="5"/>
      <c r="PW483" s="5"/>
      <c r="PX483" s="5"/>
      <c r="QA483" s="5"/>
      <c r="QB483" s="5"/>
      <c r="QE483" s="5"/>
      <c r="QF483" s="5"/>
      <c r="QI483" s="5"/>
      <c r="QJ483" s="5"/>
      <c r="QM483" s="5"/>
      <c r="QN483" s="5"/>
      <c r="QQ483" s="5"/>
      <c r="QR483" s="5"/>
      <c r="QU483" s="5"/>
      <c r="QV483" s="5"/>
      <c r="QY483" s="5"/>
      <c r="QZ483" s="5"/>
      <c r="RC483" s="5"/>
      <c r="RD483" s="5"/>
      <c r="RG483" s="5"/>
      <c r="RH483" s="5"/>
      <c r="RK483" s="5"/>
      <c r="RL483" s="5"/>
      <c r="RO483" s="5"/>
      <c r="RP483" s="5"/>
      <c r="RS483" s="5"/>
      <c r="RT483" s="5"/>
      <c r="RW483" s="5"/>
      <c r="RX483" s="5"/>
      <c r="SA483" s="5"/>
      <c r="SB483" s="5"/>
      <c r="SE483" s="5"/>
      <c r="SF483" s="5"/>
      <c r="SI483" s="5"/>
      <c r="SJ483" s="5"/>
      <c r="SM483" s="5"/>
      <c r="SN483" s="5"/>
      <c r="SQ483" s="5"/>
      <c r="SR483" s="5"/>
      <c r="SU483" s="5"/>
      <c r="SV483" s="5"/>
      <c r="SY483" s="5"/>
      <c r="SZ483" s="5"/>
      <c r="TC483" s="5"/>
      <c r="TD483" s="5"/>
      <c r="TG483" s="5"/>
      <c r="TH483" s="5"/>
      <c r="TK483" s="5"/>
      <c r="TL483" s="5"/>
      <c r="TO483" s="5"/>
      <c r="TP483" s="5"/>
      <c r="TS483" s="5"/>
      <c r="TT483" s="5"/>
      <c r="TW483" s="5"/>
      <c r="TX483" s="5"/>
      <c r="UA483" s="5"/>
      <c r="UB483" s="5"/>
      <c r="UE483" s="5"/>
      <c r="UF483" s="5"/>
      <c r="UI483" s="5"/>
      <c r="UJ483" s="5"/>
      <c r="UM483" s="5"/>
      <c r="UN483" s="5"/>
      <c r="UQ483" s="5"/>
      <c r="UR483" s="5"/>
      <c r="UU483" s="5"/>
      <c r="UV483" s="5"/>
      <c r="UY483" s="5"/>
      <c r="UZ483" s="5"/>
      <c r="VC483" s="5"/>
      <c r="VD483" s="5"/>
      <c r="VG483" s="5"/>
      <c r="VH483" s="5"/>
      <c r="VK483" s="5"/>
      <c r="VL483" s="5"/>
      <c r="VO483" s="5"/>
      <c r="VP483" s="5"/>
      <c r="VS483" s="5"/>
      <c r="VT483" s="5"/>
      <c r="VW483" s="5"/>
      <c r="VX483" s="5"/>
      <c r="WA483" s="5"/>
      <c r="WB483" s="5"/>
      <c r="WE483" s="5"/>
      <c r="WF483" s="5"/>
      <c r="WI483" s="5"/>
      <c r="WJ483" s="5"/>
      <c r="WM483" s="5"/>
      <c r="WN483" s="5"/>
      <c r="WQ483" s="5"/>
      <c r="WR483" s="5"/>
      <c r="WU483" s="5"/>
      <c r="WV483" s="5"/>
      <c r="WY483" s="5"/>
      <c r="WZ483" s="5"/>
      <c r="XC483" s="5"/>
      <c r="XD483" s="5"/>
      <c r="XG483" s="5"/>
      <c r="XH483" s="5"/>
      <c r="XK483" s="5"/>
      <c r="XL483" s="5"/>
      <c r="XO483" s="5"/>
      <c r="XP483" s="5"/>
      <c r="XS483" s="5"/>
      <c r="XT483" s="5"/>
      <c r="XW483" s="5"/>
      <c r="XX483" s="5"/>
      <c r="YA483" s="5"/>
      <c r="YB483" s="5"/>
      <c r="YE483" s="5"/>
      <c r="YF483" s="5"/>
      <c r="YI483" s="5"/>
      <c r="YJ483" s="5"/>
      <c r="YM483" s="5"/>
      <c r="YN483" s="5"/>
      <c r="YQ483" s="5"/>
      <c r="YR483" s="5"/>
      <c r="YU483" s="5"/>
      <c r="YV483" s="5"/>
      <c r="YY483" s="5"/>
      <c r="YZ483" s="5"/>
      <c r="ZC483" s="5"/>
      <c r="ZD483" s="5"/>
      <c r="ZG483" s="5"/>
      <c r="ZH483" s="5"/>
      <c r="ZK483" s="5"/>
      <c r="ZL483" s="5"/>
      <c r="ZO483" s="5"/>
      <c r="ZP483" s="5"/>
      <c r="ZS483" s="5"/>
      <c r="ZT483" s="5"/>
      <c r="ZW483" s="5"/>
      <c r="ZX483" s="5"/>
      <c r="AAA483" s="5"/>
      <c r="AAB483" s="5"/>
      <c r="AAE483" s="5"/>
      <c r="AAF483" s="5"/>
      <c r="AAI483" s="5"/>
      <c r="AAJ483" s="5"/>
      <c r="AAM483" s="5"/>
      <c r="AAN483" s="5"/>
      <c r="AAQ483" s="5"/>
      <c r="AAR483" s="5"/>
      <c r="AAU483" s="5"/>
      <c r="AAV483" s="5"/>
      <c r="AAY483" s="5"/>
      <c r="AAZ483" s="5"/>
      <c r="ABC483" s="5"/>
      <c r="ABD483" s="5"/>
      <c r="ABG483" s="5"/>
      <c r="ABH483" s="5"/>
      <c r="ABK483" s="5"/>
      <c r="ABL483" s="5"/>
      <c r="ABO483" s="5"/>
      <c r="ABP483" s="5"/>
      <c r="ABS483" s="5"/>
      <c r="ABT483" s="5"/>
      <c r="ABW483" s="5"/>
      <c r="ABX483" s="5"/>
      <c r="ACA483" s="5"/>
      <c r="ACB483" s="5"/>
      <c r="ACE483" s="5"/>
      <c r="ACF483" s="5"/>
      <c r="ACI483" s="5"/>
      <c r="ACJ483" s="5"/>
      <c r="ACM483" s="5"/>
      <c r="ACN483" s="5"/>
      <c r="ACQ483" s="5"/>
      <c r="ACR483" s="5"/>
      <c r="ACU483" s="5"/>
      <c r="ACV483" s="5"/>
      <c r="ACY483" s="5"/>
      <c r="ACZ483" s="5"/>
      <c r="ADC483" s="5"/>
      <c r="ADD483" s="5"/>
      <c r="ADG483" s="5"/>
      <c r="ADH483" s="5"/>
      <c r="ADK483" s="5"/>
      <c r="ADL483" s="5"/>
      <c r="ADO483" s="5"/>
      <c r="ADP483" s="5"/>
      <c r="ADS483" s="5"/>
      <c r="ADT483" s="5"/>
      <c r="ADW483" s="5"/>
      <c r="ADX483" s="5"/>
      <c r="AEA483" s="5"/>
      <c r="AEB483" s="5"/>
      <c r="AEE483" s="5"/>
      <c r="AEF483" s="5"/>
      <c r="AEI483" s="5"/>
      <c r="AEJ483" s="5"/>
      <c r="AEM483" s="5"/>
      <c r="AEN483" s="5"/>
      <c r="AEQ483" s="5"/>
      <c r="AER483" s="5"/>
      <c r="AEU483" s="5"/>
      <c r="AEV483" s="5"/>
      <c r="AEY483" s="5"/>
      <c r="AEZ483" s="5"/>
      <c r="AFC483" s="5"/>
      <c r="AFD483" s="5"/>
      <c r="AFG483" s="5"/>
      <c r="AFH483" s="5"/>
      <c r="AFK483" s="5"/>
      <c r="AFL483" s="5"/>
      <c r="AFO483" s="5"/>
      <c r="AFP483" s="5"/>
      <c r="AFS483" s="5"/>
      <c r="AFT483" s="5"/>
      <c r="AFW483" s="5"/>
      <c r="AFX483" s="5"/>
      <c r="AGA483" s="5"/>
      <c r="AGB483" s="5"/>
      <c r="AGE483" s="5"/>
      <c r="AGF483" s="5"/>
      <c r="AGI483" s="5"/>
      <c r="AGJ483" s="5"/>
      <c r="AGM483" s="5"/>
      <c r="AGN483" s="5"/>
      <c r="AGQ483" s="5"/>
      <c r="AGR483" s="5"/>
      <c r="AGU483" s="5"/>
      <c r="AGV483" s="5"/>
      <c r="AGY483" s="5"/>
      <c r="AGZ483" s="5"/>
      <c r="AHC483" s="5"/>
      <c r="AHD483" s="5"/>
      <c r="AHG483" s="5"/>
      <c r="AHH483" s="5"/>
      <c r="AHK483" s="5"/>
      <c r="AHL483" s="5"/>
      <c r="AHO483" s="5"/>
      <c r="AHP483" s="5"/>
      <c r="AHS483" s="5"/>
      <c r="AHT483" s="5"/>
      <c r="AHW483" s="5"/>
      <c r="AHX483" s="5"/>
      <c r="AIA483" s="5"/>
      <c r="AIB483" s="5"/>
      <c r="AIE483" s="5"/>
      <c r="AIF483" s="5"/>
      <c r="AII483" s="5"/>
      <c r="AIJ483" s="5"/>
      <c r="AIM483" s="5"/>
      <c r="AIN483" s="5"/>
      <c r="AIQ483" s="5"/>
      <c r="AIR483" s="5"/>
      <c r="AIU483" s="5"/>
      <c r="AIV483" s="5"/>
      <c r="AIY483" s="5"/>
      <c r="AIZ483" s="5"/>
      <c r="AJC483" s="5"/>
      <c r="AJD483" s="5"/>
      <c r="AJG483" s="5"/>
      <c r="AJH483" s="5"/>
      <c r="AJK483" s="5"/>
      <c r="AJL483" s="5"/>
      <c r="AJO483" s="5"/>
      <c r="AJP483" s="5"/>
      <c r="AJS483" s="5"/>
      <c r="AJT483" s="5"/>
      <c r="AJW483" s="5"/>
      <c r="AJX483" s="5"/>
      <c r="AKA483" s="5"/>
      <c r="AKB483" s="5"/>
      <c r="AKE483" s="5"/>
      <c r="AKF483" s="5"/>
      <c r="AKI483" s="5"/>
      <c r="AKJ483" s="5"/>
      <c r="AKM483" s="5"/>
      <c r="AKN483" s="5"/>
      <c r="AKQ483" s="5"/>
      <c r="AKR483" s="5"/>
      <c r="AKU483" s="5"/>
      <c r="AKV483" s="5"/>
      <c r="AKY483" s="5"/>
      <c r="AKZ483" s="5"/>
      <c r="ALC483" s="5"/>
      <c r="ALD483" s="5"/>
      <c r="ALG483" s="5"/>
      <c r="ALH483" s="5"/>
      <c r="ALK483" s="5"/>
      <c r="ALL483" s="5"/>
      <c r="ALO483" s="5"/>
      <c r="ALP483" s="5"/>
      <c r="ALS483" s="5"/>
      <c r="ALT483" s="5"/>
      <c r="ALW483" s="5"/>
      <c r="ALX483" s="5"/>
      <c r="AMA483" s="5"/>
      <c r="AMB483" s="5"/>
      <c r="AME483" s="5"/>
      <c r="AMF483" s="5"/>
      <c r="AMI483" s="5"/>
      <c r="AMJ483" s="5"/>
    </row>
    <row r="484" spans="1:1024" x14ac:dyDescent="0.25">
      <c r="A484" s="150" t="s">
        <v>1487</v>
      </c>
      <c r="B484" s="150"/>
      <c r="C484" s="150"/>
      <c r="D484" s="150"/>
      <c r="E484" s="70"/>
      <c r="G484" s="5"/>
      <c r="H484" s="5"/>
      <c r="K484" s="5"/>
      <c r="L484" s="5"/>
      <c r="O484" s="5"/>
      <c r="P484" s="5"/>
      <c r="S484" s="5"/>
      <c r="T484" s="5"/>
      <c r="W484" s="5"/>
      <c r="X484" s="5"/>
      <c r="AA484" s="5"/>
      <c r="AB484" s="5"/>
      <c r="AE484" s="5"/>
      <c r="AF484" s="5"/>
      <c r="AI484" s="5"/>
      <c r="AJ484" s="5"/>
      <c r="AM484" s="5"/>
      <c r="AN484" s="5"/>
      <c r="AQ484" s="5"/>
      <c r="AR484" s="5"/>
      <c r="AU484" s="5"/>
      <c r="AV484" s="5"/>
      <c r="AY484" s="5"/>
      <c r="AZ484" s="5"/>
      <c r="BC484" s="5"/>
      <c r="BD484" s="5"/>
      <c r="BG484" s="5"/>
      <c r="BH484" s="5"/>
      <c r="BK484" s="5"/>
      <c r="BL484" s="5"/>
      <c r="BO484" s="5"/>
      <c r="BP484" s="5"/>
      <c r="BS484" s="5"/>
      <c r="BT484" s="5"/>
      <c r="BW484" s="5"/>
      <c r="BX484" s="5"/>
      <c r="CA484" s="5"/>
      <c r="CB484" s="5"/>
      <c r="CE484" s="5"/>
      <c r="CF484" s="5"/>
      <c r="CI484" s="5"/>
      <c r="CJ484" s="5"/>
      <c r="CM484" s="5"/>
      <c r="CN484" s="5"/>
      <c r="CQ484" s="5"/>
      <c r="CR484" s="5"/>
      <c r="CU484" s="5"/>
      <c r="CV484" s="5"/>
      <c r="CY484" s="5"/>
      <c r="CZ484" s="5"/>
      <c r="DC484" s="5"/>
      <c r="DD484" s="5"/>
      <c r="DG484" s="5"/>
      <c r="DH484" s="5"/>
      <c r="DK484" s="5"/>
      <c r="DL484" s="5"/>
      <c r="DO484" s="5"/>
      <c r="DP484" s="5"/>
      <c r="DS484" s="5"/>
      <c r="DT484" s="5"/>
      <c r="DW484" s="5"/>
      <c r="DX484" s="5"/>
      <c r="EA484" s="5"/>
      <c r="EB484" s="5"/>
      <c r="EE484" s="5"/>
      <c r="EF484" s="5"/>
      <c r="EI484" s="5"/>
      <c r="EJ484" s="5"/>
      <c r="EM484" s="5"/>
      <c r="EN484" s="5"/>
      <c r="EQ484" s="5"/>
      <c r="ER484" s="5"/>
      <c r="EU484" s="5"/>
      <c r="EV484" s="5"/>
      <c r="EY484" s="5"/>
      <c r="EZ484" s="5"/>
      <c r="FC484" s="5"/>
      <c r="FD484" s="5"/>
      <c r="FG484" s="5"/>
      <c r="FH484" s="5"/>
      <c r="FK484" s="5"/>
      <c r="FL484" s="5"/>
      <c r="FO484" s="5"/>
      <c r="FP484" s="5"/>
      <c r="FS484" s="5"/>
      <c r="FT484" s="5"/>
      <c r="FW484" s="5"/>
      <c r="FX484" s="5"/>
      <c r="GA484" s="5"/>
      <c r="GB484" s="5"/>
      <c r="GE484" s="5"/>
      <c r="GF484" s="5"/>
      <c r="GI484" s="5"/>
      <c r="GJ484" s="5"/>
      <c r="GM484" s="5"/>
      <c r="GN484" s="5"/>
      <c r="GQ484" s="5"/>
      <c r="GR484" s="5"/>
      <c r="GU484" s="5"/>
      <c r="GV484" s="5"/>
      <c r="GY484" s="5"/>
      <c r="GZ484" s="5"/>
      <c r="HC484" s="5"/>
      <c r="HD484" s="5"/>
      <c r="HG484" s="5"/>
      <c r="HH484" s="5"/>
      <c r="HK484" s="5"/>
      <c r="HL484" s="5"/>
      <c r="HO484" s="5"/>
      <c r="HP484" s="5"/>
      <c r="HS484" s="5"/>
      <c r="HT484" s="5"/>
      <c r="HW484" s="5"/>
      <c r="HX484" s="5"/>
      <c r="IA484" s="5"/>
      <c r="IB484" s="5"/>
      <c r="IE484" s="5"/>
      <c r="IF484" s="5"/>
      <c r="II484" s="5"/>
      <c r="IJ484" s="5"/>
      <c r="IM484" s="5"/>
      <c r="IN484" s="5"/>
      <c r="IQ484" s="5"/>
      <c r="IR484" s="5"/>
      <c r="IU484" s="5"/>
      <c r="IV484" s="5"/>
      <c r="IY484" s="5"/>
      <c r="IZ484" s="5"/>
      <c r="JC484" s="5"/>
      <c r="JD484" s="5"/>
      <c r="JG484" s="5"/>
      <c r="JH484" s="5"/>
      <c r="JK484" s="5"/>
      <c r="JL484" s="5"/>
      <c r="JO484" s="5"/>
      <c r="JP484" s="5"/>
      <c r="JS484" s="5"/>
      <c r="JT484" s="5"/>
      <c r="JW484" s="5"/>
      <c r="JX484" s="5"/>
      <c r="KA484" s="5"/>
      <c r="KB484" s="5"/>
      <c r="KE484" s="5"/>
      <c r="KF484" s="5"/>
      <c r="KI484" s="5"/>
      <c r="KJ484" s="5"/>
      <c r="KM484" s="5"/>
      <c r="KN484" s="5"/>
      <c r="KQ484" s="5"/>
      <c r="KR484" s="5"/>
      <c r="KU484" s="5"/>
      <c r="KV484" s="5"/>
      <c r="KY484" s="5"/>
      <c r="KZ484" s="5"/>
      <c r="LC484" s="5"/>
      <c r="LD484" s="5"/>
      <c r="LG484" s="5"/>
      <c r="LH484" s="5"/>
      <c r="LK484" s="5"/>
      <c r="LL484" s="5"/>
      <c r="LO484" s="5"/>
      <c r="LP484" s="5"/>
      <c r="LS484" s="5"/>
      <c r="LT484" s="5"/>
      <c r="LW484" s="5"/>
      <c r="LX484" s="5"/>
      <c r="MA484" s="5"/>
      <c r="MB484" s="5"/>
      <c r="ME484" s="5"/>
      <c r="MF484" s="5"/>
      <c r="MI484" s="5"/>
      <c r="MJ484" s="5"/>
      <c r="MM484" s="5"/>
      <c r="MN484" s="5"/>
      <c r="MQ484" s="5"/>
      <c r="MR484" s="5"/>
      <c r="MU484" s="5"/>
      <c r="MV484" s="5"/>
      <c r="MY484" s="5"/>
      <c r="MZ484" s="5"/>
      <c r="NC484" s="5"/>
      <c r="ND484" s="5"/>
      <c r="NG484" s="5"/>
      <c r="NH484" s="5"/>
      <c r="NK484" s="5"/>
      <c r="NL484" s="5"/>
      <c r="NO484" s="5"/>
      <c r="NP484" s="5"/>
      <c r="NS484" s="5"/>
      <c r="NT484" s="5"/>
      <c r="NW484" s="5"/>
      <c r="NX484" s="5"/>
      <c r="OA484" s="5"/>
      <c r="OB484" s="5"/>
      <c r="OE484" s="5"/>
      <c r="OF484" s="5"/>
      <c r="OI484" s="5"/>
      <c r="OJ484" s="5"/>
      <c r="OM484" s="5"/>
      <c r="ON484" s="5"/>
      <c r="OQ484" s="5"/>
      <c r="OR484" s="5"/>
      <c r="OU484" s="5"/>
      <c r="OV484" s="5"/>
      <c r="OY484" s="5"/>
      <c r="OZ484" s="5"/>
      <c r="PC484" s="5"/>
      <c r="PD484" s="5"/>
      <c r="PG484" s="5"/>
      <c r="PH484" s="5"/>
      <c r="PK484" s="5"/>
      <c r="PL484" s="5"/>
      <c r="PO484" s="5"/>
      <c r="PP484" s="5"/>
      <c r="PS484" s="5"/>
      <c r="PT484" s="5"/>
      <c r="PW484" s="5"/>
      <c r="PX484" s="5"/>
      <c r="QA484" s="5"/>
      <c r="QB484" s="5"/>
      <c r="QE484" s="5"/>
      <c r="QF484" s="5"/>
      <c r="QI484" s="5"/>
      <c r="QJ484" s="5"/>
      <c r="QM484" s="5"/>
      <c r="QN484" s="5"/>
      <c r="QQ484" s="5"/>
      <c r="QR484" s="5"/>
      <c r="QU484" s="5"/>
      <c r="QV484" s="5"/>
      <c r="QY484" s="5"/>
      <c r="QZ484" s="5"/>
      <c r="RC484" s="5"/>
      <c r="RD484" s="5"/>
      <c r="RG484" s="5"/>
      <c r="RH484" s="5"/>
      <c r="RK484" s="5"/>
      <c r="RL484" s="5"/>
      <c r="RO484" s="5"/>
      <c r="RP484" s="5"/>
      <c r="RS484" s="5"/>
      <c r="RT484" s="5"/>
      <c r="RW484" s="5"/>
      <c r="RX484" s="5"/>
      <c r="SA484" s="5"/>
      <c r="SB484" s="5"/>
      <c r="SE484" s="5"/>
      <c r="SF484" s="5"/>
      <c r="SI484" s="5"/>
      <c r="SJ484" s="5"/>
      <c r="SM484" s="5"/>
      <c r="SN484" s="5"/>
      <c r="SQ484" s="5"/>
      <c r="SR484" s="5"/>
      <c r="SU484" s="5"/>
      <c r="SV484" s="5"/>
      <c r="SY484" s="5"/>
      <c r="SZ484" s="5"/>
      <c r="TC484" s="5"/>
      <c r="TD484" s="5"/>
      <c r="TG484" s="5"/>
      <c r="TH484" s="5"/>
      <c r="TK484" s="5"/>
      <c r="TL484" s="5"/>
      <c r="TO484" s="5"/>
      <c r="TP484" s="5"/>
      <c r="TS484" s="5"/>
      <c r="TT484" s="5"/>
      <c r="TW484" s="5"/>
      <c r="TX484" s="5"/>
      <c r="UA484" s="5"/>
      <c r="UB484" s="5"/>
      <c r="UE484" s="5"/>
      <c r="UF484" s="5"/>
      <c r="UI484" s="5"/>
      <c r="UJ484" s="5"/>
      <c r="UM484" s="5"/>
      <c r="UN484" s="5"/>
      <c r="UQ484" s="5"/>
      <c r="UR484" s="5"/>
      <c r="UU484" s="5"/>
      <c r="UV484" s="5"/>
      <c r="UY484" s="5"/>
      <c r="UZ484" s="5"/>
      <c r="VC484" s="5"/>
      <c r="VD484" s="5"/>
      <c r="VG484" s="5"/>
      <c r="VH484" s="5"/>
      <c r="VK484" s="5"/>
      <c r="VL484" s="5"/>
      <c r="VO484" s="5"/>
      <c r="VP484" s="5"/>
      <c r="VS484" s="5"/>
      <c r="VT484" s="5"/>
      <c r="VW484" s="5"/>
      <c r="VX484" s="5"/>
      <c r="WA484" s="5"/>
      <c r="WB484" s="5"/>
      <c r="WE484" s="5"/>
      <c r="WF484" s="5"/>
      <c r="WI484" s="5"/>
      <c r="WJ484" s="5"/>
      <c r="WM484" s="5"/>
      <c r="WN484" s="5"/>
      <c r="WQ484" s="5"/>
      <c r="WR484" s="5"/>
      <c r="WU484" s="5"/>
      <c r="WV484" s="5"/>
      <c r="WY484" s="5"/>
      <c r="WZ484" s="5"/>
      <c r="XC484" s="5"/>
      <c r="XD484" s="5"/>
      <c r="XG484" s="5"/>
      <c r="XH484" s="5"/>
      <c r="XK484" s="5"/>
      <c r="XL484" s="5"/>
      <c r="XO484" s="5"/>
      <c r="XP484" s="5"/>
      <c r="XS484" s="5"/>
      <c r="XT484" s="5"/>
      <c r="XW484" s="5"/>
      <c r="XX484" s="5"/>
      <c r="YA484" s="5"/>
      <c r="YB484" s="5"/>
      <c r="YE484" s="5"/>
      <c r="YF484" s="5"/>
      <c r="YI484" s="5"/>
      <c r="YJ484" s="5"/>
      <c r="YM484" s="5"/>
      <c r="YN484" s="5"/>
      <c r="YQ484" s="5"/>
      <c r="YR484" s="5"/>
      <c r="YU484" s="5"/>
      <c r="YV484" s="5"/>
      <c r="YY484" s="5"/>
      <c r="YZ484" s="5"/>
      <c r="ZC484" s="5"/>
      <c r="ZD484" s="5"/>
      <c r="ZG484" s="5"/>
      <c r="ZH484" s="5"/>
      <c r="ZK484" s="5"/>
      <c r="ZL484" s="5"/>
      <c r="ZO484" s="5"/>
      <c r="ZP484" s="5"/>
      <c r="ZS484" s="5"/>
      <c r="ZT484" s="5"/>
      <c r="ZW484" s="5"/>
      <c r="ZX484" s="5"/>
      <c r="AAA484" s="5"/>
      <c r="AAB484" s="5"/>
      <c r="AAE484" s="5"/>
      <c r="AAF484" s="5"/>
      <c r="AAI484" s="5"/>
      <c r="AAJ484" s="5"/>
      <c r="AAM484" s="5"/>
      <c r="AAN484" s="5"/>
      <c r="AAQ484" s="5"/>
      <c r="AAR484" s="5"/>
      <c r="AAU484" s="5"/>
      <c r="AAV484" s="5"/>
      <c r="AAY484" s="5"/>
      <c r="AAZ484" s="5"/>
      <c r="ABC484" s="5"/>
      <c r="ABD484" s="5"/>
      <c r="ABG484" s="5"/>
      <c r="ABH484" s="5"/>
      <c r="ABK484" s="5"/>
      <c r="ABL484" s="5"/>
      <c r="ABO484" s="5"/>
      <c r="ABP484" s="5"/>
      <c r="ABS484" s="5"/>
      <c r="ABT484" s="5"/>
      <c r="ABW484" s="5"/>
      <c r="ABX484" s="5"/>
      <c r="ACA484" s="5"/>
      <c r="ACB484" s="5"/>
      <c r="ACE484" s="5"/>
      <c r="ACF484" s="5"/>
      <c r="ACI484" s="5"/>
      <c r="ACJ484" s="5"/>
      <c r="ACM484" s="5"/>
      <c r="ACN484" s="5"/>
      <c r="ACQ484" s="5"/>
      <c r="ACR484" s="5"/>
      <c r="ACU484" s="5"/>
      <c r="ACV484" s="5"/>
      <c r="ACY484" s="5"/>
      <c r="ACZ484" s="5"/>
      <c r="ADC484" s="5"/>
      <c r="ADD484" s="5"/>
      <c r="ADG484" s="5"/>
      <c r="ADH484" s="5"/>
      <c r="ADK484" s="5"/>
      <c r="ADL484" s="5"/>
      <c r="ADO484" s="5"/>
      <c r="ADP484" s="5"/>
      <c r="ADS484" s="5"/>
      <c r="ADT484" s="5"/>
      <c r="ADW484" s="5"/>
      <c r="ADX484" s="5"/>
      <c r="AEA484" s="5"/>
      <c r="AEB484" s="5"/>
      <c r="AEE484" s="5"/>
      <c r="AEF484" s="5"/>
      <c r="AEI484" s="5"/>
      <c r="AEJ484" s="5"/>
      <c r="AEM484" s="5"/>
      <c r="AEN484" s="5"/>
      <c r="AEQ484" s="5"/>
      <c r="AER484" s="5"/>
      <c r="AEU484" s="5"/>
      <c r="AEV484" s="5"/>
      <c r="AEY484" s="5"/>
      <c r="AEZ484" s="5"/>
      <c r="AFC484" s="5"/>
      <c r="AFD484" s="5"/>
      <c r="AFG484" s="5"/>
      <c r="AFH484" s="5"/>
      <c r="AFK484" s="5"/>
      <c r="AFL484" s="5"/>
      <c r="AFO484" s="5"/>
      <c r="AFP484" s="5"/>
      <c r="AFS484" s="5"/>
      <c r="AFT484" s="5"/>
      <c r="AFW484" s="5"/>
      <c r="AFX484" s="5"/>
      <c r="AGA484" s="5"/>
      <c r="AGB484" s="5"/>
      <c r="AGE484" s="5"/>
      <c r="AGF484" s="5"/>
      <c r="AGI484" s="5"/>
      <c r="AGJ484" s="5"/>
      <c r="AGM484" s="5"/>
      <c r="AGN484" s="5"/>
      <c r="AGQ484" s="5"/>
      <c r="AGR484" s="5"/>
      <c r="AGU484" s="5"/>
      <c r="AGV484" s="5"/>
      <c r="AGY484" s="5"/>
      <c r="AGZ484" s="5"/>
      <c r="AHC484" s="5"/>
      <c r="AHD484" s="5"/>
      <c r="AHG484" s="5"/>
      <c r="AHH484" s="5"/>
      <c r="AHK484" s="5"/>
      <c r="AHL484" s="5"/>
      <c r="AHO484" s="5"/>
      <c r="AHP484" s="5"/>
      <c r="AHS484" s="5"/>
      <c r="AHT484" s="5"/>
      <c r="AHW484" s="5"/>
      <c r="AHX484" s="5"/>
      <c r="AIA484" s="5"/>
      <c r="AIB484" s="5"/>
      <c r="AIE484" s="5"/>
      <c r="AIF484" s="5"/>
      <c r="AII484" s="5"/>
      <c r="AIJ484" s="5"/>
      <c r="AIM484" s="5"/>
      <c r="AIN484" s="5"/>
      <c r="AIQ484" s="5"/>
      <c r="AIR484" s="5"/>
      <c r="AIU484" s="5"/>
      <c r="AIV484" s="5"/>
      <c r="AIY484" s="5"/>
      <c r="AIZ484" s="5"/>
      <c r="AJC484" s="5"/>
      <c r="AJD484" s="5"/>
      <c r="AJG484" s="5"/>
      <c r="AJH484" s="5"/>
      <c r="AJK484" s="5"/>
      <c r="AJL484" s="5"/>
      <c r="AJO484" s="5"/>
      <c r="AJP484" s="5"/>
      <c r="AJS484" s="5"/>
      <c r="AJT484" s="5"/>
      <c r="AJW484" s="5"/>
      <c r="AJX484" s="5"/>
      <c r="AKA484" s="5"/>
      <c r="AKB484" s="5"/>
      <c r="AKE484" s="5"/>
      <c r="AKF484" s="5"/>
      <c r="AKI484" s="5"/>
      <c r="AKJ484" s="5"/>
      <c r="AKM484" s="5"/>
      <c r="AKN484" s="5"/>
      <c r="AKQ484" s="5"/>
      <c r="AKR484" s="5"/>
      <c r="AKU484" s="5"/>
      <c r="AKV484" s="5"/>
      <c r="AKY484" s="5"/>
      <c r="AKZ484" s="5"/>
      <c r="ALC484" s="5"/>
      <c r="ALD484" s="5"/>
      <c r="ALG484" s="5"/>
      <c r="ALH484" s="5"/>
      <c r="ALK484" s="5"/>
      <c r="ALL484" s="5"/>
      <c r="ALO484" s="5"/>
      <c r="ALP484" s="5"/>
      <c r="ALS484" s="5"/>
      <c r="ALT484" s="5"/>
      <c r="ALW484" s="5"/>
      <c r="ALX484" s="5"/>
      <c r="AMA484" s="5"/>
      <c r="AMB484" s="5"/>
      <c r="AME484" s="5"/>
      <c r="AMF484" s="5"/>
      <c r="AMI484" s="5"/>
      <c r="AMJ484" s="5"/>
    </row>
    <row r="485" spans="1:1024" x14ac:dyDescent="0.25">
      <c r="A485" s="3">
        <v>41993</v>
      </c>
      <c r="B485" t="s">
        <v>149</v>
      </c>
      <c r="C485"/>
      <c r="D485" s="5">
        <v>50</v>
      </c>
      <c r="E485" s="70"/>
      <c r="G485" s="5"/>
      <c r="H485" s="5"/>
      <c r="K485" s="5"/>
      <c r="L485" s="5"/>
      <c r="O485" s="5"/>
      <c r="P485" s="5"/>
      <c r="S485" s="5"/>
      <c r="T485" s="5"/>
      <c r="W485" s="5"/>
      <c r="X485" s="5"/>
      <c r="AA485" s="5"/>
      <c r="AB485" s="5"/>
      <c r="AE485" s="5"/>
      <c r="AF485" s="5"/>
      <c r="AI485" s="5"/>
      <c r="AJ485" s="5"/>
      <c r="AM485" s="5"/>
      <c r="AN485" s="5"/>
      <c r="AQ485" s="5"/>
      <c r="AR485" s="5"/>
      <c r="AU485" s="5"/>
      <c r="AV485" s="5"/>
      <c r="AY485" s="5"/>
      <c r="AZ485" s="5"/>
      <c r="BC485" s="5"/>
      <c r="BD485" s="5"/>
      <c r="BG485" s="5"/>
      <c r="BH485" s="5"/>
      <c r="BK485" s="5"/>
      <c r="BL485" s="5"/>
      <c r="BO485" s="5"/>
      <c r="BP485" s="5"/>
      <c r="BS485" s="5"/>
      <c r="BT485" s="5"/>
      <c r="BW485" s="5"/>
      <c r="BX485" s="5"/>
      <c r="CA485" s="5"/>
      <c r="CB485" s="5"/>
      <c r="CE485" s="5"/>
      <c r="CF485" s="5"/>
      <c r="CI485" s="5"/>
      <c r="CJ485" s="5"/>
      <c r="CM485" s="5"/>
      <c r="CN485" s="5"/>
      <c r="CQ485" s="5"/>
      <c r="CR485" s="5"/>
      <c r="CU485" s="5"/>
      <c r="CV485" s="5"/>
      <c r="CY485" s="5"/>
      <c r="CZ485" s="5"/>
      <c r="DC485" s="5"/>
      <c r="DD485" s="5"/>
      <c r="DG485" s="5"/>
      <c r="DH485" s="5"/>
      <c r="DK485" s="5"/>
      <c r="DL485" s="5"/>
      <c r="DO485" s="5"/>
      <c r="DP485" s="5"/>
      <c r="DS485" s="5"/>
      <c r="DT485" s="5"/>
      <c r="DW485" s="5"/>
      <c r="DX485" s="5"/>
      <c r="EA485" s="5"/>
      <c r="EB485" s="5"/>
      <c r="EE485" s="5"/>
      <c r="EF485" s="5"/>
      <c r="EI485" s="5"/>
      <c r="EJ485" s="5"/>
      <c r="EM485" s="5"/>
      <c r="EN485" s="5"/>
      <c r="EQ485" s="5"/>
      <c r="ER485" s="5"/>
      <c r="EU485" s="5"/>
      <c r="EV485" s="5"/>
      <c r="EY485" s="5"/>
      <c r="EZ485" s="5"/>
      <c r="FC485" s="5"/>
      <c r="FD485" s="5"/>
      <c r="FG485" s="5"/>
      <c r="FH485" s="5"/>
      <c r="FK485" s="5"/>
      <c r="FL485" s="5"/>
      <c r="FO485" s="5"/>
      <c r="FP485" s="5"/>
      <c r="FS485" s="5"/>
      <c r="FT485" s="5"/>
      <c r="FW485" s="5"/>
      <c r="FX485" s="5"/>
      <c r="GA485" s="5"/>
      <c r="GB485" s="5"/>
      <c r="GE485" s="5"/>
      <c r="GF485" s="5"/>
      <c r="GI485" s="5"/>
      <c r="GJ485" s="5"/>
      <c r="GM485" s="5"/>
      <c r="GN485" s="5"/>
      <c r="GQ485" s="5"/>
      <c r="GR485" s="5"/>
      <c r="GU485" s="5"/>
      <c r="GV485" s="5"/>
      <c r="GY485" s="5"/>
      <c r="GZ485" s="5"/>
      <c r="HC485" s="5"/>
      <c r="HD485" s="5"/>
      <c r="HG485" s="5"/>
      <c r="HH485" s="5"/>
      <c r="HK485" s="5"/>
      <c r="HL485" s="5"/>
      <c r="HO485" s="5"/>
      <c r="HP485" s="5"/>
      <c r="HS485" s="5"/>
      <c r="HT485" s="5"/>
      <c r="HW485" s="5"/>
      <c r="HX485" s="5"/>
      <c r="IA485" s="5"/>
      <c r="IB485" s="5"/>
      <c r="IE485" s="5"/>
      <c r="IF485" s="5"/>
      <c r="II485" s="5"/>
      <c r="IJ485" s="5"/>
      <c r="IM485" s="5"/>
      <c r="IN485" s="5"/>
      <c r="IQ485" s="5"/>
      <c r="IR485" s="5"/>
      <c r="IU485" s="5"/>
      <c r="IV485" s="5"/>
      <c r="IY485" s="5"/>
      <c r="IZ485" s="5"/>
      <c r="JC485" s="5"/>
      <c r="JD485" s="5"/>
      <c r="JG485" s="5"/>
      <c r="JH485" s="5"/>
      <c r="JK485" s="5"/>
      <c r="JL485" s="5"/>
      <c r="JO485" s="5"/>
      <c r="JP485" s="5"/>
      <c r="JS485" s="5"/>
      <c r="JT485" s="5"/>
      <c r="JW485" s="5"/>
      <c r="JX485" s="5"/>
      <c r="KA485" s="5"/>
      <c r="KB485" s="5"/>
      <c r="KE485" s="5"/>
      <c r="KF485" s="5"/>
      <c r="KI485" s="5"/>
      <c r="KJ485" s="5"/>
      <c r="KM485" s="5"/>
      <c r="KN485" s="5"/>
      <c r="KQ485" s="5"/>
      <c r="KR485" s="5"/>
      <c r="KU485" s="5"/>
      <c r="KV485" s="5"/>
      <c r="KY485" s="5"/>
      <c r="KZ485" s="5"/>
      <c r="LC485" s="5"/>
      <c r="LD485" s="5"/>
      <c r="LG485" s="5"/>
      <c r="LH485" s="5"/>
      <c r="LK485" s="5"/>
      <c r="LL485" s="5"/>
      <c r="LO485" s="5"/>
      <c r="LP485" s="5"/>
      <c r="LS485" s="5"/>
      <c r="LT485" s="5"/>
      <c r="LW485" s="5"/>
      <c r="LX485" s="5"/>
      <c r="MA485" s="5"/>
      <c r="MB485" s="5"/>
      <c r="ME485" s="5"/>
      <c r="MF485" s="5"/>
      <c r="MI485" s="5"/>
      <c r="MJ485" s="5"/>
      <c r="MM485" s="5"/>
      <c r="MN485" s="5"/>
      <c r="MQ485" s="5"/>
      <c r="MR485" s="5"/>
      <c r="MU485" s="5"/>
      <c r="MV485" s="5"/>
      <c r="MY485" s="5"/>
      <c r="MZ485" s="5"/>
      <c r="NC485" s="5"/>
      <c r="ND485" s="5"/>
      <c r="NG485" s="5"/>
      <c r="NH485" s="5"/>
      <c r="NK485" s="5"/>
      <c r="NL485" s="5"/>
      <c r="NO485" s="5"/>
      <c r="NP485" s="5"/>
      <c r="NS485" s="5"/>
      <c r="NT485" s="5"/>
      <c r="NW485" s="5"/>
      <c r="NX485" s="5"/>
      <c r="OA485" s="5"/>
      <c r="OB485" s="5"/>
      <c r="OE485" s="5"/>
      <c r="OF485" s="5"/>
      <c r="OI485" s="5"/>
      <c r="OJ485" s="5"/>
      <c r="OM485" s="5"/>
      <c r="ON485" s="5"/>
      <c r="OQ485" s="5"/>
      <c r="OR485" s="5"/>
      <c r="OU485" s="5"/>
      <c r="OV485" s="5"/>
      <c r="OY485" s="5"/>
      <c r="OZ485" s="5"/>
      <c r="PC485" s="5"/>
      <c r="PD485" s="5"/>
      <c r="PG485" s="5"/>
      <c r="PH485" s="5"/>
      <c r="PK485" s="5"/>
      <c r="PL485" s="5"/>
      <c r="PO485" s="5"/>
      <c r="PP485" s="5"/>
      <c r="PS485" s="5"/>
      <c r="PT485" s="5"/>
      <c r="PW485" s="5"/>
      <c r="PX485" s="5"/>
      <c r="QA485" s="5"/>
      <c r="QB485" s="5"/>
      <c r="QE485" s="5"/>
      <c r="QF485" s="5"/>
      <c r="QI485" s="5"/>
      <c r="QJ485" s="5"/>
      <c r="QM485" s="5"/>
      <c r="QN485" s="5"/>
      <c r="QQ485" s="5"/>
      <c r="QR485" s="5"/>
      <c r="QU485" s="5"/>
      <c r="QV485" s="5"/>
      <c r="QY485" s="5"/>
      <c r="QZ485" s="5"/>
      <c r="RC485" s="5"/>
      <c r="RD485" s="5"/>
      <c r="RG485" s="5"/>
      <c r="RH485" s="5"/>
      <c r="RK485" s="5"/>
      <c r="RL485" s="5"/>
      <c r="RO485" s="5"/>
      <c r="RP485" s="5"/>
      <c r="RS485" s="5"/>
      <c r="RT485" s="5"/>
      <c r="RW485" s="5"/>
      <c r="RX485" s="5"/>
      <c r="SA485" s="5"/>
      <c r="SB485" s="5"/>
      <c r="SE485" s="5"/>
      <c r="SF485" s="5"/>
      <c r="SI485" s="5"/>
      <c r="SJ485" s="5"/>
      <c r="SM485" s="5"/>
      <c r="SN485" s="5"/>
      <c r="SQ485" s="5"/>
      <c r="SR485" s="5"/>
      <c r="SU485" s="5"/>
      <c r="SV485" s="5"/>
      <c r="SY485" s="5"/>
      <c r="SZ485" s="5"/>
      <c r="TC485" s="5"/>
      <c r="TD485" s="5"/>
      <c r="TG485" s="5"/>
      <c r="TH485" s="5"/>
      <c r="TK485" s="5"/>
      <c r="TL485" s="5"/>
      <c r="TO485" s="5"/>
      <c r="TP485" s="5"/>
      <c r="TS485" s="5"/>
      <c r="TT485" s="5"/>
      <c r="TW485" s="5"/>
      <c r="TX485" s="5"/>
      <c r="UA485" s="5"/>
      <c r="UB485" s="5"/>
      <c r="UE485" s="5"/>
      <c r="UF485" s="5"/>
      <c r="UI485" s="5"/>
      <c r="UJ485" s="5"/>
      <c r="UM485" s="5"/>
      <c r="UN485" s="5"/>
      <c r="UQ485" s="5"/>
      <c r="UR485" s="5"/>
      <c r="UU485" s="5"/>
      <c r="UV485" s="5"/>
      <c r="UY485" s="5"/>
      <c r="UZ485" s="5"/>
      <c r="VC485" s="5"/>
      <c r="VD485" s="5"/>
      <c r="VG485" s="5"/>
      <c r="VH485" s="5"/>
      <c r="VK485" s="5"/>
      <c r="VL485" s="5"/>
      <c r="VO485" s="5"/>
      <c r="VP485" s="5"/>
      <c r="VS485" s="5"/>
      <c r="VT485" s="5"/>
      <c r="VW485" s="5"/>
      <c r="VX485" s="5"/>
      <c r="WA485" s="5"/>
      <c r="WB485" s="5"/>
      <c r="WE485" s="5"/>
      <c r="WF485" s="5"/>
      <c r="WI485" s="5"/>
      <c r="WJ485" s="5"/>
      <c r="WM485" s="5"/>
      <c r="WN485" s="5"/>
      <c r="WQ485" s="5"/>
      <c r="WR485" s="5"/>
      <c r="WU485" s="5"/>
      <c r="WV485" s="5"/>
      <c r="WY485" s="5"/>
      <c r="WZ485" s="5"/>
      <c r="XC485" s="5"/>
      <c r="XD485" s="5"/>
      <c r="XG485" s="5"/>
      <c r="XH485" s="5"/>
      <c r="XK485" s="5"/>
      <c r="XL485" s="5"/>
      <c r="XO485" s="5"/>
      <c r="XP485" s="5"/>
      <c r="XS485" s="5"/>
      <c r="XT485" s="5"/>
      <c r="XW485" s="5"/>
      <c r="XX485" s="5"/>
      <c r="YA485" s="5"/>
      <c r="YB485" s="5"/>
      <c r="YE485" s="5"/>
      <c r="YF485" s="5"/>
      <c r="YI485" s="5"/>
      <c r="YJ485" s="5"/>
      <c r="YM485" s="5"/>
      <c r="YN485" s="5"/>
      <c r="YQ485" s="5"/>
      <c r="YR485" s="5"/>
      <c r="YU485" s="5"/>
      <c r="YV485" s="5"/>
      <c r="YY485" s="5"/>
      <c r="YZ485" s="5"/>
      <c r="ZC485" s="5"/>
      <c r="ZD485" s="5"/>
      <c r="ZG485" s="5"/>
      <c r="ZH485" s="5"/>
      <c r="ZK485" s="5"/>
      <c r="ZL485" s="5"/>
      <c r="ZO485" s="5"/>
      <c r="ZP485" s="5"/>
      <c r="ZS485" s="5"/>
      <c r="ZT485" s="5"/>
      <c r="ZW485" s="5"/>
      <c r="ZX485" s="5"/>
      <c r="AAA485" s="5"/>
      <c r="AAB485" s="5"/>
      <c r="AAE485" s="5"/>
      <c r="AAF485" s="5"/>
      <c r="AAI485" s="5"/>
      <c r="AAJ485" s="5"/>
      <c r="AAM485" s="5"/>
      <c r="AAN485" s="5"/>
      <c r="AAQ485" s="5"/>
      <c r="AAR485" s="5"/>
      <c r="AAU485" s="5"/>
      <c r="AAV485" s="5"/>
      <c r="AAY485" s="5"/>
      <c r="AAZ485" s="5"/>
      <c r="ABC485" s="5"/>
      <c r="ABD485" s="5"/>
      <c r="ABG485" s="5"/>
      <c r="ABH485" s="5"/>
      <c r="ABK485" s="5"/>
      <c r="ABL485" s="5"/>
      <c r="ABO485" s="5"/>
      <c r="ABP485" s="5"/>
      <c r="ABS485" s="5"/>
      <c r="ABT485" s="5"/>
      <c r="ABW485" s="5"/>
      <c r="ABX485" s="5"/>
      <c r="ACA485" s="5"/>
      <c r="ACB485" s="5"/>
      <c r="ACE485" s="5"/>
      <c r="ACF485" s="5"/>
      <c r="ACI485" s="5"/>
      <c r="ACJ485" s="5"/>
      <c r="ACM485" s="5"/>
      <c r="ACN485" s="5"/>
      <c r="ACQ485" s="5"/>
      <c r="ACR485" s="5"/>
      <c r="ACU485" s="5"/>
      <c r="ACV485" s="5"/>
      <c r="ACY485" s="5"/>
      <c r="ACZ485" s="5"/>
      <c r="ADC485" s="5"/>
      <c r="ADD485" s="5"/>
      <c r="ADG485" s="5"/>
      <c r="ADH485" s="5"/>
      <c r="ADK485" s="5"/>
      <c r="ADL485" s="5"/>
      <c r="ADO485" s="5"/>
      <c r="ADP485" s="5"/>
      <c r="ADS485" s="5"/>
      <c r="ADT485" s="5"/>
      <c r="ADW485" s="5"/>
      <c r="ADX485" s="5"/>
      <c r="AEA485" s="5"/>
      <c r="AEB485" s="5"/>
      <c r="AEE485" s="5"/>
      <c r="AEF485" s="5"/>
      <c r="AEI485" s="5"/>
      <c r="AEJ485" s="5"/>
      <c r="AEM485" s="5"/>
      <c r="AEN485" s="5"/>
      <c r="AEQ485" s="5"/>
      <c r="AER485" s="5"/>
      <c r="AEU485" s="5"/>
      <c r="AEV485" s="5"/>
      <c r="AEY485" s="5"/>
      <c r="AEZ485" s="5"/>
      <c r="AFC485" s="5"/>
      <c r="AFD485" s="5"/>
      <c r="AFG485" s="5"/>
      <c r="AFH485" s="5"/>
      <c r="AFK485" s="5"/>
      <c r="AFL485" s="5"/>
      <c r="AFO485" s="5"/>
      <c r="AFP485" s="5"/>
      <c r="AFS485" s="5"/>
      <c r="AFT485" s="5"/>
      <c r="AFW485" s="5"/>
      <c r="AFX485" s="5"/>
      <c r="AGA485" s="5"/>
      <c r="AGB485" s="5"/>
      <c r="AGE485" s="5"/>
      <c r="AGF485" s="5"/>
      <c r="AGI485" s="5"/>
      <c r="AGJ485" s="5"/>
      <c r="AGM485" s="5"/>
      <c r="AGN485" s="5"/>
      <c r="AGQ485" s="5"/>
      <c r="AGR485" s="5"/>
      <c r="AGU485" s="5"/>
      <c r="AGV485" s="5"/>
      <c r="AGY485" s="5"/>
      <c r="AGZ485" s="5"/>
      <c r="AHC485" s="5"/>
      <c r="AHD485" s="5"/>
      <c r="AHG485" s="5"/>
      <c r="AHH485" s="5"/>
      <c r="AHK485" s="5"/>
      <c r="AHL485" s="5"/>
      <c r="AHO485" s="5"/>
      <c r="AHP485" s="5"/>
      <c r="AHS485" s="5"/>
      <c r="AHT485" s="5"/>
      <c r="AHW485" s="5"/>
      <c r="AHX485" s="5"/>
      <c r="AIA485" s="5"/>
      <c r="AIB485" s="5"/>
      <c r="AIE485" s="5"/>
      <c r="AIF485" s="5"/>
      <c r="AII485" s="5"/>
      <c r="AIJ485" s="5"/>
      <c r="AIM485" s="5"/>
      <c r="AIN485" s="5"/>
      <c r="AIQ485" s="5"/>
      <c r="AIR485" s="5"/>
      <c r="AIU485" s="5"/>
      <c r="AIV485" s="5"/>
      <c r="AIY485" s="5"/>
      <c r="AIZ485" s="5"/>
      <c r="AJC485" s="5"/>
      <c r="AJD485" s="5"/>
      <c r="AJG485" s="5"/>
      <c r="AJH485" s="5"/>
      <c r="AJK485" s="5"/>
      <c r="AJL485" s="5"/>
      <c r="AJO485" s="5"/>
      <c r="AJP485" s="5"/>
      <c r="AJS485" s="5"/>
      <c r="AJT485" s="5"/>
      <c r="AJW485" s="5"/>
      <c r="AJX485" s="5"/>
      <c r="AKA485" s="5"/>
      <c r="AKB485" s="5"/>
      <c r="AKE485" s="5"/>
      <c r="AKF485" s="5"/>
      <c r="AKI485" s="5"/>
      <c r="AKJ485" s="5"/>
      <c r="AKM485" s="5"/>
      <c r="AKN485" s="5"/>
      <c r="AKQ485" s="5"/>
      <c r="AKR485" s="5"/>
      <c r="AKU485" s="5"/>
      <c r="AKV485" s="5"/>
      <c r="AKY485" s="5"/>
      <c r="AKZ485" s="5"/>
      <c r="ALC485" s="5"/>
      <c r="ALD485" s="5"/>
      <c r="ALG485" s="5"/>
      <c r="ALH485" s="5"/>
      <c r="ALK485" s="5"/>
      <c r="ALL485" s="5"/>
      <c r="ALO485" s="5"/>
      <c r="ALP485" s="5"/>
      <c r="ALS485" s="5"/>
      <c r="ALT485" s="5"/>
      <c r="ALW485" s="5"/>
      <c r="ALX485" s="5"/>
      <c r="AMA485" s="5"/>
      <c r="AMB485" s="5"/>
      <c r="AME485" s="5"/>
      <c r="AMF485" s="5"/>
      <c r="AMI485" s="5"/>
      <c r="AMJ485" s="5"/>
    </row>
    <row r="486" spans="1:1024" x14ac:dyDescent="0.25">
      <c r="A486" s="3">
        <v>41993</v>
      </c>
      <c r="B486" t="s">
        <v>12</v>
      </c>
      <c r="C486"/>
      <c r="D486" s="5">
        <v>9</v>
      </c>
      <c r="E486" s="70"/>
      <c r="G486" s="5"/>
      <c r="H486" s="5"/>
      <c r="K486" s="5"/>
      <c r="L486" s="5"/>
      <c r="O486" s="5"/>
      <c r="P486" s="5"/>
      <c r="S486" s="5"/>
      <c r="T486" s="5"/>
      <c r="W486" s="5"/>
      <c r="X486" s="5"/>
      <c r="AA486" s="5"/>
      <c r="AB486" s="5"/>
      <c r="AE486" s="5"/>
      <c r="AF486" s="5"/>
      <c r="AI486" s="5"/>
      <c r="AJ486" s="5"/>
      <c r="AM486" s="5"/>
      <c r="AN486" s="5"/>
      <c r="AQ486" s="5"/>
      <c r="AR486" s="5"/>
      <c r="AU486" s="5"/>
      <c r="AV486" s="5"/>
      <c r="AY486" s="5"/>
      <c r="AZ486" s="5"/>
      <c r="BC486" s="5"/>
      <c r="BD486" s="5"/>
      <c r="BG486" s="5"/>
      <c r="BH486" s="5"/>
      <c r="BK486" s="5"/>
      <c r="BL486" s="5"/>
      <c r="BO486" s="5"/>
      <c r="BP486" s="5"/>
      <c r="BS486" s="5"/>
      <c r="BT486" s="5"/>
      <c r="BW486" s="5"/>
      <c r="BX486" s="5"/>
      <c r="CA486" s="5"/>
      <c r="CB486" s="5"/>
      <c r="CE486" s="5"/>
      <c r="CF486" s="5"/>
      <c r="CI486" s="5"/>
      <c r="CJ486" s="5"/>
      <c r="CM486" s="5"/>
      <c r="CN486" s="5"/>
      <c r="CQ486" s="5"/>
      <c r="CR486" s="5"/>
      <c r="CU486" s="5"/>
      <c r="CV486" s="5"/>
      <c r="CY486" s="5"/>
      <c r="CZ486" s="5"/>
      <c r="DC486" s="5"/>
      <c r="DD486" s="5"/>
      <c r="DG486" s="5"/>
      <c r="DH486" s="5"/>
      <c r="DK486" s="5"/>
      <c r="DL486" s="5"/>
      <c r="DO486" s="5"/>
      <c r="DP486" s="5"/>
      <c r="DS486" s="5"/>
      <c r="DT486" s="5"/>
      <c r="DW486" s="5"/>
      <c r="DX486" s="5"/>
      <c r="EA486" s="5"/>
      <c r="EB486" s="5"/>
      <c r="EE486" s="5"/>
      <c r="EF486" s="5"/>
      <c r="EI486" s="5"/>
      <c r="EJ486" s="5"/>
      <c r="EM486" s="5"/>
      <c r="EN486" s="5"/>
      <c r="EQ486" s="5"/>
      <c r="ER486" s="5"/>
      <c r="EU486" s="5"/>
      <c r="EV486" s="5"/>
      <c r="EY486" s="5"/>
      <c r="EZ486" s="5"/>
      <c r="FC486" s="5"/>
      <c r="FD486" s="5"/>
      <c r="FG486" s="5"/>
      <c r="FH486" s="5"/>
      <c r="FK486" s="5"/>
      <c r="FL486" s="5"/>
      <c r="FO486" s="5"/>
      <c r="FP486" s="5"/>
      <c r="FS486" s="5"/>
      <c r="FT486" s="5"/>
      <c r="FW486" s="5"/>
      <c r="FX486" s="5"/>
      <c r="GA486" s="5"/>
      <c r="GB486" s="5"/>
      <c r="GE486" s="5"/>
      <c r="GF486" s="5"/>
      <c r="GI486" s="5"/>
      <c r="GJ486" s="5"/>
      <c r="GM486" s="5"/>
      <c r="GN486" s="5"/>
      <c r="GQ486" s="5"/>
      <c r="GR486" s="5"/>
      <c r="GU486" s="5"/>
      <c r="GV486" s="5"/>
      <c r="GY486" s="5"/>
      <c r="GZ486" s="5"/>
      <c r="HC486" s="5"/>
      <c r="HD486" s="5"/>
      <c r="HG486" s="5"/>
      <c r="HH486" s="5"/>
      <c r="HK486" s="5"/>
      <c r="HL486" s="5"/>
      <c r="HO486" s="5"/>
      <c r="HP486" s="5"/>
      <c r="HS486" s="5"/>
      <c r="HT486" s="5"/>
      <c r="HW486" s="5"/>
      <c r="HX486" s="5"/>
      <c r="IA486" s="5"/>
      <c r="IB486" s="5"/>
      <c r="IE486" s="5"/>
      <c r="IF486" s="5"/>
      <c r="II486" s="5"/>
      <c r="IJ486" s="5"/>
      <c r="IM486" s="5"/>
      <c r="IN486" s="5"/>
      <c r="IQ486" s="5"/>
      <c r="IR486" s="5"/>
      <c r="IU486" s="5"/>
      <c r="IV486" s="5"/>
      <c r="IY486" s="5"/>
      <c r="IZ486" s="5"/>
      <c r="JC486" s="5"/>
      <c r="JD486" s="5"/>
      <c r="JG486" s="5"/>
      <c r="JH486" s="5"/>
      <c r="JK486" s="5"/>
      <c r="JL486" s="5"/>
      <c r="JO486" s="5"/>
      <c r="JP486" s="5"/>
      <c r="JS486" s="5"/>
      <c r="JT486" s="5"/>
      <c r="JW486" s="5"/>
      <c r="JX486" s="5"/>
      <c r="KA486" s="5"/>
      <c r="KB486" s="5"/>
      <c r="KE486" s="5"/>
      <c r="KF486" s="5"/>
      <c r="KI486" s="5"/>
      <c r="KJ486" s="5"/>
      <c r="KM486" s="5"/>
      <c r="KN486" s="5"/>
      <c r="KQ486" s="5"/>
      <c r="KR486" s="5"/>
      <c r="KU486" s="5"/>
      <c r="KV486" s="5"/>
      <c r="KY486" s="5"/>
      <c r="KZ486" s="5"/>
      <c r="LC486" s="5"/>
      <c r="LD486" s="5"/>
      <c r="LG486" s="5"/>
      <c r="LH486" s="5"/>
      <c r="LK486" s="5"/>
      <c r="LL486" s="5"/>
      <c r="LO486" s="5"/>
      <c r="LP486" s="5"/>
      <c r="LS486" s="5"/>
      <c r="LT486" s="5"/>
      <c r="LW486" s="5"/>
      <c r="LX486" s="5"/>
      <c r="MA486" s="5"/>
      <c r="MB486" s="5"/>
      <c r="ME486" s="5"/>
      <c r="MF486" s="5"/>
      <c r="MI486" s="5"/>
      <c r="MJ486" s="5"/>
      <c r="MM486" s="5"/>
      <c r="MN486" s="5"/>
      <c r="MQ486" s="5"/>
      <c r="MR486" s="5"/>
      <c r="MU486" s="5"/>
      <c r="MV486" s="5"/>
      <c r="MY486" s="5"/>
      <c r="MZ486" s="5"/>
      <c r="NC486" s="5"/>
      <c r="ND486" s="5"/>
      <c r="NG486" s="5"/>
      <c r="NH486" s="5"/>
      <c r="NK486" s="5"/>
      <c r="NL486" s="5"/>
      <c r="NO486" s="5"/>
      <c r="NP486" s="5"/>
      <c r="NS486" s="5"/>
      <c r="NT486" s="5"/>
      <c r="NW486" s="5"/>
      <c r="NX486" s="5"/>
      <c r="OA486" s="5"/>
      <c r="OB486" s="5"/>
      <c r="OE486" s="5"/>
      <c r="OF486" s="5"/>
      <c r="OI486" s="5"/>
      <c r="OJ486" s="5"/>
      <c r="OM486" s="5"/>
      <c r="ON486" s="5"/>
      <c r="OQ486" s="5"/>
      <c r="OR486" s="5"/>
      <c r="OU486" s="5"/>
      <c r="OV486" s="5"/>
      <c r="OY486" s="5"/>
      <c r="OZ486" s="5"/>
      <c r="PC486" s="5"/>
      <c r="PD486" s="5"/>
      <c r="PG486" s="5"/>
      <c r="PH486" s="5"/>
      <c r="PK486" s="5"/>
      <c r="PL486" s="5"/>
      <c r="PO486" s="5"/>
      <c r="PP486" s="5"/>
      <c r="PS486" s="5"/>
      <c r="PT486" s="5"/>
      <c r="PW486" s="5"/>
      <c r="PX486" s="5"/>
      <c r="QA486" s="5"/>
      <c r="QB486" s="5"/>
      <c r="QE486" s="5"/>
      <c r="QF486" s="5"/>
      <c r="QI486" s="5"/>
      <c r="QJ486" s="5"/>
      <c r="QM486" s="5"/>
      <c r="QN486" s="5"/>
      <c r="QQ486" s="5"/>
      <c r="QR486" s="5"/>
      <c r="QU486" s="5"/>
      <c r="QV486" s="5"/>
      <c r="QY486" s="5"/>
      <c r="QZ486" s="5"/>
      <c r="RC486" s="5"/>
      <c r="RD486" s="5"/>
      <c r="RG486" s="5"/>
      <c r="RH486" s="5"/>
      <c r="RK486" s="5"/>
      <c r="RL486" s="5"/>
      <c r="RO486" s="5"/>
      <c r="RP486" s="5"/>
      <c r="RS486" s="5"/>
      <c r="RT486" s="5"/>
      <c r="RW486" s="5"/>
      <c r="RX486" s="5"/>
      <c r="SA486" s="5"/>
      <c r="SB486" s="5"/>
      <c r="SE486" s="5"/>
      <c r="SF486" s="5"/>
      <c r="SI486" s="5"/>
      <c r="SJ486" s="5"/>
      <c r="SM486" s="5"/>
      <c r="SN486" s="5"/>
      <c r="SQ486" s="5"/>
      <c r="SR486" s="5"/>
      <c r="SU486" s="5"/>
      <c r="SV486" s="5"/>
      <c r="SY486" s="5"/>
      <c r="SZ486" s="5"/>
      <c r="TC486" s="5"/>
      <c r="TD486" s="5"/>
      <c r="TG486" s="5"/>
      <c r="TH486" s="5"/>
      <c r="TK486" s="5"/>
      <c r="TL486" s="5"/>
      <c r="TO486" s="5"/>
      <c r="TP486" s="5"/>
      <c r="TS486" s="5"/>
      <c r="TT486" s="5"/>
      <c r="TW486" s="5"/>
      <c r="TX486" s="5"/>
      <c r="UA486" s="5"/>
      <c r="UB486" s="5"/>
      <c r="UE486" s="5"/>
      <c r="UF486" s="5"/>
      <c r="UI486" s="5"/>
      <c r="UJ486" s="5"/>
      <c r="UM486" s="5"/>
      <c r="UN486" s="5"/>
      <c r="UQ486" s="5"/>
      <c r="UR486" s="5"/>
      <c r="UU486" s="5"/>
      <c r="UV486" s="5"/>
      <c r="UY486" s="5"/>
      <c r="UZ486" s="5"/>
      <c r="VC486" s="5"/>
      <c r="VD486" s="5"/>
      <c r="VG486" s="5"/>
      <c r="VH486" s="5"/>
      <c r="VK486" s="5"/>
      <c r="VL486" s="5"/>
      <c r="VO486" s="5"/>
      <c r="VP486" s="5"/>
      <c r="VS486" s="5"/>
      <c r="VT486" s="5"/>
      <c r="VW486" s="5"/>
      <c r="VX486" s="5"/>
      <c r="WA486" s="5"/>
      <c r="WB486" s="5"/>
      <c r="WE486" s="5"/>
      <c r="WF486" s="5"/>
      <c r="WI486" s="5"/>
      <c r="WJ486" s="5"/>
      <c r="WM486" s="5"/>
      <c r="WN486" s="5"/>
      <c r="WQ486" s="5"/>
      <c r="WR486" s="5"/>
      <c r="WU486" s="5"/>
      <c r="WV486" s="5"/>
      <c r="WY486" s="5"/>
      <c r="WZ486" s="5"/>
      <c r="XC486" s="5"/>
      <c r="XD486" s="5"/>
      <c r="XG486" s="5"/>
      <c r="XH486" s="5"/>
      <c r="XK486" s="5"/>
      <c r="XL486" s="5"/>
      <c r="XO486" s="5"/>
      <c r="XP486" s="5"/>
      <c r="XS486" s="5"/>
      <c r="XT486" s="5"/>
      <c r="XW486" s="5"/>
      <c r="XX486" s="5"/>
      <c r="YA486" s="5"/>
      <c r="YB486" s="5"/>
      <c r="YE486" s="5"/>
      <c r="YF486" s="5"/>
      <c r="YI486" s="5"/>
      <c r="YJ486" s="5"/>
      <c r="YM486" s="5"/>
      <c r="YN486" s="5"/>
      <c r="YQ486" s="5"/>
      <c r="YR486" s="5"/>
      <c r="YU486" s="5"/>
      <c r="YV486" s="5"/>
      <c r="YY486" s="5"/>
      <c r="YZ486" s="5"/>
      <c r="ZC486" s="5"/>
      <c r="ZD486" s="5"/>
      <c r="ZG486" s="5"/>
      <c r="ZH486" s="5"/>
      <c r="ZK486" s="5"/>
      <c r="ZL486" s="5"/>
      <c r="ZO486" s="5"/>
      <c r="ZP486" s="5"/>
      <c r="ZS486" s="5"/>
      <c r="ZT486" s="5"/>
      <c r="ZW486" s="5"/>
      <c r="ZX486" s="5"/>
      <c r="AAA486" s="5"/>
      <c r="AAB486" s="5"/>
      <c r="AAE486" s="5"/>
      <c r="AAF486" s="5"/>
      <c r="AAI486" s="5"/>
      <c r="AAJ486" s="5"/>
      <c r="AAM486" s="5"/>
      <c r="AAN486" s="5"/>
      <c r="AAQ486" s="5"/>
      <c r="AAR486" s="5"/>
      <c r="AAU486" s="5"/>
      <c r="AAV486" s="5"/>
      <c r="AAY486" s="5"/>
      <c r="AAZ486" s="5"/>
      <c r="ABC486" s="5"/>
      <c r="ABD486" s="5"/>
      <c r="ABG486" s="5"/>
      <c r="ABH486" s="5"/>
      <c r="ABK486" s="5"/>
      <c r="ABL486" s="5"/>
      <c r="ABO486" s="5"/>
      <c r="ABP486" s="5"/>
      <c r="ABS486" s="5"/>
      <c r="ABT486" s="5"/>
      <c r="ABW486" s="5"/>
      <c r="ABX486" s="5"/>
      <c r="ACA486" s="5"/>
      <c r="ACB486" s="5"/>
      <c r="ACE486" s="5"/>
      <c r="ACF486" s="5"/>
      <c r="ACI486" s="5"/>
      <c r="ACJ486" s="5"/>
      <c r="ACM486" s="5"/>
      <c r="ACN486" s="5"/>
      <c r="ACQ486" s="5"/>
      <c r="ACR486" s="5"/>
      <c r="ACU486" s="5"/>
      <c r="ACV486" s="5"/>
      <c r="ACY486" s="5"/>
      <c r="ACZ486" s="5"/>
      <c r="ADC486" s="5"/>
      <c r="ADD486" s="5"/>
      <c r="ADG486" s="5"/>
      <c r="ADH486" s="5"/>
      <c r="ADK486" s="5"/>
      <c r="ADL486" s="5"/>
      <c r="ADO486" s="5"/>
      <c r="ADP486" s="5"/>
      <c r="ADS486" s="5"/>
      <c r="ADT486" s="5"/>
      <c r="ADW486" s="5"/>
      <c r="ADX486" s="5"/>
      <c r="AEA486" s="5"/>
      <c r="AEB486" s="5"/>
      <c r="AEE486" s="5"/>
      <c r="AEF486" s="5"/>
      <c r="AEI486" s="5"/>
      <c r="AEJ486" s="5"/>
      <c r="AEM486" s="5"/>
      <c r="AEN486" s="5"/>
      <c r="AEQ486" s="5"/>
      <c r="AER486" s="5"/>
      <c r="AEU486" s="5"/>
      <c r="AEV486" s="5"/>
      <c r="AEY486" s="5"/>
      <c r="AEZ486" s="5"/>
      <c r="AFC486" s="5"/>
      <c r="AFD486" s="5"/>
      <c r="AFG486" s="5"/>
      <c r="AFH486" s="5"/>
      <c r="AFK486" s="5"/>
      <c r="AFL486" s="5"/>
      <c r="AFO486" s="5"/>
      <c r="AFP486" s="5"/>
      <c r="AFS486" s="5"/>
      <c r="AFT486" s="5"/>
      <c r="AFW486" s="5"/>
      <c r="AFX486" s="5"/>
      <c r="AGA486" s="5"/>
      <c r="AGB486" s="5"/>
      <c r="AGE486" s="5"/>
      <c r="AGF486" s="5"/>
      <c r="AGI486" s="5"/>
      <c r="AGJ486" s="5"/>
      <c r="AGM486" s="5"/>
      <c r="AGN486" s="5"/>
      <c r="AGQ486" s="5"/>
      <c r="AGR486" s="5"/>
      <c r="AGU486" s="5"/>
      <c r="AGV486" s="5"/>
      <c r="AGY486" s="5"/>
      <c r="AGZ486" s="5"/>
      <c r="AHC486" s="5"/>
      <c r="AHD486" s="5"/>
      <c r="AHG486" s="5"/>
      <c r="AHH486" s="5"/>
      <c r="AHK486" s="5"/>
      <c r="AHL486" s="5"/>
      <c r="AHO486" s="5"/>
      <c r="AHP486" s="5"/>
      <c r="AHS486" s="5"/>
      <c r="AHT486" s="5"/>
      <c r="AHW486" s="5"/>
      <c r="AHX486" s="5"/>
      <c r="AIA486" s="5"/>
      <c r="AIB486" s="5"/>
      <c r="AIE486" s="5"/>
      <c r="AIF486" s="5"/>
      <c r="AII486" s="5"/>
      <c r="AIJ486" s="5"/>
      <c r="AIM486" s="5"/>
      <c r="AIN486" s="5"/>
      <c r="AIQ486" s="5"/>
      <c r="AIR486" s="5"/>
      <c r="AIU486" s="5"/>
      <c r="AIV486" s="5"/>
      <c r="AIY486" s="5"/>
      <c r="AIZ486" s="5"/>
      <c r="AJC486" s="5"/>
      <c r="AJD486" s="5"/>
      <c r="AJG486" s="5"/>
      <c r="AJH486" s="5"/>
      <c r="AJK486" s="5"/>
      <c r="AJL486" s="5"/>
      <c r="AJO486" s="5"/>
      <c r="AJP486" s="5"/>
      <c r="AJS486" s="5"/>
      <c r="AJT486" s="5"/>
      <c r="AJW486" s="5"/>
      <c r="AJX486" s="5"/>
      <c r="AKA486" s="5"/>
      <c r="AKB486" s="5"/>
      <c r="AKE486" s="5"/>
      <c r="AKF486" s="5"/>
      <c r="AKI486" s="5"/>
      <c r="AKJ486" s="5"/>
      <c r="AKM486" s="5"/>
      <c r="AKN486" s="5"/>
      <c r="AKQ486" s="5"/>
      <c r="AKR486" s="5"/>
      <c r="AKU486" s="5"/>
      <c r="AKV486" s="5"/>
      <c r="AKY486" s="5"/>
      <c r="AKZ486" s="5"/>
      <c r="ALC486" s="5"/>
      <c r="ALD486" s="5"/>
      <c r="ALG486" s="5"/>
      <c r="ALH486" s="5"/>
      <c r="ALK486" s="5"/>
      <c r="ALL486" s="5"/>
      <c r="ALO486" s="5"/>
      <c r="ALP486" s="5"/>
      <c r="ALS486" s="5"/>
      <c r="ALT486" s="5"/>
      <c r="ALW486" s="5"/>
      <c r="ALX486" s="5"/>
      <c r="AMA486" s="5"/>
      <c r="AMB486" s="5"/>
      <c r="AME486" s="5"/>
      <c r="AMF486" s="5"/>
      <c r="AMI486" s="5"/>
      <c r="AMJ486" s="5"/>
    </row>
    <row r="487" spans="1:1024" x14ac:dyDescent="0.25">
      <c r="A487" s="3">
        <v>41993</v>
      </c>
      <c r="B487" t="s">
        <v>139</v>
      </c>
      <c r="C487"/>
      <c r="D487" s="5">
        <v>50</v>
      </c>
      <c r="E487" s="70"/>
      <c r="G487" s="5"/>
      <c r="H487" s="5"/>
      <c r="K487" s="5"/>
      <c r="L487" s="5"/>
      <c r="O487" s="5"/>
      <c r="P487" s="5"/>
      <c r="S487" s="5"/>
      <c r="T487" s="5"/>
      <c r="W487" s="5"/>
      <c r="X487" s="5"/>
      <c r="AA487" s="5"/>
      <c r="AB487" s="5"/>
      <c r="AE487" s="5"/>
      <c r="AF487" s="5"/>
      <c r="AI487" s="5"/>
      <c r="AJ487" s="5"/>
      <c r="AM487" s="5"/>
      <c r="AN487" s="5"/>
      <c r="AQ487" s="5"/>
      <c r="AR487" s="5"/>
      <c r="AU487" s="5"/>
      <c r="AV487" s="5"/>
      <c r="AY487" s="5"/>
      <c r="AZ487" s="5"/>
      <c r="BC487" s="5"/>
      <c r="BD487" s="5"/>
      <c r="BG487" s="5"/>
      <c r="BH487" s="5"/>
      <c r="BK487" s="5"/>
      <c r="BL487" s="5"/>
      <c r="BO487" s="5"/>
      <c r="BP487" s="5"/>
      <c r="BS487" s="5"/>
      <c r="BT487" s="5"/>
      <c r="BW487" s="5"/>
      <c r="BX487" s="5"/>
      <c r="CA487" s="5"/>
      <c r="CB487" s="5"/>
      <c r="CE487" s="5"/>
      <c r="CF487" s="5"/>
      <c r="CI487" s="5"/>
      <c r="CJ487" s="5"/>
      <c r="CM487" s="5"/>
      <c r="CN487" s="5"/>
      <c r="CQ487" s="5"/>
      <c r="CR487" s="5"/>
      <c r="CU487" s="5"/>
      <c r="CV487" s="5"/>
      <c r="CY487" s="5"/>
      <c r="CZ487" s="5"/>
      <c r="DC487" s="5"/>
      <c r="DD487" s="5"/>
      <c r="DG487" s="5"/>
      <c r="DH487" s="5"/>
      <c r="DK487" s="5"/>
      <c r="DL487" s="5"/>
      <c r="DO487" s="5"/>
      <c r="DP487" s="5"/>
      <c r="DS487" s="5"/>
      <c r="DT487" s="5"/>
      <c r="DW487" s="5"/>
      <c r="DX487" s="5"/>
      <c r="EA487" s="5"/>
      <c r="EB487" s="5"/>
      <c r="EE487" s="5"/>
      <c r="EF487" s="5"/>
      <c r="EI487" s="5"/>
      <c r="EJ487" s="5"/>
      <c r="EM487" s="5"/>
      <c r="EN487" s="5"/>
      <c r="EQ487" s="5"/>
      <c r="ER487" s="5"/>
      <c r="EU487" s="5"/>
      <c r="EV487" s="5"/>
      <c r="EY487" s="5"/>
      <c r="EZ487" s="5"/>
      <c r="FC487" s="5"/>
      <c r="FD487" s="5"/>
      <c r="FG487" s="5"/>
      <c r="FH487" s="5"/>
      <c r="FK487" s="5"/>
      <c r="FL487" s="5"/>
      <c r="FO487" s="5"/>
      <c r="FP487" s="5"/>
      <c r="FS487" s="5"/>
      <c r="FT487" s="5"/>
      <c r="FW487" s="5"/>
      <c r="FX487" s="5"/>
      <c r="GA487" s="5"/>
      <c r="GB487" s="5"/>
      <c r="GE487" s="5"/>
      <c r="GF487" s="5"/>
      <c r="GI487" s="5"/>
      <c r="GJ487" s="5"/>
      <c r="GM487" s="5"/>
      <c r="GN487" s="5"/>
      <c r="GQ487" s="5"/>
      <c r="GR487" s="5"/>
      <c r="GU487" s="5"/>
      <c r="GV487" s="5"/>
      <c r="GY487" s="5"/>
      <c r="GZ487" s="5"/>
      <c r="HC487" s="5"/>
      <c r="HD487" s="5"/>
      <c r="HG487" s="5"/>
      <c r="HH487" s="5"/>
      <c r="HK487" s="5"/>
      <c r="HL487" s="5"/>
      <c r="HO487" s="5"/>
      <c r="HP487" s="5"/>
      <c r="HS487" s="5"/>
      <c r="HT487" s="5"/>
      <c r="HW487" s="5"/>
      <c r="HX487" s="5"/>
      <c r="IA487" s="5"/>
      <c r="IB487" s="5"/>
      <c r="IE487" s="5"/>
      <c r="IF487" s="5"/>
      <c r="II487" s="5"/>
      <c r="IJ487" s="5"/>
      <c r="IM487" s="5"/>
      <c r="IN487" s="5"/>
      <c r="IQ487" s="5"/>
      <c r="IR487" s="5"/>
      <c r="IU487" s="5"/>
      <c r="IV487" s="5"/>
      <c r="IY487" s="5"/>
      <c r="IZ487" s="5"/>
      <c r="JC487" s="5"/>
      <c r="JD487" s="5"/>
      <c r="JG487" s="5"/>
      <c r="JH487" s="5"/>
      <c r="JK487" s="5"/>
      <c r="JL487" s="5"/>
      <c r="JO487" s="5"/>
      <c r="JP487" s="5"/>
      <c r="JS487" s="5"/>
      <c r="JT487" s="5"/>
      <c r="JW487" s="5"/>
      <c r="JX487" s="5"/>
      <c r="KA487" s="5"/>
      <c r="KB487" s="5"/>
      <c r="KE487" s="5"/>
      <c r="KF487" s="5"/>
      <c r="KI487" s="5"/>
      <c r="KJ487" s="5"/>
      <c r="KM487" s="5"/>
      <c r="KN487" s="5"/>
      <c r="KQ487" s="5"/>
      <c r="KR487" s="5"/>
      <c r="KU487" s="5"/>
      <c r="KV487" s="5"/>
      <c r="KY487" s="5"/>
      <c r="KZ487" s="5"/>
      <c r="LC487" s="5"/>
      <c r="LD487" s="5"/>
      <c r="LG487" s="5"/>
      <c r="LH487" s="5"/>
      <c r="LK487" s="5"/>
      <c r="LL487" s="5"/>
      <c r="LO487" s="5"/>
      <c r="LP487" s="5"/>
      <c r="LS487" s="5"/>
      <c r="LT487" s="5"/>
      <c r="LW487" s="5"/>
      <c r="LX487" s="5"/>
      <c r="MA487" s="5"/>
      <c r="MB487" s="5"/>
      <c r="ME487" s="5"/>
      <c r="MF487" s="5"/>
      <c r="MI487" s="5"/>
      <c r="MJ487" s="5"/>
      <c r="MM487" s="5"/>
      <c r="MN487" s="5"/>
      <c r="MQ487" s="5"/>
      <c r="MR487" s="5"/>
      <c r="MU487" s="5"/>
      <c r="MV487" s="5"/>
      <c r="MY487" s="5"/>
      <c r="MZ487" s="5"/>
      <c r="NC487" s="5"/>
      <c r="ND487" s="5"/>
      <c r="NG487" s="5"/>
      <c r="NH487" s="5"/>
      <c r="NK487" s="5"/>
      <c r="NL487" s="5"/>
      <c r="NO487" s="5"/>
      <c r="NP487" s="5"/>
      <c r="NS487" s="5"/>
      <c r="NT487" s="5"/>
      <c r="NW487" s="5"/>
      <c r="NX487" s="5"/>
      <c r="OA487" s="5"/>
      <c r="OB487" s="5"/>
      <c r="OE487" s="5"/>
      <c r="OF487" s="5"/>
      <c r="OI487" s="5"/>
      <c r="OJ487" s="5"/>
      <c r="OM487" s="5"/>
      <c r="ON487" s="5"/>
      <c r="OQ487" s="5"/>
      <c r="OR487" s="5"/>
      <c r="OU487" s="5"/>
      <c r="OV487" s="5"/>
      <c r="OY487" s="5"/>
      <c r="OZ487" s="5"/>
      <c r="PC487" s="5"/>
      <c r="PD487" s="5"/>
      <c r="PG487" s="5"/>
      <c r="PH487" s="5"/>
      <c r="PK487" s="5"/>
      <c r="PL487" s="5"/>
      <c r="PO487" s="5"/>
      <c r="PP487" s="5"/>
      <c r="PS487" s="5"/>
      <c r="PT487" s="5"/>
      <c r="PW487" s="5"/>
      <c r="PX487" s="5"/>
      <c r="QA487" s="5"/>
      <c r="QB487" s="5"/>
      <c r="QE487" s="5"/>
      <c r="QF487" s="5"/>
      <c r="QI487" s="5"/>
      <c r="QJ487" s="5"/>
      <c r="QM487" s="5"/>
      <c r="QN487" s="5"/>
      <c r="QQ487" s="5"/>
      <c r="QR487" s="5"/>
      <c r="QU487" s="5"/>
      <c r="QV487" s="5"/>
      <c r="QY487" s="5"/>
      <c r="QZ487" s="5"/>
      <c r="RC487" s="5"/>
      <c r="RD487" s="5"/>
      <c r="RG487" s="5"/>
      <c r="RH487" s="5"/>
      <c r="RK487" s="5"/>
      <c r="RL487" s="5"/>
      <c r="RO487" s="5"/>
      <c r="RP487" s="5"/>
      <c r="RS487" s="5"/>
      <c r="RT487" s="5"/>
      <c r="RW487" s="5"/>
      <c r="RX487" s="5"/>
      <c r="SA487" s="5"/>
      <c r="SB487" s="5"/>
      <c r="SE487" s="5"/>
      <c r="SF487" s="5"/>
      <c r="SI487" s="5"/>
      <c r="SJ487" s="5"/>
      <c r="SM487" s="5"/>
      <c r="SN487" s="5"/>
      <c r="SQ487" s="5"/>
      <c r="SR487" s="5"/>
      <c r="SU487" s="5"/>
      <c r="SV487" s="5"/>
      <c r="SY487" s="5"/>
      <c r="SZ487" s="5"/>
      <c r="TC487" s="5"/>
      <c r="TD487" s="5"/>
      <c r="TG487" s="5"/>
      <c r="TH487" s="5"/>
      <c r="TK487" s="5"/>
      <c r="TL487" s="5"/>
      <c r="TO487" s="5"/>
      <c r="TP487" s="5"/>
      <c r="TS487" s="5"/>
      <c r="TT487" s="5"/>
      <c r="TW487" s="5"/>
      <c r="TX487" s="5"/>
      <c r="UA487" s="5"/>
      <c r="UB487" s="5"/>
      <c r="UE487" s="5"/>
      <c r="UF487" s="5"/>
      <c r="UI487" s="5"/>
      <c r="UJ487" s="5"/>
      <c r="UM487" s="5"/>
      <c r="UN487" s="5"/>
      <c r="UQ487" s="5"/>
      <c r="UR487" s="5"/>
      <c r="UU487" s="5"/>
      <c r="UV487" s="5"/>
      <c r="UY487" s="5"/>
      <c r="UZ487" s="5"/>
      <c r="VC487" s="5"/>
      <c r="VD487" s="5"/>
      <c r="VG487" s="5"/>
      <c r="VH487" s="5"/>
      <c r="VK487" s="5"/>
      <c r="VL487" s="5"/>
      <c r="VO487" s="5"/>
      <c r="VP487" s="5"/>
      <c r="VS487" s="5"/>
      <c r="VT487" s="5"/>
      <c r="VW487" s="5"/>
      <c r="VX487" s="5"/>
      <c r="WA487" s="5"/>
      <c r="WB487" s="5"/>
      <c r="WE487" s="5"/>
      <c r="WF487" s="5"/>
      <c r="WI487" s="5"/>
      <c r="WJ487" s="5"/>
      <c r="WM487" s="5"/>
      <c r="WN487" s="5"/>
      <c r="WQ487" s="5"/>
      <c r="WR487" s="5"/>
      <c r="WU487" s="5"/>
      <c r="WV487" s="5"/>
      <c r="WY487" s="5"/>
      <c r="WZ487" s="5"/>
      <c r="XC487" s="5"/>
      <c r="XD487" s="5"/>
      <c r="XG487" s="5"/>
      <c r="XH487" s="5"/>
      <c r="XK487" s="5"/>
      <c r="XL487" s="5"/>
      <c r="XO487" s="5"/>
      <c r="XP487" s="5"/>
      <c r="XS487" s="5"/>
      <c r="XT487" s="5"/>
      <c r="XW487" s="5"/>
      <c r="XX487" s="5"/>
      <c r="YA487" s="5"/>
      <c r="YB487" s="5"/>
      <c r="YE487" s="5"/>
      <c r="YF487" s="5"/>
      <c r="YI487" s="5"/>
      <c r="YJ487" s="5"/>
      <c r="YM487" s="5"/>
      <c r="YN487" s="5"/>
      <c r="YQ487" s="5"/>
      <c r="YR487" s="5"/>
      <c r="YU487" s="5"/>
      <c r="YV487" s="5"/>
      <c r="YY487" s="5"/>
      <c r="YZ487" s="5"/>
      <c r="ZC487" s="5"/>
      <c r="ZD487" s="5"/>
      <c r="ZG487" s="5"/>
      <c r="ZH487" s="5"/>
      <c r="ZK487" s="5"/>
      <c r="ZL487" s="5"/>
      <c r="ZO487" s="5"/>
      <c r="ZP487" s="5"/>
      <c r="ZS487" s="5"/>
      <c r="ZT487" s="5"/>
      <c r="ZW487" s="5"/>
      <c r="ZX487" s="5"/>
      <c r="AAA487" s="5"/>
      <c r="AAB487" s="5"/>
      <c r="AAE487" s="5"/>
      <c r="AAF487" s="5"/>
      <c r="AAI487" s="5"/>
      <c r="AAJ487" s="5"/>
      <c r="AAM487" s="5"/>
      <c r="AAN487" s="5"/>
      <c r="AAQ487" s="5"/>
      <c r="AAR487" s="5"/>
      <c r="AAU487" s="5"/>
      <c r="AAV487" s="5"/>
      <c r="AAY487" s="5"/>
      <c r="AAZ487" s="5"/>
      <c r="ABC487" s="5"/>
      <c r="ABD487" s="5"/>
      <c r="ABG487" s="5"/>
      <c r="ABH487" s="5"/>
      <c r="ABK487" s="5"/>
      <c r="ABL487" s="5"/>
      <c r="ABO487" s="5"/>
      <c r="ABP487" s="5"/>
      <c r="ABS487" s="5"/>
      <c r="ABT487" s="5"/>
      <c r="ABW487" s="5"/>
      <c r="ABX487" s="5"/>
      <c r="ACA487" s="5"/>
      <c r="ACB487" s="5"/>
      <c r="ACE487" s="5"/>
      <c r="ACF487" s="5"/>
      <c r="ACI487" s="5"/>
      <c r="ACJ487" s="5"/>
      <c r="ACM487" s="5"/>
      <c r="ACN487" s="5"/>
      <c r="ACQ487" s="5"/>
      <c r="ACR487" s="5"/>
      <c r="ACU487" s="5"/>
      <c r="ACV487" s="5"/>
      <c r="ACY487" s="5"/>
      <c r="ACZ487" s="5"/>
      <c r="ADC487" s="5"/>
      <c r="ADD487" s="5"/>
      <c r="ADG487" s="5"/>
      <c r="ADH487" s="5"/>
      <c r="ADK487" s="5"/>
      <c r="ADL487" s="5"/>
      <c r="ADO487" s="5"/>
      <c r="ADP487" s="5"/>
      <c r="ADS487" s="5"/>
      <c r="ADT487" s="5"/>
      <c r="ADW487" s="5"/>
      <c r="ADX487" s="5"/>
      <c r="AEA487" s="5"/>
      <c r="AEB487" s="5"/>
      <c r="AEE487" s="5"/>
      <c r="AEF487" s="5"/>
      <c r="AEI487" s="5"/>
      <c r="AEJ487" s="5"/>
      <c r="AEM487" s="5"/>
      <c r="AEN487" s="5"/>
      <c r="AEQ487" s="5"/>
      <c r="AER487" s="5"/>
      <c r="AEU487" s="5"/>
      <c r="AEV487" s="5"/>
      <c r="AEY487" s="5"/>
      <c r="AEZ487" s="5"/>
      <c r="AFC487" s="5"/>
      <c r="AFD487" s="5"/>
      <c r="AFG487" s="5"/>
      <c r="AFH487" s="5"/>
      <c r="AFK487" s="5"/>
      <c r="AFL487" s="5"/>
      <c r="AFO487" s="5"/>
      <c r="AFP487" s="5"/>
      <c r="AFS487" s="5"/>
      <c r="AFT487" s="5"/>
      <c r="AFW487" s="5"/>
      <c r="AFX487" s="5"/>
      <c r="AGA487" s="5"/>
      <c r="AGB487" s="5"/>
      <c r="AGE487" s="5"/>
      <c r="AGF487" s="5"/>
      <c r="AGI487" s="5"/>
      <c r="AGJ487" s="5"/>
      <c r="AGM487" s="5"/>
      <c r="AGN487" s="5"/>
      <c r="AGQ487" s="5"/>
      <c r="AGR487" s="5"/>
      <c r="AGU487" s="5"/>
      <c r="AGV487" s="5"/>
      <c r="AGY487" s="5"/>
      <c r="AGZ487" s="5"/>
      <c r="AHC487" s="5"/>
      <c r="AHD487" s="5"/>
      <c r="AHG487" s="5"/>
      <c r="AHH487" s="5"/>
      <c r="AHK487" s="5"/>
      <c r="AHL487" s="5"/>
      <c r="AHO487" s="5"/>
      <c r="AHP487" s="5"/>
      <c r="AHS487" s="5"/>
      <c r="AHT487" s="5"/>
      <c r="AHW487" s="5"/>
      <c r="AHX487" s="5"/>
      <c r="AIA487" s="5"/>
      <c r="AIB487" s="5"/>
      <c r="AIE487" s="5"/>
      <c r="AIF487" s="5"/>
      <c r="AII487" s="5"/>
      <c r="AIJ487" s="5"/>
      <c r="AIM487" s="5"/>
      <c r="AIN487" s="5"/>
      <c r="AIQ487" s="5"/>
      <c r="AIR487" s="5"/>
      <c r="AIU487" s="5"/>
      <c r="AIV487" s="5"/>
      <c r="AIY487" s="5"/>
      <c r="AIZ487" s="5"/>
      <c r="AJC487" s="5"/>
      <c r="AJD487" s="5"/>
      <c r="AJG487" s="5"/>
      <c r="AJH487" s="5"/>
      <c r="AJK487" s="5"/>
      <c r="AJL487" s="5"/>
      <c r="AJO487" s="5"/>
      <c r="AJP487" s="5"/>
      <c r="AJS487" s="5"/>
      <c r="AJT487" s="5"/>
      <c r="AJW487" s="5"/>
      <c r="AJX487" s="5"/>
      <c r="AKA487" s="5"/>
      <c r="AKB487" s="5"/>
      <c r="AKE487" s="5"/>
      <c r="AKF487" s="5"/>
      <c r="AKI487" s="5"/>
      <c r="AKJ487" s="5"/>
      <c r="AKM487" s="5"/>
      <c r="AKN487" s="5"/>
      <c r="AKQ487" s="5"/>
      <c r="AKR487" s="5"/>
      <c r="AKU487" s="5"/>
      <c r="AKV487" s="5"/>
      <c r="AKY487" s="5"/>
      <c r="AKZ487" s="5"/>
      <c r="ALC487" s="5"/>
      <c r="ALD487" s="5"/>
      <c r="ALG487" s="5"/>
      <c r="ALH487" s="5"/>
      <c r="ALK487" s="5"/>
      <c r="ALL487" s="5"/>
      <c r="ALO487" s="5"/>
      <c r="ALP487" s="5"/>
      <c r="ALS487" s="5"/>
      <c r="ALT487" s="5"/>
      <c r="ALW487" s="5"/>
      <c r="ALX487" s="5"/>
      <c r="AMA487" s="5"/>
      <c r="AMB487" s="5"/>
      <c r="AME487" s="5"/>
      <c r="AMF487" s="5"/>
      <c r="AMI487" s="5"/>
      <c r="AMJ487" s="5"/>
    </row>
    <row r="488" spans="1:1024" x14ac:dyDescent="0.25">
      <c r="A488" s="3">
        <v>41993</v>
      </c>
      <c r="B488" t="s">
        <v>130</v>
      </c>
      <c r="C488"/>
      <c r="D488" s="5">
        <v>7</v>
      </c>
      <c r="E488" s="70"/>
      <c r="G488" s="5"/>
      <c r="H488" s="5"/>
      <c r="K488" s="5"/>
      <c r="L488" s="5"/>
      <c r="O488" s="5"/>
      <c r="P488" s="5"/>
      <c r="S488" s="5"/>
      <c r="T488" s="5"/>
      <c r="W488" s="5"/>
      <c r="X488" s="5"/>
      <c r="AA488" s="5"/>
      <c r="AB488" s="5"/>
      <c r="AE488" s="5"/>
      <c r="AF488" s="5"/>
      <c r="AI488" s="5"/>
      <c r="AJ488" s="5"/>
      <c r="AM488" s="5"/>
      <c r="AN488" s="5"/>
      <c r="AQ488" s="5"/>
      <c r="AR488" s="5"/>
      <c r="AU488" s="5"/>
      <c r="AV488" s="5"/>
      <c r="AY488" s="5"/>
      <c r="AZ488" s="5"/>
      <c r="BC488" s="5"/>
      <c r="BD488" s="5"/>
      <c r="BG488" s="5"/>
      <c r="BH488" s="5"/>
      <c r="BK488" s="5"/>
      <c r="BL488" s="5"/>
      <c r="BO488" s="5"/>
      <c r="BP488" s="5"/>
      <c r="BS488" s="5"/>
      <c r="BT488" s="5"/>
      <c r="BW488" s="5"/>
      <c r="BX488" s="5"/>
      <c r="CA488" s="5"/>
      <c r="CB488" s="5"/>
      <c r="CE488" s="5"/>
      <c r="CF488" s="5"/>
      <c r="CI488" s="5"/>
      <c r="CJ488" s="5"/>
      <c r="CM488" s="5"/>
      <c r="CN488" s="5"/>
      <c r="CQ488" s="5"/>
      <c r="CR488" s="5"/>
      <c r="CU488" s="5"/>
      <c r="CV488" s="5"/>
      <c r="CY488" s="5"/>
      <c r="CZ488" s="5"/>
      <c r="DC488" s="5"/>
      <c r="DD488" s="5"/>
      <c r="DG488" s="5"/>
      <c r="DH488" s="5"/>
      <c r="DK488" s="5"/>
      <c r="DL488" s="5"/>
      <c r="DO488" s="5"/>
      <c r="DP488" s="5"/>
      <c r="DS488" s="5"/>
      <c r="DT488" s="5"/>
      <c r="DW488" s="5"/>
      <c r="DX488" s="5"/>
      <c r="EA488" s="5"/>
      <c r="EB488" s="5"/>
      <c r="EE488" s="5"/>
      <c r="EF488" s="5"/>
      <c r="EI488" s="5"/>
      <c r="EJ488" s="5"/>
      <c r="EM488" s="5"/>
      <c r="EN488" s="5"/>
      <c r="EQ488" s="5"/>
      <c r="ER488" s="5"/>
      <c r="EU488" s="5"/>
      <c r="EV488" s="5"/>
      <c r="EY488" s="5"/>
      <c r="EZ488" s="5"/>
      <c r="FC488" s="5"/>
      <c r="FD488" s="5"/>
      <c r="FG488" s="5"/>
      <c r="FH488" s="5"/>
      <c r="FK488" s="5"/>
      <c r="FL488" s="5"/>
      <c r="FO488" s="5"/>
      <c r="FP488" s="5"/>
      <c r="FS488" s="5"/>
      <c r="FT488" s="5"/>
      <c r="FW488" s="5"/>
      <c r="FX488" s="5"/>
      <c r="GA488" s="5"/>
      <c r="GB488" s="5"/>
      <c r="GE488" s="5"/>
      <c r="GF488" s="5"/>
      <c r="GI488" s="5"/>
      <c r="GJ488" s="5"/>
      <c r="GM488" s="5"/>
      <c r="GN488" s="5"/>
      <c r="GQ488" s="5"/>
      <c r="GR488" s="5"/>
      <c r="GU488" s="5"/>
      <c r="GV488" s="5"/>
      <c r="GY488" s="5"/>
      <c r="GZ488" s="5"/>
      <c r="HC488" s="5"/>
      <c r="HD488" s="5"/>
      <c r="HG488" s="5"/>
      <c r="HH488" s="5"/>
      <c r="HK488" s="5"/>
      <c r="HL488" s="5"/>
      <c r="HO488" s="5"/>
      <c r="HP488" s="5"/>
      <c r="HS488" s="5"/>
      <c r="HT488" s="5"/>
      <c r="HW488" s="5"/>
      <c r="HX488" s="5"/>
      <c r="IA488" s="5"/>
      <c r="IB488" s="5"/>
      <c r="IE488" s="5"/>
      <c r="IF488" s="5"/>
      <c r="II488" s="5"/>
      <c r="IJ488" s="5"/>
      <c r="IM488" s="5"/>
      <c r="IN488" s="5"/>
      <c r="IQ488" s="5"/>
      <c r="IR488" s="5"/>
      <c r="IU488" s="5"/>
      <c r="IV488" s="5"/>
      <c r="IY488" s="5"/>
      <c r="IZ488" s="5"/>
      <c r="JC488" s="5"/>
      <c r="JD488" s="5"/>
      <c r="JG488" s="5"/>
      <c r="JH488" s="5"/>
      <c r="JK488" s="5"/>
      <c r="JL488" s="5"/>
      <c r="JO488" s="5"/>
      <c r="JP488" s="5"/>
      <c r="JS488" s="5"/>
      <c r="JT488" s="5"/>
      <c r="JW488" s="5"/>
      <c r="JX488" s="5"/>
      <c r="KA488" s="5"/>
      <c r="KB488" s="5"/>
      <c r="KE488" s="5"/>
      <c r="KF488" s="5"/>
      <c r="KI488" s="5"/>
      <c r="KJ488" s="5"/>
      <c r="KM488" s="5"/>
      <c r="KN488" s="5"/>
      <c r="KQ488" s="5"/>
      <c r="KR488" s="5"/>
      <c r="KU488" s="5"/>
      <c r="KV488" s="5"/>
      <c r="KY488" s="5"/>
      <c r="KZ488" s="5"/>
      <c r="LC488" s="5"/>
      <c r="LD488" s="5"/>
      <c r="LG488" s="5"/>
      <c r="LH488" s="5"/>
      <c r="LK488" s="5"/>
      <c r="LL488" s="5"/>
      <c r="LO488" s="5"/>
      <c r="LP488" s="5"/>
      <c r="LS488" s="5"/>
      <c r="LT488" s="5"/>
      <c r="LW488" s="5"/>
      <c r="LX488" s="5"/>
      <c r="MA488" s="5"/>
      <c r="MB488" s="5"/>
      <c r="ME488" s="5"/>
      <c r="MF488" s="5"/>
      <c r="MI488" s="5"/>
      <c r="MJ488" s="5"/>
      <c r="MM488" s="5"/>
      <c r="MN488" s="5"/>
      <c r="MQ488" s="5"/>
      <c r="MR488" s="5"/>
      <c r="MU488" s="5"/>
      <c r="MV488" s="5"/>
      <c r="MY488" s="5"/>
      <c r="MZ488" s="5"/>
      <c r="NC488" s="5"/>
      <c r="ND488" s="5"/>
      <c r="NG488" s="5"/>
      <c r="NH488" s="5"/>
      <c r="NK488" s="5"/>
      <c r="NL488" s="5"/>
      <c r="NO488" s="5"/>
      <c r="NP488" s="5"/>
      <c r="NS488" s="5"/>
      <c r="NT488" s="5"/>
      <c r="NW488" s="5"/>
      <c r="NX488" s="5"/>
      <c r="OA488" s="5"/>
      <c r="OB488" s="5"/>
      <c r="OE488" s="5"/>
      <c r="OF488" s="5"/>
      <c r="OI488" s="5"/>
      <c r="OJ488" s="5"/>
      <c r="OM488" s="5"/>
      <c r="ON488" s="5"/>
      <c r="OQ488" s="5"/>
      <c r="OR488" s="5"/>
      <c r="OU488" s="5"/>
      <c r="OV488" s="5"/>
      <c r="OY488" s="5"/>
      <c r="OZ488" s="5"/>
      <c r="PC488" s="5"/>
      <c r="PD488" s="5"/>
      <c r="PG488" s="5"/>
      <c r="PH488" s="5"/>
      <c r="PK488" s="5"/>
      <c r="PL488" s="5"/>
      <c r="PO488" s="5"/>
      <c r="PP488" s="5"/>
      <c r="PS488" s="5"/>
      <c r="PT488" s="5"/>
      <c r="PW488" s="5"/>
      <c r="PX488" s="5"/>
      <c r="QA488" s="5"/>
      <c r="QB488" s="5"/>
      <c r="QE488" s="5"/>
      <c r="QF488" s="5"/>
      <c r="QI488" s="5"/>
      <c r="QJ488" s="5"/>
      <c r="QM488" s="5"/>
      <c r="QN488" s="5"/>
      <c r="QQ488" s="5"/>
      <c r="QR488" s="5"/>
      <c r="QU488" s="5"/>
      <c r="QV488" s="5"/>
      <c r="QY488" s="5"/>
      <c r="QZ488" s="5"/>
      <c r="RC488" s="5"/>
      <c r="RD488" s="5"/>
      <c r="RG488" s="5"/>
      <c r="RH488" s="5"/>
      <c r="RK488" s="5"/>
      <c r="RL488" s="5"/>
      <c r="RO488" s="5"/>
      <c r="RP488" s="5"/>
      <c r="RS488" s="5"/>
      <c r="RT488" s="5"/>
      <c r="RW488" s="5"/>
      <c r="RX488" s="5"/>
      <c r="SA488" s="5"/>
      <c r="SB488" s="5"/>
      <c r="SE488" s="5"/>
      <c r="SF488" s="5"/>
      <c r="SI488" s="5"/>
      <c r="SJ488" s="5"/>
      <c r="SM488" s="5"/>
      <c r="SN488" s="5"/>
      <c r="SQ488" s="5"/>
      <c r="SR488" s="5"/>
      <c r="SU488" s="5"/>
      <c r="SV488" s="5"/>
      <c r="SY488" s="5"/>
      <c r="SZ488" s="5"/>
      <c r="TC488" s="5"/>
      <c r="TD488" s="5"/>
      <c r="TG488" s="5"/>
      <c r="TH488" s="5"/>
      <c r="TK488" s="5"/>
      <c r="TL488" s="5"/>
      <c r="TO488" s="5"/>
      <c r="TP488" s="5"/>
      <c r="TS488" s="5"/>
      <c r="TT488" s="5"/>
      <c r="TW488" s="5"/>
      <c r="TX488" s="5"/>
      <c r="UA488" s="5"/>
      <c r="UB488" s="5"/>
      <c r="UE488" s="5"/>
      <c r="UF488" s="5"/>
      <c r="UI488" s="5"/>
      <c r="UJ488" s="5"/>
      <c r="UM488" s="5"/>
      <c r="UN488" s="5"/>
      <c r="UQ488" s="5"/>
      <c r="UR488" s="5"/>
      <c r="UU488" s="5"/>
      <c r="UV488" s="5"/>
      <c r="UY488" s="5"/>
      <c r="UZ488" s="5"/>
      <c r="VC488" s="5"/>
      <c r="VD488" s="5"/>
      <c r="VG488" s="5"/>
      <c r="VH488" s="5"/>
      <c r="VK488" s="5"/>
      <c r="VL488" s="5"/>
      <c r="VO488" s="5"/>
      <c r="VP488" s="5"/>
      <c r="VS488" s="5"/>
      <c r="VT488" s="5"/>
      <c r="VW488" s="5"/>
      <c r="VX488" s="5"/>
      <c r="WA488" s="5"/>
      <c r="WB488" s="5"/>
      <c r="WE488" s="5"/>
      <c r="WF488" s="5"/>
      <c r="WI488" s="5"/>
      <c r="WJ488" s="5"/>
      <c r="WM488" s="5"/>
      <c r="WN488" s="5"/>
      <c r="WQ488" s="5"/>
      <c r="WR488" s="5"/>
      <c r="WU488" s="5"/>
      <c r="WV488" s="5"/>
      <c r="WY488" s="5"/>
      <c r="WZ488" s="5"/>
      <c r="XC488" s="5"/>
      <c r="XD488" s="5"/>
      <c r="XG488" s="5"/>
      <c r="XH488" s="5"/>
      <c r="XK488" s="5"/>
      <c r="XL488" s="5"/>
      <c r="XO488" s="5"/>
      <c r="XP488" s="5"/>
      <c r="XS488" s="5"/>
      <c r="XT488" s="5"/>
      <c r="XW488" s="5"/>
      <c r="XX488" s="5"/>
      <c r="YA488" s="5"/>
      <c r="YB488" s="5"/>
      <c r="YE488" s="5"/>
      <c r="YF488" s="5"/>
      <c r="YI488" s="5"/>
      <c r="YJ488" s="5"/>
      <c r="YM488" s="5"/>
      <c r="YN488" s="5"/>
      <c r="YQ488" s="5"/>
      <c r="YR488" s="5"/>
      <c r="YU488" s="5"/>
      <c r="YV488" s="5"/>
      <c r="YY488" s="5"/>
      <c r="YZ488" s="5"/>
      <c r="ZC488" s="5"/>
      <c r="ZD488" s="5"/>
      <c r="ZG488" s="5"/>
      <c r="ZH488" s="5"/>
      <c r="ZK488" s="5"/>
      <c r="ZL488" s="5"/>
      <c r="ZO488" s="5"/>
      <c r="ZP488" s="5"/>
      <c r="ZS488" s="5"/>
      <c r="ZT488" s="5"/>
      <c r="ZW488" s="5"/>
      <c r="ZX488" s="5"/>
      <c r="AAA488" s="5"/>
      <c r="AAB488" s="5"/>
      <c r="AAE488" s="5"/>
      <c r="AAF488" s="5"/>
      <c r="AAI488" s="5"/>
      <c r="AAJ488" s="5"/>
      <c r="AAM488" s="5"/>
      <c r="AAN488" s="5"/>
      <c r="AAQ488" s="5"/>
      <c r="AAR488" s="5"/>
      <c r="AAU488" s="5"/>
      <c r="AAV488" s="5"/>
      <c r="AAY488" s="5"/>
      <c r="AAZ488" s="5"/>
      <c r="ABC488" s="5"/>
      <c r="ABD488" s="5"/>
      <c r="ABG488" s="5"/>
      <c r="ABH488" s="5"/>
      <c r="ABK488" s="5"/>
      <c r="ABL488" s="5"/>
      <c r="ABO488" s="5"/>
      <c r="ABP488" s="5"/>
      <c r="ABS488" s="5"/>
      <c r="ABT488" s="5"/>
      <c r="ABW488" s="5"/>
      <c r="ABX488" s="5"/>
      <c r="ACA488" s="5"/>
      <c r="ACB488" s="5"/>
      <c r="ACE488" s="5"/>
      <c r="ACF488" s="5"/>
      <c r="ACI488" s="5"/>
      <c r="ACJ488" s="5"/>
      <c r="ACM488" s="5"/>
      <c r="ACN488" s="5"/>
      <c r="ACQ488" s="5"/>
      <c r="ACR488" s="5"/>
      <c r="ACU488" s="5"/>
      <c r="ACV488" s="5"/>
      <c r="ACY488" s="5"/>
      <c r="ACZ488" s="5"/>
      <c r="ADC488" s="5"/>
      <c r="ADD488" s="5"/>
      <c r="ADG488" s="5"/>
      <c r="ADH488" s="5"/>
      <c r="ADK488" s="5"/>
      <c r="ADL488" s="5"/>
      <c r="ADO488" s="5"/>
      <c r="ADP488" s="5"/>
      <c r="ADS488" s="5"/>
      <c r="ADT488" s="5"/>
      <c r="ADW488" s="5"/>
      <c r="ADX488" s="5"/>
      <c r="AEA488" s="5"/>
      <c r="AEB488" s="5"/>
      <c r="AEE488" s="5"/>
      <c r="AEF488" s="5"/>
      <c r="AEI488" s="5"/>
      <c r="AEJ488" s="5"/>
      <c r="AEM488" s="5"/>
      <c r="AEN488" s="5"/>
      <c r="AEQ488" s="5"/>
      <c r="AER488" s="5"/>
      <c r="AEU488" s="5"/>
      <c r="AEV488" s="5"/>
      <c r="AEY488" s="5"/>
      <c r="AEZ488" s="5"/>
      <c r="AFC488" s="5"/>
      <c r="AFD488" s="5"/>
      <c r="AFG488" s="5"/>
      <c r="AFH488" s="5"/>
      <c r="AFK488" s="5"/>
      <c r="AFL488" s="5"/>
      <c r="AFO488" s="5"/>
      <c r="AFP488" s="5"/>
      <c r="AFS488" s="5"/>
      <c r="AFT488" s="5"/>
      <c r="AFW488" s="5"/>
      <c r="AFX488" s="5"/>
      <c r="AGA488" s="5"/>
      <c r="AGB488" s="5"/>
      <c r="AGE488" s="5"/>
      <c r="AGF488" s="5"/>
      <c r="AGI488" s="5"/>
      <c r="AGJ488" s="5"/>
      <c r="AGM488" s="5"/>
      <c r="AGN488" s="5"/>
      <c r="AGQ488" s="5"/>
      <c r="AGR488" s="5"/>
      <c r="AGU488" s="5"/>
      <c r="AGV488" s="5"/>
      <c r="AGY488" s="5"/>
      <c r="AGZ488" s="5"/>
      <c r="AHC488" s="5"/>
      <c r="AHD488" s="5"/>
      <c r="AHG488" s="5"/>
      <c r="AHH488" s="5"/>
      <c r="AHK488" s="5"/>
      <c r="AHL488" s="5"/>
      <c r="AHO488" s="5"/>
      <c r="AHP488" s="5"/>
      <c r="AHS488" s="5"/>
      <c r="AHT488" s="5"/>
      <c r="AHW488" s="5"/>
      <c r="AHX488" s="5"/>
      <c r="AIA488" s="5"/>
      <c r="AIB488" s="5"/>
      <c r="AIE488" s="5"/>
      <c r="AIF488" s="5"/>
      <c r="AII488" s="5"/>
      <c r="AIJ488" s="5"/>
      <c r="AIM488" s="5"/>
      <c r="AIN488" s="5"/>
      <c r="AIQ488" s="5"/>
      <c r="AIR488" s="5"/>
      <c r="AIU488" s="5"/>
      <c r="AIV488" s="5"/>
      <c r="AIY488" s="5"/>
      <c r="AIZ488" s="5"/>
      <c r="AJC488" s="5"/>
      <c r="AJD488" s="5"/>
      <c r="AJG488" s="5"/>
      <c r="AJH488" s="5"/>
      <c r="AJK488" s="5"/>
      <c r="AJL488" s="5"/>
      <c r="AJO488" s="5"/>
      <c r="AJP488" s="5"/>
      <c r="AJS488" s="5"/>
      <c r="AJT488" s="5"/>
      <c r="AJW488" s="5"/>
      <c r="AJX488" s="5"/>
      <c r="AKA488" s="5"/>
      <c r="AKB488" s="5"/>
      <c r="AKE488" s="5"/>
      <c r="AKF488" s="5"/>
      <c r="AKI488" s="5"/>
      <c r="AKJ488" s="5"/>
      <c r="AKM488" s="5"/>
      <c r="AKN488" s="5"/>
      <c r="AKQ488" s="5"/>
      <c r="AKR488" s="5"/>
      <c r="AKU488" s="5"/>
      <c r="AKV488" s="5"/>
      <c r="AKY488" s="5"/>
      <c r="AKZ488" s="5"/>
      <c r="ALC488" s="5"/>
      <c r="ALD488" s="5"/>
      <c r="ALG488" s="5"/>
      <c r="ALH488" s="5"/>
      <c r="ALK488" s="5"/>
      <c r="ALL488" s="5"/>
      <c r="ALO488" s="5"/>
      <c r="ALP488" s="5"/>
      <c r="ALS488" s="5"/>
      <c r="ALT488" s="5"/>
      <c r="ALW488" s="5"/>
      <c r="ALX488" s="5"/>
      <c r="AMA488" s="5"/>
      <c r="AMB488" s="5"/>
      <c r="AME488" s="5"/>
      <c r="AMF488" s="5"/>
      <c r="AMI488" s="5"/>
      <c r="AMJ488" s="5"/>
    </row>
    <row r="489" spans="1:1024" x14ac:dyDescent="0.25">
      <c r="A489" s="3">
        <v>41993</v>
      </c>
      <c r="B489" t="s">
        <v>150</v>
      </c>
      <c r="C489"/>
      <c r="D489" s="5">
        <v>100</v>
      </c>
      <c r="E489" s="70"/>
      <c r="G489" s="5"/>
      <c r="H489" s="5"/>
      <c r="K489" s="5"/>
      <c r="L489" s="5"/>
      <c r="O489" s="5"/>
      <c r="P489" s="5"/>
      <c r="S489" s="5"/>
      <c r="T489" s="5"/>
      <c r="W489" s="5"/>
      <c r="X489" s="5"/>
      <c r="AA489" s="5"/>
      <c r="AB489" s="5"/>
      <c r="AE489" s="5"/>
      <c r="AF489" s="5"/>
      <c r="AI489" s="5"/>
      <c r="AJ489" s="5"/>
      <c r="AM489" s="5"/>
      <c r="AN489" s="5"/>
      <c r="AQ489" s="5"/>
      <c r="AR489" s="5"/>
      <c r="AU489" s="5"/>
      <c r="AV489" s="5"/>
      <c r="AY489" s="5"/>
      <c r="AZ489" s="5"/>
      <c r="BC489" s="5"/>
      <c r="BD489" s="5"/>
      <c r="BG489" s="5"/>
      <c r="BH489" s="5"/>
      <c r="BK489" s="5"/>
      <c r="BL489" s="5"/>
      <c r="BO489" s="5"/>
      <c r="BP489" s="5"/>
      <c r="BS489" s="5"/>
      <c r="BT489" s="5"/>
      <c r="BW489" s="5"/>
      <c r="BX489" s="5"/>
      <c r="CA489" s="5"/>
      <c r="CB489" s="5"/>
      <c r="CE489" s="5"/>
      <c r="CF489" s="5"/>
      <c r="CI489" s="5"/>
      <c r="CJ489" s="5"/>
      <c r="CM489" s="5"/>
      <c r="CN489" s="5"/>
      <c r="CQ489" s="5"/>
      <c r="CR489" s="5"/>
      <c r="CU489" s="5"/>
      <c r="CV489" s="5"/>
      <c r="CY489" s="5"/>
      <c r="CZ489" s="5"/>
      <c r="DC489" s="5"/>
      <c r="DD489" s="5"/>
      <c r="DG489" s="5"/>
      <c r="DH489" s="5"/>
      <c r="DK489" s="5"/>
      <c r="DL489" s="5"/>
      <c r="DO489" s="5"/>
      <c r="DP489" s="5"/>
      <c r="DS489" s="5"/>
      <c r="DT489" s="5"/>
      <c r="DW489" s="5"/>
      <c r="DX489" s="5"/>
      <c r="EA489" s="5"/>
      <c r="EB489" s="5"/>
      <c r="EE489" s="5"/>
      <c r="EF489" s="5"/>
      <c r="EI489" s="5"/>
      <c r="EJ489" s="5"/>
      <c r="EM489" s="5"/>
      <c r="EN489" s="5"/>
      <c r="EQ489" s="5"/>
      <c r="ER489" s="5"/>
      <c r="EU489" s="5"/>
      <c r="EV489" s="5"/>
      <c r="EY489" s="5"/>
      <c r="EZ489" s="5"/>
      <c r="FC489" s="5"/>
      <c r="FD489" s="5"/>
      <c r="FG489" s="5"/>
      <c r="FH489" s="5"/>
      <c r="FK489" s="5"/>
      <c r="FL489" s="5"/>
      <c r="FO489" s="5"/>
      <c r="FP489" s="5"/>
      <c r="FS489" s="5"/>
      <c r="FT489" s="5"/>
      <c r="FW489" s="5"/>
      <c r="FX489" s="5"/>
      <c r="GA489" s="5"/>
      <c r="GB489" s="5"/>
      <c r="GE489" s="5"/>
      <c r="GF489" s="5"/>
      <c r="GI489" s="5"/>
      <c r="GJ489" s="5"/>
      <c r="GM489" s="5"/>
      <c r="GN489" s="5"/>
      <c r="GQ489" s="5"/>
      <c r="GR489" s="5"/>
      <c r="GU489" s="5"/>
      <c r="GV489" s="5"/>
      <c r="GY489" s="5"/>
      <c r="GZ489" s="5"/>
      <c r="HC489" s="5"/>
      <c r="HD489" s="5"/>
      <c r="HG489" s="5"/>
      <c r="HH489" s="5"/>
      <c r="HK489" s="5"/>
      <c r="HL489" s="5"/>
      <c r="HO489" s="5"/>
      <c r="HP489" s="5"/>
      <c r="HS489" s="5"/>
      <c r="HT489" s="5"/>
      <c r="HW489" s="5"/>
      <c r="HX489" s="5"/>
      <c r="IA489" s="5"/>
      <c r="IB489" s="5"/>
      <c r="IE489" s="5"/>
      <c r="IF489" s="5"/>
      <c r="II489" s="5"/>
      <c r="IJ489" s="5"/>
      <c r="IM489" s="5"/>
      <c r="IN489" s="5"/>
      <c r="IQ489" s="5"/>
      <c r="IR489" s="5"/>
      <c r="IU489" s="5"/>
      <c r="IV489" s="5"/>
      <c r="IY489" s="5"/>
      <c r="IZ489" s="5"/>
      <c r="JC489" s="5"/>
      <c r="JD489" s="5"/>
      <c r="JG489" s="5"/>
      <c r="JH489" s="5"/>
      <c r="JK489" s="5"/>
      <c r="JL489" s="5"/>
      <c r="JO489" s="5"/>
      <c r="JP489" s="5"/>
      <c r="JS489" s="5"/>
      <c r="JT489" s="5"/>
      <c r="JW489" s="5"/>
      <c r="JX489" s="5"/>
      <c r="KA489" s="5"/>
      <c r="KB489" s="5"/>
      <c r="KE489" s="5"/>
      <c r="KF489" s="5"/>
      <c r="KI489" s="5"/>
      <c r="KJ489" s="5"/>
      <c r="KM489" s="5"/>
      <c r="KN489" s="5"/>
      <c r="KQ489" s="5"/>
      <c r="KR489" s="5"/>
      <c r="KU489" s="5"/>
      <c r="KV489" s="5"/>
      <c r="KY489" s="5"/>
      <c r="KZ489" s="5"/>
      <c r="LC489" s="5"/>
      <c r="LD489" s="5"/>
      <c r="LG489" s="5"/>
      <c r="LH489" s="5"/>
      <c r="LK489" s="5"/>
      <c r="LL489" s="5"/>
      <c r="LO489" s="5"/>
      <c r="LP489" s="5"/>
      <c r="LS489" s="5"/>
      <c r="LT489" s="5"/>
      <c r="LW489" s="5"/>
      <c r="LX489" s="5"/>
      <c r="MA489" s="5"/>
      <c r="MB489" s="5"/>
      <c r="ME489" s="5"/>
      <c r="MF489" s="5"/>
      <c r="MI489" s="5"/>
      <c r="MJ489" s="5"/>
      <c r="MM489" s="5"/>
      <c r="MN489" s="5"/>
      <c r="MQ489" s="5"/>
      <c r="MR489" s="5"/>
      <c r="MU489" s="5"/>
      <c r="MV489" s="5"/>
      <c r="MY489" s="5"/>
      <c r="MZ489" s="5"/>
      <c r="NC489" s="5"/>
      <c r="ND489" s="5"/>
      <c r="NG489" s="5"/>
      <c r="NH489" s="5"/>
      <c r="NK489" s="5"/>
      <c r="NL489" s="5"/>
      <c r="NO489" s="5"/>
      <c r="NP489" s="5"/>
      <c r="NS489" s="5"/>
      <c r="NT489" s="5"/>
      <c r="NW489" s="5"/>
      <c r="NX489" s="5"/>
      <c r="OA489" s="5"/>
      <c r="OB489" s="5"/>
      <c r="OE489" s="5"/>
      <c r="OF489" s="5"/>
      <c r="OI489" s="5"/>
      <c r="OJ489" s="5"/>
      <c r="OM489" s="5"/>
      <c r="ON489" s="5"/>
      <c r="OQ489" s="5"/>
      <c r="OR489" s="5"/>
      <c r="OU489" s="5"/>
      <c r="OV489" s="5"/>
      <c r="OY489" s="5"/>
      <c r="OZ489" s="5"/>
      <c r="PC489" s="5"/>
      <c r="PD489" s="5"/>
      <c r="PG489" s="5"/>
      <c r="PH489" s="5"/>
      <c r="PK489" s="5"/>
      <c r="PL489" s="5"/>
      <c r="PO489" s="5"/>
      <c r="PP489" s="5"/>
      <c r="PS489" s="5"/>
      <c r="PT489" s="5"/>
      <c r="PW489" s="5"/>
      <c r="PX489" s="5"/>
      <c r="QA489" s="5"/>
      <c r="QB489" s="5"/>
      <c r="QE489" s="5"/>
      <c r="QF489" s="5"/>
      <c r="QI489" s="5"/>
      <c r="QJ489" s="5"/>
      <c r="QM489" s="5"/>
      <c r="QN489" s="5"/>
      <c r="QQ489" s="5"/>
      <c r="QR489" s="5"/>
      <c r="QU489" s="5"/>
      <c r="QV489" s="5"/>
      <c r="QY489" s="5"/>
      <c r="QZ489" s="5"/>
      <c r="RC489" s="5"/>
      <c r="RD489" s="5"/>
      <c r="RG489" s="5"/>
      <c r="RH489" s="5"/>
      <c r="RK489" s="5"/>
      <c r="RL489" s="5"/>
      <c r="RO489" s="5"/>
      <c r="RP489" s="5"/>
      <c r="RS489" s="5"/>
      <c r="RT489" s="5"/>
      <c r="RW489" s="5"/>
      <c r="RX489" s="5"/>
      <c r="SA489" s="5"/>
      <c r="SB489" s="5"/>
      <c r="SE489" s="5"/>
      <c r="SF489" s="5"/>
      <c r="SI489" s="5"/>
      <c r="SJ489" s="5"/>
      <c r="SM489" s="5"/>
      <c r="SN489" s="5"/>
      <c r="SQ489" s="5"/>
      <c r="SR489" s="5"/>
      <c r="SU489" s="5"/>
      <c r="SV489" s="5"/>
      <c r="SY489" s="5"/>
      <c r="SZ489" s="5"/>
      <c r="TC489" s="5"/>
      <c r="TD489" s="5"/>
      <c r="TG489" s="5"/>
      <c r="TH489" s="5"/>
      <c r="TK489" s="5"/>
      <c r="TL489" s="5"/>
      <c r="TO489" s="5"/>
      <c r="TP489" s="5"/>
      <c r="TS489" s="5"/>
      <c r="TT489" s="5"/>
      <c r="TW489" s="5"/>
      <c r="TX489" s="5"/>
      <c r="UA489" s="5"/>
      <c r="UB489" s="5"/>
      <c r="UE489" s="5"/>
      <c r="UF489" s="5"/>
      <c r="UI489" s="5"/>
      <c r="UJ489" s="5"/>
      <c r="UM489" s="5"/>
      <c r="UN489" s="5"/>
      <c r="UQ489" s="5"/>
      <c r="UR489" s="5"/>
      <c r="UU489" s="5"/>
      <c r="UV489" s="5"/>
      <c r="UY489" s="5"/>
      <c r="UZ489" s="5"/>
      <c r="VC489" s="5"/>
      <c r="VD489" s="5"/>
      <c r="VG489" s="5"/>
      <c r="VH489" s="5"/>
      <c r="VK489" s="5"/>
      <c r="VL489" s="5"/>
      <c r="VO489" s="5"/>
      <c r="VP489" s="5"/>
      <c r="VS489" s="5"/>
      <c r="VT489" s="5"/>
      <c r="VW489" s="5"/>
      <c r="VX489" s="5"/>
      <c r="WA489" s="5"/>
      <c r="WB489" s="5"/>
      <c r="WE489" s="5"/>
      <c r="WF489" s="5"/>
      <c r="WI489" s="5"/>
      <c r="WJ489" s="5"/>
      <c r="WM489" s="5"/>
      <c r="WN489" s="5"/>
      <c r="WQ489" s="5"/>
      <c r="WR489" s="5"/>
      <c r="WU489" s="5"/>
      <c r="WV489" s="5"/>
      <c r="WY489" s="5"/>
      <c r="WZ489" s="5"/>
      <c r="XC489" s="5"/>
      <c r="XD489" s="5"/>
      <c r="XG489" s="5"/>
      <c r="XH489" s="5"/>
      <c r="XK489" s="5"/>
      <c r="XL489" s="5"/>
      <c r="XO489" s="5"/>
      <c r="XP489" s="5"/>
      <c r="XS489" s="5"/>
      <c r="XT489" s="5"/>
      <c r="XW489" s="5"/>
      <c r="XX489" s="5"/>
      <c r="YA489" s="5"/>
      <c r="YB489" s="5"/>
      <c r="YE489" s="5"/>
      <c r="YF489" s="5"/>
      <c r="YI489" s="5"/>
      <c r="YJ489" s="5"/>
      <c r="YM489" s="5"/>
      <c r="YN489" s="5"/>
      <c r="YQ489" s="5"/>
      <c r="YR489" s="5"/>
      <c r="YU489" s="5"/>
      <c r="YV489" s="5"/>
      <c r="YY489" s="5"/>
      <c r="YZ489" s="5"/>
      <c r="ZC489" s="5"/>
      <c r="ZD489" s="5"/>
      <c r="ZG489" s="5"/>
      <c r="ZH489" s="5"/>
      <c r="ZK489" s="5"/>
      <c r="ZL489" s="5"/>
      <c r="ZO489" s="5"/>
      <c r="ZP489" s="5"/>
      <c r="ZS489" s="5"/>
      <c r="ZT489" s="5"/>
      <c r="ZW489" s="5"/>
      <c r="ZX489" s="5"/>
      <c r="AAA489" s="5"/>
      <c r="AAB489" s="5"/>
      <c r="AAE489" s="5"/>
      <c r="AAF489" s="5"/>
      <c r="AAI489" s="5"/>
      <c r="AAJ489" s="5"/>
      <c r="AAM489" s="5"/>
      <c r="AAN489" s="5"/>
      <c r="AAQ489" s="5"/>
      <c r="AAR489" s="5"/>
      <c r="AAU489" s="5"/>
      <c r="AAV489" s="5"/>
      <c r="AAY489" s="5"/>
      <c r="AAZ489" s="5"/>
      <c r="ABC489" s="5"/>
      <c r="ABD489" s="5"/>
      <c r="ABG489" s="5"/>
      <c r="ABH489" s="5"/>
      <c r="ABK489" s="5"/>
      <c r="ABL489" s="5"/>
      <c r="ABO489" s="5"/>
      <c r="ABP489" s="5"/>
      <c r="ABS489" s="5"/>
      <c r="ABT489" s="5"/>
      <c r="ABW489" s="5"/>
      <c r="ABX489" s="5"/>
      <c r="ACA489" s="5"/>
      <c r="ACB489" s="5"/>
      <c r="ACE489" s="5"/>
      <c r="ACF489" s="5"/>
      <c r="ACI489" s="5"/>
      <c r="ACJ489" s="5"/>
      <c r="ACM489" s="5"/>
      <c r="ACN489" s="5"/>
      <c r="ACQ489" s="5"/>
      <c r="ACR489" s="5"/>
      <c r="ACU489" s="5"/>
      <c r="ACV489" s="5"/>
      <c r="ACY489" s="5"/>
      <c r="ACZ489" s="5"/>
      <c r="ADC489" s="5"/>
      <c r="ADD489" s="5"/>
      <c r="ADG489" s="5"/>
      <c r="ADH489" s="5"/>
      <c r="ADK489" s="5"/>
      <c r="ADL489" s="5"/>
      <c r="ADO489" s="5"/>
      <c r="ADP489" s="5"/>
      <c r="ADS489" s="5"/>
      <c r="ADT489" s="5"/>
      <c r="ADW489" s="5"/>
      <c r="ADX489" s="5"/>
      <c r="AEA489" s="5"/>
      <c r="AEB489" s="5"/>
      <c r="AEE489" s="5"/>
      <c r="AEF489" s="5"/>
      <c r="AEI489" s="5"/>
      <c r="AEJ489" s="5"/>
      <c r="AEM489" s="5"/>
      <c r="AEN489" s="5"/>
      <c r="AEQ489" s="5"/>
      <c r="AER489" s="5"/>
      <c r="AEU489" s="5"/>
      <c r="AEV489" s="5"/>
      <c r="AEY489" s="5"/>
      <c r="AEZ489" s="5"/>
      <c r="AFC489" s="5"/>
      <c r="AFD489" s="5"/>
      <c r="AFG489" s="5"/>
      <c r="AFH489" s="5"/>
      <c r="AFK489" s="5"/>
      <c r="AFL489" s="5"/>
      <c r="AFO489" s="5"/>
      <c r="AFP489" s="5"/>
      <c r="AFS489" s="5"/>
      <c r="AFT489" s="5"/>
      <c r="AFW489" s="5"/>
      <c r="AFX489" s="5"/>
      <c r="AGA489" s="5"/>
      <c r="AGB489" s="5"/>
      <c r="AGE489" s="5"/>
      <c r="AGF489" s="5"/>
      <c r="AGI489" s="5"/>
      <c r="AGJ489" s="5"/>
      <c r="AGM489" s="5"/>
      <c r="AGN489" s="5"/>
      <c r="AGQ489" s="5"/>
      <c r="AGR489" s="5"/>
      <c r="AGU489" s="5"/>
      <c r="AGV489" s="5"/>
      <c r="AGY489" s="5"/>
      <c r="AGZ489" s="5"/>
      <c r="AHC489" s="5"/>
      <c r="AHD489" s="5"/>
      <c r="AHG489" s="5"/>
      <c r="AHH489" s="5"/>
      <c r="AHK489" s="5"/>
      <c r="AHL489" s="5"/>
      <c r="AHO489" s="5"/>
      <c r="AHP489" s="5"/>
      <c r="AHS489" s="5"/>
      <c r="AHT489" s="5"/>
      <c r="AHW489" s="5"/>
      <c r="AHX489" s="5"/>
      <c r="AIA489" s="5"/>
      <c r="AIB489" s="5"/>
      <c r="AIE489" s="5"/>
      <c r="AIF489" s="5"/>
      <c r="AII489" s="5"/>
      <c r="AIJ489" s="5"/>
      <c r="AIM489" s="5"/>
      <c r="AIN489" s="5"/>
      <c r="AIQ489" s="5"/>
      <c r="AIR489" s="5"/>
      <c r="AIU489" s="5"/>
      <c r="AIV489" s="5"/>
      <c r="AIY489" s="5"/>
      <c r="AIZ489" s="5"/>
      <c r="AJC489" s="5"/>
      <c r="AJD489" s="5"/>
      <c r="AJG489" s="5"/>
      <c r="AJH489" s="5"/>
      <c r="AJK489" s="5"/>
      <c r="AJL489" s="5"/>
      <c r="AJO489" s="5"/>
      <c r="AJP489" s="5"/>
      <c r="AJS489" s="5"/>
      <c r="AJT489" s="5"/>
      <c r="AJW489" s="5"/>
      <c r="AJX489" s="5"/>
      <c r="AKA489" s="5"/>
      <c r="AKB489" s="5"/>
      <c r="AKE489" s="5"/>
      <c r="AKF489" s="5"/>
      <c r="AKI489" s="5"/>
      <c r="AKJ489" s="5"/>
      <c r="AKM489" s="5"/>
      <c r="AKN489" s="5"/>
      <c r="AKQ489" s="5"/>
      <c r="AKR489" s="5"/>
      <c r="AKU489" s="5"/>
      <c r="AKV489" s="5"/>
      <c r="AKY489" s="5"/>
      <c r="AKZ489" s="5"/>
      <c r="ALC489" s="5"/>
      <c r="ALD489" s="5"/>
      <c r="ALG489" s="5"/>
      <c r="ALH489" s="5"/>
      <c r="ALK489" s="5"/>
      <c r="ALL489" s="5"/>
      <c r="ALO489" s="5"/>
      <c r="ALP489" s="5"/>
      <c r="ALS489" s="5"/>
      <c r="ALT489" s="5"/>
      <c r="ALW489" s="5"/>
      <c r="ALX489" s="5"/>
      <c r="AMA489" s="5"/>
      <c r="AMB489" s="5"/>
      <c r="AME489" s="5"/>
      <c r="AMF489" s="5"/>
      <c r="AMI489" s="5"/>
      <c r="AMJ489" s="5"/>
    </row>
    <row r="490" spans="1:1024" x14ac:dyDescent="0.25">
      <c r="A490" s="3">
        <v>41993</v>
      </c>
      <c r="B490" t="s">
        <v>151</v>
      </c>
      <c r="C490"/>
      <c r="D490" s="5">
        <v>80</v>
      </c>
      <c r="E490" s="70"/>
      <c r="G490" s="5"/>
      <c r="H490" s="5"/>
      <c r="K490" s="5"/>
      <c r="L490" s="5"/>
      <c r="O490" s="5"/>
      <c r="P490" s="5"/>
      <c r="S490" s="5"/>
      <c r="T490" s="5"/>
      <c r="W490" s="5"/>
      <c r="X490" s="5"/>
      <c r="AA490" s="5"/>
      <c r="AB490" s="5"/>
      <c r="AE490" s="5"/>
      <c r="AF490" s="5"/>
      <c r="AI490" s="5"/>
      <c r="AJ490" s="5"/>
      <c r="AM490" s="5"/>
      <c r="AN490" s="5"/>
      <c r="AQ490" s="5"/>
      <c r="AR490" s="5"/>
      <c r="AU490" s="5"/>
      <c r="AV490" s="5"/>
      <c r="AY490" s="5"/>
      <c r="AZ490" s="5"/>
      <c r="BC490" s="5"/>
      <c r="BD490" s="5"/>
      <c r="BG490" s="5"/>
      <c r="BH490" s="5"/>
      <c r="BK490" s="5"/>
      <c r="BL490" s="5"/>
      <c r="BO490" s="5"/>
      <c r="BP490" s="5"/>
      <c r="BS490" s="5"/>
      <c r="BT490" s="5"/>
      <c r="BW490" s="5"/>
      <c r="BX490" s="5"/>
      <c r="CA490" s="5"/>
      <c r="CB490" s="5"/>
      <c r="CE490" s="5"/>
      <c r="CF490" s="5"/>
      <c r="CI490" s="5"/>
      <c r="CJ490" s="5"/>
      <c r="CM490" s="5"/>
      <c r="CN490" s="5"/>
      <c r="CQ490" s="5"/>
      <c r="CR490" s="5"/>
      <c r="CU490" s="5"/>
      <c r="CV490" s="5"/>
      <c r="CY490" s="5"/>
      <c r="CZ490" s="5"/>
      <c r="DC490" s="5"/>
      <c r="DD490" s="5"/>
      <c r="DG490" s="5"/>
      <c r="DH490" s="5"/>
      <c r="DK490" s="5"/>
      <c r="DL490" s="5"/>
      <c r="DO490" s="5"/>
      <c r="DP490" s="5"/>
      <c r="DS490" s="5"/>
      <c r="DT490" s="5"/>
      <c r="DW490" s="5"/>
      <c r="DX490" s="5"/>
      <c r="EA490" s="5"/>
      <c r="EB490" s="5"/>
      <c r="EE490" s="5"/>
      <c r="EF490" s="5"/>
      <c r="EI490" s="5"/>
      <c r="EJ490" s="5"/>
      <c r="EM490" s="5"/>
      <c r="EN490" s="5"/>
      <c r="EQ490" s="5"/>
      <c r="ER490" s="5"/>
      <c r="EU490" s="5"/>
      <c r="EV490" s="5"/>
      <c r="EY490" s="5"/>
      <c r="EZ490" s="5"/>
      <c r="FC490" s="5"/>
      <c r="FD490" s="5"/>
      <c r="FG490" s="5"/>
      <c r="FH490" s="5"/>
      <c r="FK490" s="5"/>
      <c r="FL490" s="5"/>
      <c r="FO490" s="5"/>
      <c r="FP490" s="5"/>
      <c r="FS490" s="5"/>
      <c r="FT490" s="5"/>
      <c r="FW490" s="5"/>
      <c r="FX490" s="5"/>
      <c r="GA490" s="5"/>
      <c r="GB490" s="5"/>
      <c r="GE490" s="5"/>
      <c r="GF490" s="5"/>
      <c r="GI490" s="5"/>
      <c r="GJ490" s="5"/>
      <c r="GM490" s="5"/>
      <c r="GN490" s="5"/>
      <c r="GQ490" s="5"/>
      <c r="GR490" s="5"/>
      <c r="GU490" s="5"/>
      <c r="GV490" s="5"/>
      <c r="GY490" s="5"/>
      <c r="GZ490" s="5"/>
      <c r="HC490" s="5"/>
      <c r="HD490" s="5"/>
      <c r="HG490" s="5"/>
      <c r="HH490" s="5"/>
      <c r="HK490" s="5"/>
      <c r="HL490" s="5"/>
      <c r="HO490" s="5"/>
      <c r="HP490" s="5"/>
      <c r="HS490" s="5"/>
      <c r="HT490" s="5"/>
      <c r="HW490" s="5"/>
      <c r="HX490" s="5"/>
      <c r="IA490" s="5"/>
      <c r="IB490" s="5"/>
      <c r="IE490" s="5"/>
      <c r="IF490" s="5"/>
      <c r="II490" s="5"/>
      <c r="IJ490" s="5"/>
      <c r="IM490" s="5"/>
      <c r="IN490" s="5"/>
      <c r="IQ490" s="5"/>
      <c r="IR490" s="5"/>
      <c r="IU490" s="5"/>
      <c r="IV490" s="5"/>
      <c r="IY490" s="5"/>
      <c r="IZ490" s="5"/>
      <c r="JC490" s="5"/>
      <c r="JD490" s="5"/>
      <c r="JG490" s="5"/>
      <c r="JH490" s="5"/>
      <c r="JK490" s="5"/>
      <c r="JL490" s="5"/>
      <c r="JO490" s="5"/>
      <c r="JP490" s="5"/>
      <c r="JS490" s="5"/>
      <c r="JT490" s="5"/>
      <c r="JW490" s="5"/>
      <c r="JX490" s="5"/>
      <c r="KA490" s="5"/>
      <c r="KB490" s="5"/>
      <c r="KE490" s="5"/>
      <c r="KF490" s="5"/>
      <c r="KI490" s="5"/>
      <c r="KJ490" s="5"/>
      <c r="KM490" s="5"/>
      <c r="KN490" s="5"/>
      <c r="KQ490" s="5"/>
      <c r="KR490" s="5"/>
      <c r="KU490" s="5"/>
      <c r="KV490" s="5"/>
      <c r="KY490" s="5"/>
      <c r="KZ490" s="5"/>
      <c r="LC490" s="5"/>
      <c r="LD490" s="5"/>
      <c r="LG490" s="5"/>
      <c r="LH490" s="5"/>
      <c r="LK490" s="5"/>
      <c r="LL490" s="5"/>
      <c r="LO490" s="5"/>
      <c r="LP490" s="5"/>
      <c r="LS490" s="5"/>
      <c r="LT490" s="5"/>
      <c r="LW490" s="5"/>
      <c r="LX490" s="5"/>
      <c r="MA490" s="5"/>
      <c r="MB490" s="5"/>
      <c r="ME490" s="5"/>
      <c r="MF490" s="5"/>
      <c r="MI490" s="5"/>
      <c r="MJ490" s="5"/>
      <c r="MM490" s="5"/>
      <c r="MN490" s="5"/>
      <c r="MQ490" s="5"/>
      <c r="MR490" s="5"/>
      <c r="MU490" s="5"/>
      <c r="MV490" s="5"/>
      <c r="MY490" s="5"/>
      <c r="MZ490" s="5"/>
      <c r="NC490" s="5"/>
      <c r="ND490" s="5"/>
      <c r="NG490" s="5"/>
      <c r="NH490" s="5"/>
      <c r="NK490" s="5"/>
      <c r="NL490" s="5"/>
      <c r="NO490" s="5"/>
      <c r="NP490" s="5"/>
      <c r="NS490" s="5"/>
      <c r="NT490" s="5"/>
      <c r="NW490" s="5"/>
      <c r="NX490" s="5"/>
      <c r="OA490" s="5"/>
      <c r="OB490" s="5"/>
      <c r="OE490" s="5"/>
      <c r="OF490" s="5"/>
      <c r="OI490" s="5"/>
      <c r="OJ490" s="5"/>
      <c r="OM490" s="5"/>
      <c r="ON490" s="5"/>
      <c r="OQ490" s="5"/>
      <c r="OR490" s="5"/>
      <c r="OU490" s="5"/>
      <c r="OV490" s="5"/>
      <c r="OY490" s="5"/>
      <c r="OZ490" s="5"/>
      <c r="PC490" s="5"/>
      <c r="PD490" s="5"/>
      <c r="PG490" s="5"/>
      <c r="PH490" s="5"/>
      <c r="PK490" s="5"/>
      <c r="PL490" s="5"/>
      <c r="PO490" s="5"/>
      <c r="PP490" s="5"/>
      <c r="PS490" s="5"/>
      <c r="PT490" s="5"/>
      <c r="PW490" s="5"/>
      <c r="PX490" s="5"/>
      <c r="QA490" s="5"/>
      <c r="QB490" s="5"/>
      <c r="QE490" s="5"/>
      <c r="QF490" s="5"/>
      <c r="QI490" s="5"/>
      <c r="QJ490" s="5"/>
      <c r="QM490" s="5"/>
      <c r="QN490" s="5"/>
      <c r="QQ490" s="5"/>
      <c r="QR490" s="5"/>
      <c r="QU490" s="5"/>
      <c r="QV490" s="5"/>
      <c r="QY490" s="5"/>
      <c r="QZ490" s="5"/>
      <c r="RC490" s="5"/>
      <c r="RD490" s="5"/>
      <c r="RG490" s="5"/>
      <c r="RH490" s="5"/>
      <c r="RK490" s="5"/>
      <c r="RL490" s="5"/>
      <c r="RO490" s="5"/>
      <c r="RP490" s="5"/>
      <c r="RS490" s="5"/>
      <c r="RT490" s="5"/>
      <c r="RW490" s="5"/>
      <c r="RX490" s="5"/>
      <c r="SA490" s="5"/>
      <c r="SB490" s="5"/>
      <c r="SE490" s="5"/>
      <c r="SF490" s="5"/>
      <c r="SI490" s="5"/>
      <c r="SJ490" s="5"/>
      <c r="SM490" s="5"/>
      <c r="SN490" s="5"/>
      <c r="SQ490" s="5"/>
      <c r="SR490" s="5"/>
      <c r="SU490" s="5"/>
      <c r="SV490" s="5"/>
      <c r="SY490" s="5"/>
      <c r="SZ490" s="5"/>
      <c r="TC490" s="5"/>
      <c r="TD490" s="5"/>
      <c r="TG490" s="5"/>
      <c r="TH490" s="5"/>
      <c r="TK490" s="5"/>
      <c r="TL490" s="5"/>
      <c r="TO490" s="5"/>
      <c r="TP490" s="5"/>
      <c r="TS490" s="5"/>
      <c r="TT490" s="5"/>
      <c r="TW490" s="5"/>
      <c r="TX490" s="5"/>
      <c r="UA490" s="5"/>
      <c r="UB490" s="5"/>
      <c r="UE490" s="5"/>
      <c r="UF490" s="5"/>
      <c r="UI490" s="5"/>
      <c r="UJ490" s="5"/>
      <c r="UM490" s="5"/>
      <c r="UN490" s="5"/>
      <c r="UQ490" s="5"/>
      <c r="UR490" s="5"/>
      <c r="UU490" s="5"/>
      <c r="UV490" s="5"/>
      <c r="UY490" s="5"/>
      <c r="UZ490" s="5"/>
      <c r="VC490" s="5"/>
      <c r="VD490" s="5"/>
      <c r="VG490" s="5"/>
      <c r="VH490" s="5"/>
      <c r="VK490" s="5"/>
      <c r="VL490" s="5"/>
      <c r="VO490" s="5"/>
      <c r="VP490" s="5"/>
      <c r="VS490" s="5"/>
      <c r="VT490" s="5"/>
      <c r="VW490" s="5"/>
      <c r="VX490" s="5"/>
      <c r="WA490" s="5"/>
      <c r="WB490" s="5"/>
      <c r="WE490" s="5"/>
      <c r="WF490" s="5"/>
      <c r="WI490" s="5"/>
      <c r="WJ490" s="5"/>
      <c r="WM490" s="5"/>
      <c r="WN490" s="5"/>
      <c r="WQ490" s="5"/>
      <c r="WR490" s="5"/>
      <c r="WU490" s="5"/>
      <c r="WV490" s="5"/>
      <c r="WY490" s="5"/>
      <c r="WZ490" s="5"/>
      <c r="XC490" s="5"/>
      <c r="XD490" s="5"/>
      <c r="XG490" s="5"/>
      <c r="XH490" s="5"/>
      <c r="XK490" s="5"/>
      <c r="XL490" s="5"/>
      <c r="XO490" s="5"/>
      <c r="XP490" s="5"/>
      <c r="XS490" s="5"/>
      <c r="XT490" s="5"/>
      <c r="XW490" s="5"/>
      <c r="XX490" s="5"/>
      <c r="YA490" s="5"/>
      <c r="YB490" s="5"/>
      <c r="YE490" s="5"/>
      <c r="YF490" s="5"/>
      <c r="YI490" s="5"/>
      <c r="YJ490" s="5"/>
      <c r="YM490" s="5"/>
      <c r="YN490" s="5"/>
      <c r="YQ490" s="5"/>
      <c r="YR490" s="5"/>
      <c r="YU490" s="5"/>
      <c r="YV490" s="5"/>
      <c r="YY490" s="5"/>
      <c r="YZ490" s="5"/>
      <c r="ZC490" s="5"/>
      <c r="ZD490" s="5"/>
      <c r="ZG490" s="5"/>
      <c r="ZH490" s="5"/>
      <c r="ZK490" s="5"/>
      <c r="ZL490" s="5"/>
      <c r="ZO490" s="5"/>
      <c r="ZP490" s="5"/>
      <c r="ZS490" s="5"/>
      <c r="ZT490" s="5"/>
      <c r="ZW490" s="5"/>
      <c r="ZX490" s="5"/>
      <c r="AAA490" s="5"/>
      <c r="AAB490" s="5"/>
      <c r="AAE490" s="5"/>
      <c r="AAF490" s="5"/>
      <c r="AAI490" s="5"/>
      <c r="AAJ490" s="5"/>
      <c r="AAM490" s="5"/>
      <c r="AAN490" s="5"/>
      <c r="AAQ490" s="5"/>
      <c r="AAR490" s="5"/>
      <c r="AAU490" s="5"/>
      <c r="AAV490" s="5"/>
      <c r="AAY490" s="5"/>
      <c r="AAZ490" s="5"/>
      <c r="ABC490" s="5"/>
      <c r="ABD490" s="5"/>
      <c r="ABG490" s="5"/>
      <c r="ABH490" s="5"/>
      <c r="ABK490" s="5"/>
      <c r="ABL490" s="5"/>
      <c r="ABO490" s="5"/>
      <c r="ABP490" s="5"/>
      <c r="ABS490" s="5"/>
      <c r="ABT490" s="5"/>
      <c r="ABW490" s="5"/>
      <c r="ABX490" s="5"/>
      <c r="ACA490" s="5"/>
      <c r="ACB490" s="5"/>
      <c r="ACE490" s="5"/>
      <c r="ACF490" s="5"/>
      <c r="ACI490" s="5"/>
      <c r="ACJ490" s="5"/>
      <c r="ACM490" s="5"/>
      <c r="ACN490" s="5"/>
      <c r="ACQ490" s="5"/>
      <c r="ACR490" s="5"/>
      <c r="ACU490" s="5"/>
      <c r="ACV490" s="5"/>
      <c r="ACY490" s="5"/>
      <c r="ACZ490" s="5"/>
      <c r="ADC490" s="5"/>
      <c r="ADD490" s="5"/>
      <c r="ADG490" s="5"/>
      <c r="ADH490" s="5"/>
      <c r="ADK490" s="5"/>
      <c r="ADL490" s="5"/>
      <c r="ADO490" s="5"/>
      <c r="ADP490" s="5"/>
      <c r="ADS490" s="5"/>
      <c r="ADT490" s="5"/>
      <c r="ADW490" s="5"/>
      <c r="ADX490" s="5"/>
      <c r="AEA490" s="5"/>
      <c r="AEB490" s="5"/>
      <c r="AEE490" s="5"/>
      <c r="AEF490" s="5"/>
      <c r="AEI490" s="5"/>
      <c r="AEJ490" s="5"/>
      <c r="AEM490" s="5"/>
      <c r="AEN490" s="5"/>
      <c r="AEQ490" s="5"/>
      <c r="AER490" s="5"/>
      <c r="AEU490" s="5"/>
      <c r="AEV490" s="5"/>
      <c r="AEY490" s="5"/>
      <c r="AEZ490" s="5"/>
      <c r="AFC490" s="5"/>
      <c r="AFD490" s="5"/>
      <c r="AFG490" s="5"/>
      <c r="AFH490" s="5"/>
      <c r="AFK490" s="5"/>
      <c r="AFL490" s="5"/>
      <c r="AFO490" s="5"/>
      <c r="AFP490" s="5"/>
      <c r="AFS490" s="5"/>
      <c r="AFT490" s="5"/>
      <c r="AFW490" s="5"/>
      <c r="AFX490" s="5"/>
      <c r="AGA490" s="5"/>
      <c r="AGB490" s="5"/>
      <c r="AGE490" s="5"/>
      <c r="AGF490" s="5"/>
      <c r="AGI490" s="5"/>
      <c r="AGJ490" s="5"/>
      <c r="AGM490" s="5"/>
      <c r="AGN490" s="5"/>
      <c r="AGQ490" s="5"/>
      <c r="AGR490" s="5"/>
      <c r="AGU490" s="5"/>
      <c r="AGV490" s="5"/>
      <c r="AGY490" s="5"/>
      <c r="AGZ490" s="5"/>
      <c r="AHC490" s="5"/>
      <c r="AHD490" s="5"/>
      <c r="AHG490" s="5"/>
      <c r="AHH490" s="5"/>
      <c r="AHK490" s="5"/>
      <c r="AHL490" s="5"/>
      <c r="AHO490" s="5"/>
      <c r="AHP490" s="5"/>
      <c r="AHS490" s="5"/>
      <c r="AHT490" s="5"/>
      <c r="AHW490" s="5"/>
      <c r="AHX490" s="5"/>
      <c r="AIA490" s="5"/>
      <c r="AIB490" s="5"/>
      <c r="AIE490" s="5"/>
      <c r="AIF490" s="5"/>
      <c r="AII490" s="5"/>
      <c r="AIJ490" s="5"/>
      <c r="AIM490" s="5"/>
      <c r="AIN490" s="5"/>
      <c r="AIQ490" s="5"/>
      <c r="AIR490" s="5"/>
      <c r="AIU490" s="5"/>
      <c r="AIV490" s="5"/>
      <c r="AIY490" s="5"/>
      <c r="AIZ490" s="5"/>
      <c r="AJC490" s="5"/>
      <c r="AJD490" s="5"/>
      <c r="AJG490" s="5"/>
      <c r="AJH490" s="5"/>
      <c r="AJK490" s="5"/>
      <c r="AJL490" s="5"/>
      <c r="AJO490" s="5"/>
      <c r="AJP490" s="5"/>
      <c r="AJS490" s="5"/>
      <c r="AJT490" s="5"/>
      <c r="AJW490" s="5"/>
      <c r="AJX490" s="5"/>
      <c r="AKA490" s="5"/>
      <c r="AKB490" s="5"/>
      <c r="AKE490" s="5"/>
      <c r="AKF490" s="5"/>
      <c r="AKI490" s="5"/>
      <c r="AKJ490" s="5"/>
      <c r="AKM490" s="5"/>
      <c r="AKN490" s="5"/>
      <c r="AKQ490" s="5"/>
      <c r="AKR490" s="5"/>
      <c r="AKU490" s="5"/>
      <c r="AKV490" s="5"/>
      <c r="AKY490" s="5"/>
      <c r="AKZ490" s="5"/>
      <c r="ALC490" s="5"/>
      <c r="ALD490" s="5"/>
      <c r="ALG490" s="5"/>
      <c r="ALH490" s="5"/>
      <c r="ALK490" s="5"/>
      <c r="ALL490" s="5"/>
      <c r="ALO490" s="5"/>
      <c r="ALP490" s="5"/>
      <c r="ALS490" s="5"/>
      <c r="ALT490" s="5"/>
      <c r="ALW490" s="5"/>
      <c r="ALX490" s="5"/>
      <c r="AMA490" s="5"/>
      <c r="AMB490" s="5"/>
      <c r="AME490" s="5"/>
      <c r="AMF490" s="5"/>
      <c r="AMI490" s="5"/>
      <c r="AMJ490" s="5"/>
    </row>
    <row r="491" spans="1:1024" x14ac:dyDescent="0.25">
      <c r="A491" s="3">
        <v>41993</v>
      </c>
      <c r="B491" t="s">
        <v>1488</v>
      </c>
      <c r="C491"/>
      <c r="D491" s="5">
        <v>10</v>
      </c>
      <c r="E491" s="70"/>
      <c r="G491" s="5"/>
      <c r="H491" s="5"/>
      <c r="K491" s="5"/>
      <c r="L491" s="5"/>
      <c r="O491" s="5"/>
      <c r="P491" s="5"/>
      <c r="S491" s="5"/>
      <c r="T491" s="5"/>
      <c r="W491" s="5"/>
      <c r="X491" s="5"/>
      <c r="AA491" s="5"/>
      <c r="AB491" s="5"/>
      <c r="AE491" s="5"/>
      <c r="AF491" s="5"/>
      <c r="AI491" s="5"/>
      <c r="AJ491" s="5"/>
      <c r="AM491" s="5"/>
      <c r="AN491" s="5"/>
      <c r="AQ491" s="5"/>
      <c r="AR491" s="5"/>
      <c r="AU491" s="5"/>
      <c r="AV491" s="5"/>
      <c r="AY491" s="5"/>
      <c r="AZ491" s="5"/>
      <c r="BC491" s="5"/>
      <c r="BD491" s="5"/>
      <c r="BG491" s="5"/>
      <c r="BH491" s="5"/>
      <c r="BK491" s="5"/>
      <c r="BL491" s="5"/>
      <c r="BO491" s="5"/>
      <c r="BP491" s="5"/>
      <c r="BS491" s="5"/>
      <c r="BT491" s="5"/>
      <c r="BW491" s="5"/>
      <c r="BX491" s="5"/>
      <c r="CA491" s="5"/>
      <c r="CB491" s="5"/>
      <c r="CE491" s="5"/>
      <c r="CF491" s="5"/>
      <c r="CI491" s="5"/>
      <c r="CJ491" s="5"/>
      <c r="CM491" s="5"/>
      <c r="CN491" s="5"/>
      <c r="CQ491" s="5"/>
      <c r="CR491" s="5"/>
      <c r="CU491" s="5"/>
      <c r="CV491" s="5"/>
      <c r="CY491" s="5"/>
      <c r="CZ491" s="5"/>
      <c r="DC491" s="5"/>
      <c r="DD491" s="5"/>
      <c r="DG491" s="5"/>
      <c r="DH491" s="5"/>
      <c r="DK491" s="5"/>
      <c r="DL491" s="5"/>
      <c r="DO491" s="5"/>
      <c r="DP491" s="5"/>
      <c r="DS491" s="5"/>
      <c r="DT491" s="5"/>
      <c r="DW491" s="5"/>
      <c r="DX491" s="5"/>
      <c r="EA491" s="5"/>
      <c r="EB491" s="5"/>
      <c r="EE491" s="5"/>
      <c r="EF491" s="5"/>
      <c r="EI491" s="5"/>
      <c r="EJ491" s="5"/>
      <c r="EM491" s="5"/>
      <c r="EN491" s="5"/>
      <c r="EQ491" s="5"/>
      <c r="ER491" s="5"/>
      <c r="EU491" s="5"/>
      <c r="EV491" s="5"/>
      <c r="EY491" s="5"/>
      <c r="EZ491" s="5"/>
      <c r="FC491" s="5"/>
      <c r="FD491" s="5"/>
      <c r="FG491" s="5"/>
      <c r="FH491" s="5"/>
      <c r="FK491" s="5"/>
      <c r="FL491" s="5"/>
      <c r="FO491" s="5"/>
      <c r="FP491" s="5"/>
      <c r="FS491" s="5"/>
      <c r="FT491" s="5"/>
      <c r="FW491" s="5"/>
      <c r="FX491" s="5"/>
      <c r="GA491" s="5"/>
      <c r="GB491" s="5"/>
      <c r="GE491" s="5"/>
      <c r="GF491" s="5"/>
      <c r="GI491" s="5"/>
      <c r="GJ491" s="5"/>
      <c r="GM491" s="5"/>
      <c r="GN491" s="5"/>
      <c r="GQ491" s="5"/>
      <c r="GR491" s="5"/>
      <c r="GU491" s="5"/>
      <c r="GV491" s="5"/>
      <c r="GY491" s="5"/>
      <c r="GZ491" s="5"/>
      <c r="HC491" s="5"/>
      <c r="HD491" s="5"/>
      <c r="HG491" s="5"/>
      <c r="HH491" s="5"/>
      <c r="HK491" s="5"/>
      <c r="HL491" s="5"/>
      <c r="HO491" s="5"/>
      <c r="HP491" s="5"/>
      <c r="HS491" s="5"/>
      <c r="HT491" s="5"/>
      <c r="HW491" s="5"/>
      <c r="HX491" s="5"/>
      <c r="IA491" s="5"/>
      <c r="IB491" s="5"/>
      <c r="IE491" s="5"/>
      <c r="IF491" s="5"/>
      <c r="II491" s="5"/>
      <c r="IJ491" s="5"/>
      <c r="IM491" s="5"/>
      <c r="IN491" s="5"/>
      <c r="IQ491" s="5"/>
      <c r="IR491" s="5"/>
      <c r="IU491" s="5"/>
      <c r="IV491" s="5"/>
      <c r="IY491" s="5"/>
      <c r="IZ491" s="5"/>
      <c r="JC491" s="5"/>
      <c r="JD491" s="5"/>
      <c r="JG491" s="5"/>
      <c r="JH491" s="5"/>
      <c r="JK491" s="5"/>
      <c r="JL491" s="5"/>
      <c r="JO491" s="5"/>
      <c r="JP491" s="5"/>
      <c r="JS491" s="5"/>
      <c r="JT491" s="5"/>
      <c r="JW491" s="5"/>
      <c r="JX491" s="5"/>
      <c r="KA491" s="5"/>
      <c r="KB491" s="5"/>
      <c r="KE491" s="5"/>
      <c r="KF491" s="5"/>
      <c r="KI491" s="5"/>
      <c r="KJ491" s="5"/>
      <c r="KM491" s="5"/>
      <c r="KN491" s="5"/>
      <c r="KQ491" s="5"/>
      <c r="KR491" s="5"/>
      <c r="KU491" s="5"/>
      <c r="KV491" s="5"/>
      <c r="KY491" s="5"/>
      <c r="KZ491" s="5"/>
      <c r="LC491" s="5"/>
      <c r="LD491" s="5"/>
      <c r="LG491" s="5"/>
      <c r="LH491" s="5"/>
      <c r="LK491" s="5"/>
      <c r="LL491" s="5"/>
      <c r="LO491" s="5"/>
      <c r="LP491" s="5"/>
      <c r="LS491" s="5"/>
      <c r="LT491" s="5"/>
      <c r="LW491" s="5"/>
      <c r="LX491" s="5"/>
      <c r="MA491" s="5"/>
      <c r="MB491" s="5"/>
      <c r="ME491" s="5"/>
      <c r="MF491" s="5"/>
      <c r="MI491" s="5"/>
      <c r="MJ491" s="5"/>
      <c r="MM491" s="5"/>
      <c r="MN491" s="5"/>
      <c r="MQ491" s="5"/>
      <c r="MR491" s="5"/>
      <c r="MU491" s="5"/>
      <c r="MV491" s="5"/>
      <c r="MY491" s="5"/>
      <c r="MZ491" s="5"/>
      <c r="NC491" s="5"/>
      <c r="ND491" s="5"/>
      <c r="NG491" s="5"/>
      <c r="NH491" s="5"/>
      <c r="NK491" s="5"/>
      <c r="NL491" s="5"/>
      <c r="NO491" s="5"/>
      <c r="NP491" s="5"/>
      <c r="NS491" s="5"/>
      <c r="NT491" s="5"/>
      <c r="NW491" s="5"/>
      <c r="NX491" s="5"/>
      <c r="OA491" s="5"/>
      <c r="OB491" s="5"/>
      <c r="OE491" s="5"/>
      <c r="OF491" s="5"/>
      <c r="OI491" s="5"/>
      <c r="OJ491" s="5"/>
      <c r="OM491" s="5"/>
      <c r="ON491" s="5"/>
      <c r="OQ491" s="5"/>
      <c r="OR491" s="5"/>
      <c r="OU491" s="5"/>
      <c r="OV491" s="5"/>
      <c r="OY491" s="5"/>
      <c r="OZ491" s="5"/>
      <c r="PC491" s="5"/>
      <c r="PD491" s="5"/>
      <c r="PG491" s="5"/>
      <c r="PH491" s="5"/>
      <c r="PK491" s="5"/>
      <c r="PL491" s="5"/>
      <c r="PO491" s="5"/>
      <c r="PP491" s="5"/>
      <c r="PS491" s="5"/>
      <c r="PT491" s="5"/>
      <c r="PW491" s="5"/>
      <c r="PX491" s="5"/>
      <c r="QA491" s="5"/>
      <c r="QB491" s="5"/>
      <c r="QE491" s="5"/>
      <c r="QF491" s="5"/>
      <c r="QI491" s="5"/>
      <c r="QJ491" s="5"/>
      <c r="QM491" s="5"/>
      <c r="QN491" s="5"/>
      <c r="QQ491" s="5"/>
      <c r="QR491" s="5"/>
      <c r="QU491" s="5"/>
      <c r="QV491" s="5"/>
      <c r="QY491" s="5"/>
      <c r="QZ491" s="5"/>
      <c r="RC491" s="5"/>
      <c r="RD491" s="5"/>
      <c r="RG491" s="5"/>
      <c r="RH491" s="5"/>
      <c r="RK491" s="5"/>
      <c r="RL491" s="5"/>
      <c r="RO491" s="5"/>
      <c r="RP491" s="5"/>
      <c r="RS491" s="5"/>
      <c r="RT491" s="5"/>
      <c r="RW491" s="5"/>
      <c r="RX491" s="5"/>
      <c r="SA491" s="5"/>
      <c r="SB491" s="5"/>
      <c r="SE491" s="5"/>
      <c r="SF491" s="5"/>
      <c r="SI491" s="5"/>
      <c r="SJ491" s="5"/>
      <c r="SM491" s="5"/>
      <c r="SN491" s="5"/>
      <c r="SQ491" s="5"/>
      <c r="SR491" s="5"/>
      <c r="SU491" s="5"/>
      <c r="SV491" s="5"/>
      <c r="SY491" s="5"/>
      <c r="SZ491" s="5"/>
      <c r="TC491" s="5"/>
      <c r="TD491" s="5"/>
      <c r="TG491" s="5"/>
      <c r="TH491" s="5"/>
      <c r="TK491" s="5"/>
      <c r="TL491" s="5"/>
      <c r="TO491" s="5"/>
      <c r="TP491" s="5"/>
      <c r="TS491" s="5"/>
      <c r="TT491" s="5"/>
      <c r="TW491" s="5"/>
      <c r="TX491" s="5"/>
      <c r="UA491" s="5"/>
      <c r="UB491" s="5"/>
      <c r="UE491" s="5"/>
      <c r="UF491" s="5"/>
      <c r="UI491" s="5"/>
      <c r="UJ491" s="5"/>
      <c r="UM491" s="5"/>
      <c r="UN491" s="5"/>
      <c r="UQ491" s="5"/>
      <c r="UR491" s="5"/>
      <c r="UU491" s="5"/>
      <c r="UV491" s="5"/>
      <c r="UY491" s="5"/>
      <c r="UZ491" s="5"/>
      <c r="VC491" s="5"/>
      <c r="VD491" s="5"/>
      <c r="VG491" s="5"/>
      <c r="VH491" s="5"/>
      <c r="VK491" s="5"/>
      <c r="VL491" s="5"/>
      <c r="VO491" s="5"/>
      <c r="VP491" s="5"/>
      <c r="VS491" s="5"/>
      <c r="VT491" s="5"/>
      <c r="VW491" s="5"/>
      <c r="VX491" s="5"/>
      <c r="WA491" s="5"/>
      <c r="WB491" s="5"/>
      <c r="WE491" s="5"/>
      <c r="WF491" s="5"/>
      <c r="WI491" s="5"/>
      <c r="WJ491" s="5"/>
      <c r="WM491" s="5"/>
      <c r="WN491" s="5"/>
      <c r="WQ491" s="5"/>
      <c r="WR491" s="5"/>
      <c r="WU491" s="5"/>
      <c r="WV491" s="5"/>
      <c r="WY491" s="5"/>
      <c r="WZ491" s="5"/>
      <c r="XC491" s="5"/>
      <c r="XD491" s="5"/>
      <c r="XG491" s="5"/>
      <c r="XH491" s="5"/>
      <c r="XK491" s="5"/>
      <c r="XL491" s="5"/>
      <c r="XO491" s="5"/>
      <c r="XP491" s="5"/>
      <c r="XS491" s="5"/>
      <c r="XT491" s="5"/>
      <c r="XW491" s="5"/>
      <c r="XX491" s="5"/>
      <c r="YA491" s="5"/>
      <c r="YB491" s="5"/>
      <c r="YE491" s="5"/>
      <c r="YF491" s="5"/>
      <c r="YI491" s="5"/>
      <c r="YJ491" s="5"/>
      <c r="YM491" s="5"/>
      <c r="YN491" s="5"/>
      <c r="YQ491" s="5"/>
      <c r="YR491" s="5"/>
      <c r="YU491" s="5"/>
      <c r="YV491" s="5"/>
      <c r="YY491" s="5"/>
      <c r="YZ491" s="5"/>
      <c r="ZC491" s="5"/>
      <c r="ZD491" s="5"/>
      <c r="ZG491" s="5"/>
      <c r="ZH491" s="5"/>
      <c r="ZK491" s="5"/>
      <c r="ZL491" s="5"/>
      <c r="ZO491" s="5"/>
      <c r="ZP491" s="5"/>
      <c r="ZS491" s="5"/>
      <c r="ZT491" s="5"/>
      <c r="ZW491" s="5"/>
      <c r="ZX491" s="5"/>
      <c r="AAA491" s="5"/>
      <c r="AAB491" s="5"/>
      <c r="AAE491" s="5"/>
      <c r="AAF491" s="5"/>
      <c r="AAI491" s="5"/>
      <c r="AAJ491" s="5"/>
      <c r="AAM491" s="5"/>
      <c r="AAN491" s="5"/>
      <c r="AAQ491" s="5"/>
      <c r="AAR491" s="5"/>
      <c r="AAU491" s="5"/>
      <c r="AAV491" s="5"/>
      <c r="AAY491" s="5"/>
      <c r="AAZ491" s="5"/>
      <c r="ABC491" s="5"/>
      <c r="ABD491" s="5"/>
      <c r="ABG491" s="5"/>
      <c r="ABH491" s="5"/>
      <c r="ABK491" s="5"/>
      <c r="ABL491" s="5"/>
      <c r="ABO491" s="5"/>
      <c r="ABP491" s="5"/>
      <c r="ABS491" s="5"/>
      <c r="ABT491" s="5"/>
      <c r="ABW491" s="5"/>
      <c r="ABX491" s="5"/>
      <c r="ACA491" s="5"/>
      <c r="ACB491" s="5"/>
      <c r="ACE491" s="5"/>
      <c r="ACF491" s="5"/>
      <c r="ACI491" s="5"/>
      <c r="ACJ491" s="5"/>
      <c r="ACM491" s="5"/>
      <c r="ACN491" s="5"/>
      <c r="ACQ491" s="5"/>
      <c r="ACR491" s="5"/>
      <c r="ACU491" s="5"/>
      <c r="ACV491" s="5"/>
      <c r="ACY491" s="5"/>
      <c r="ACZ491" s="5"/>
      <c r="ADC491" s="5"/>
      <c r="ADD491" s="5"/>
      <c r="ADG491" s="5"/>
      <c r="ADH491" s="5"/>
      <c r="ADK491" s="5"/>
      <c r="ADL491" s="5"/>
      <c r="ADO491" s="5"/>
      <c r="ADP491" s="5"/>
      <c r="ADS491" s="5"/>
      <c r="ADT491" s="5"/>
      <c r="ADW491" s="5"/>
      <c r="ADX491" s="5"/>
      <c r="AEA491" s="5"/>
      <c r="AEB491" s="5"/>
      <c r="AEE491" s="5"/>
      <c r="AEF491" s="5"/>
      <c r="AEI491" s="5"/>
      <c r="AEJ491" s="5"/>
      <c r="AEM491" s="5"/>
      <c r="AEN491" s="5"/>
      <c r="AEQ491" s="5"/>
      <c r="AER491" s="5"/>
      <c r="AEU491" s="5"/>
      <c r="AEV491" s="5"/>
      <c r="AEY491" s="5"/>
      <c r="AEZ491" s="5"/>
      <c r="AFC491" s="5"/>
      <c r="AFD491" s="5"/>
      <c r="AFG491" s="5"/>
      <c r="AFH491" s="5"/>
      <c r="AFK491" s="5"/>
      <c r="AFL491" s="5"/>
      <c r="AFO491" s="5"/>
      <c r="AFP491" s="5"/>
      <c r="AFS491" s="5"/>
      <c r="AFT491" s="5"/>
      <c r="AFW491" s="5"/>
      <c r="AFX491" s="5"/>
      <c r="AGA491" s="5"/>
      <c r="AGB491" s="5"/>
      <c r="AGE491" s="5"/>
      <c r="AGF491" s="5"/>
      <c r="AGI491" s="5"/>
      <c r="AGJ491" s="5"/>
      <c r="AGM491" s="5"/>
      <c r="AGN491" s="5"/>
      <c r="AGQ491" s="5"/>
      <c r="AGR491" s="5"/>
      <c r="AGU491" s="5"/>
      <c r="AGV491" s="5"/>
      <c r="AGY491" s="5"/>
      <c r="AGZ491" s="5"/>
      <c r="AHC491" s="5"/>
      <c r="AHD491" s="5"/>
      <c r="AHG491" s="5"/>
      <c r="AHH491" s="5"/>
      <c r="AHK491" s="5"/>
      <c r="AHL491" s="5"/>
      <c r="AHO491" s="5"/>
      <c r="AHP491" s="5"/>
      <c r="AHS491" s="5"/>
      <c r="AHT491" s="5"/>
      <c r="AHW491" s="5"/>
      <c r="AHX491" s="5"/>
      <c r="AIA491" s="5"/>
      <c r="AIB491" s="5"/>
      <c r="AIE491" s="5"/>
      <c r="AIF491" s="5"/>
      <c r="AII491" s="5"/>
      <c r="AIJ491" s="5"/>
      <c r="AIM491" s="5"/>
      <c r="AIN491" s="5"/>
      <c r="AIQ491" s="5"/>
      <c r="AIR491" s="5"/>
      <c r="AIU491" s="5"/>
      <c r="AIV491" s="5"/>
      <c r="AIY491" s="5"/>
      <c r="AIZ491" s="5"/>
      <c r="AJC491" s="5"/>
      <c r="AJD491" s="5"/>
      <c r="AJG491" s="5"/>
      <c r="AJH491" s="5"/>
      <c r="AJK491" s="5"/>
      <c r="AJL491" s="5"/>
      <c r="AJO491" s="5"/>
      <c r="AJP491" s="5"/>
      <c r="AJS491" s="5"/>
      <c r="AJT491" s="5"/>
      <c r="AJW491" s="5"/>
      <c r="AJX491" s="5"/>
      <c r="AKA491" s="5"/>
      <c r="AKB491" s="5"/>
      <c r="AKE491" s="5"/>
      <c r="AKF491" s="5"/>
      <c r="AKI491" s="5"/>
      <c r="AKJ491" s="5"/>
      <c r="AKM491" s="5"/>
      <c r="AKN491" s="5"/>
      <c r="AKQ491" s="5"/>
      <c r="AKR491" s="5"/>
      <c r="AKU491" s="5"/>
      <c r="AKV491" s="5"/>
      <c r="AKY491" s="5"/>
      <c r="AKZ491" s="5"/>
      <c r="ALC491" s="5"/>
      <c r="ALD491" s="5"/>
      <c r="ALG491" s="5"/>
      <c r="ALH491" s="5"/>
      <c r="ALK491" s="5"/>
      <c r="ALL491" s="5"/>
      <c r="ALO491" s="5"/>
      <c r="ALP491" s="5"/>
      <c r="ALS491" s="5"/>
      <c r="ALT491" s="5"/>
      <c r="ALW491" s="5"/>
      <c r="ALX491" s="5"/>
      <c r="AMA491" s="5"/>
      <c r="AMB491" s="5"/>
      <c r="AME491" s="5"/>
      <c r="AMF491" s="5"/>
      <c r="AMI491" s="5"/>
      <c r="AMJ491" s="5"/>
    </row>
    <row r="492" spans="1:1024" x14ac:dyDescent="0.25">
      <c r="A492" s="150" t="s">
        <v>1489</v>
      </c>
      <c r="B492" s="150"/>
      <c r="C492" s="150"/>
      <c r="D492" s="150"/>
      <c r="E492" s="70"/>
      <c r="G492" s="5"/>
      <c r="H492" s="5"/>
      <c r="K492" s="5"/>
      <c r="L492" s="5"/>
      <c r="O492" s="5"/>
      <c r="P492" s="5"/>
      <c r="S492" s="5"/>
      <c r="T492" s="5"/>
      <c r="W492" s="5"/>
      <c r="X492" s="5"/>
      <c r="AA492" s="5"/>
      <c r="AB492" s="5"/>
      <c r="AE492" s="5"/>
      <c r="AF492" s="5"/>
      <c r="AI492" s="5"/>
      <c r="AJ492" s="5"/>
      <c r="AM492" s="5"/>
      <c r="AN492" s="5"/>
      <c r="AQ492" s="5"/>
      <c r="AR492" s="5"/>
      <c r="AU492" s="5"/>
      <c r="AV492" s="5"/>
      <c r="AY492" s="5"/>
      <c r="AZ492" s="5"/>
      <c r="BC492" s="5"/>
      <c r="BD492" s="5"/>
      <c r="BG492" s="5"/>
      <c r="BH492" s="5"/>
      <c r="BK492" s="5"/>
      <c r="BL492" s="5"/>
      <c r="BO492" s="5"/>
      <c r="BP492" s="5"/>
      <c r="BS492" s="5"/>
      <c r="BT492" s="5"/>
      <c r="BW492" s="5"/>
      <c r="BX492" s="5"/>
      <c r="CA492" s="5"/>
      <c r="CB492" s="5"/>
      <c r="CE492" s="5"/>
      <c r="CF492" s="5"/>
      <c r="CI492" s="5"/>
      <c r="CJ492" s="5"/>
      <c r="CM492" s="5"/>
      <c r="CN492" s="5"/>
      <c r="CQ492" s="5"/>
      <c r="CR492" s="5"/>
      <c r="CU492" s="5"/>
      <c r="CV492" s="5"/>
      <c r="CY492" s="5"/>
      <c r="CZ492" s="5"/>
      <c r="DC492" s="5"/>
      <c r="DD492" s="5"/>
      <c r="DG492" s="5"/>
      <c r="DH492" s="5"/>
      <c r="DK492" s="5"/>
      <c r="DL492" s="5"/>
      <c r="DO492" s="5"/>
      <c r="DP492" s="5"/>
      <c r="DS492" s="5"/>
      <c r="DT492" s="5"/>
      <c r="DW492" s="5"/>
      <c r="DX492" s="5"/>
      <c r="EA492" s="5"/>
      <c r="EB492" s="5"/>
      <c r="EE492" s="5"/>
      <c r="EF492" s="5"/>
      <c r="EI492" s="5"/>
      <c r="EJ492" s="5"/>
      <c r="EM492" s="5"/>
      <c r="EN492" s="5"/>
      <c r="EQ492" s="5"/>
      <c r="ER492" s="5"/>
      <c r="EU492" s="5"/>
      <c r="EV492" s="5"/>
      <c r="EY492" s="5"/>
      <c r="EZ492" s="5"/>
      <c r="FC492" s="5"/>
      <c r="FD492" s="5"/>
      <c r="FG492" s="5"/>
      <c r="FH492" s="5"/>
      <c r="FK492" s="5"/>
      <c r="FL492" s="5"/>
      <c r="FO492" s="5"/>
      <c r="FP492" s="5"/>
      <c r="FS492" s="5"/>
      <c r="FT492" s="5"/>
      <c r="FW492" s="5"/>
      <c r="FX492" s="5"/>
      <c r="GA492" s="5"/>
      <c r="GB492" s="5"/>
      <c r="GE492" s="5"/>
      <c r="GF492" s="5"/>
      <c r="GI492" s="5"/>
      <c r="GJ492" s="5"/>
      <c r="GM492" s="5"/>
      <c r="GN492" s="5"/>
      <c r="GQ492" s="5"/>
      <c r="GR492" s="5"/>
      <c r="GU492" s="5"/>
      <c r="GV492" s="5"/>
      <c r="GY492" s="5"/>
      <c r="GZ492" s="5"/>
      <c r="HC492" s="5"/>
      <c r="HD492" s="5"/>
      <c r="HG492" s="5"/>
      <c r="HH492" s="5"/>
      <c r="HK492" s="5"/>
      <c r="HL492" s="5"/>
      <c r="HO492" s="5"/>
      <c r="HP492" s="5"/>
      <c r="HS492" s="5"/>
      <c r="HT492" s="5"/>
      <c r="HW492" s="5"/>
      <c r="HX492" s="5"/>
      <c r="IA492" s="5"/>
      <c r="IB492" s="5"/>
      <c r="IE492" s="5"/>
      <c r="IF492" s="5"/>
      <c r="II492" s="5"/>
      <c r="IJ492" s="5"/>
      <c r="IM492" s="5"/>
      <c r="IN492" s="5"/>
      <c r="IQ492" s="5"/>
      <c r="IR492" s="5"/>
      <c r="IU492" s="5"/>
      <c r="IV492" s="5"/>
      <c r="IY492" s="5"/>
      <c r="IZ492" s="5"/>
      <c r="JC492" s="5"/>
      <c r="JD492" s="5"/>
      <c r="JG492" s="5"/>
      <c r="JH492" s="5"/>
      <c r="JK492" s="5"/>
      <c r="JL492" s="5"/>
      <c r="JO492" s="5"/>
      <c r="JP492" s="5"/>
      <c r="JS492" s="5"/>
      <c r="JT492" s="5"/>
      <c r="JW492" s="5"/>
      <c r="JX492" s="5"/>
      <c r="KA492" s="5"/>
      <c r="KB492" s="5"/>
      <c r="KE492" s="5"/>
      <c r="KF492" s="5"/>
      <c r="KI492" s="5"/>
      <c r="KJ492" s="5"/>
      <c r="KM492" s="5"/>
      <c r="KN492" s="5"/>
      <c r="KQ492" s="5"/>
      <c r="KR492" s="5"/>
      <c r="KU492" s="5"/>
      <c r="KV492" s="5"/>
      <c r="KY492" s="5"/>
      <c r="KZ492" s="5"/>
      <c r="LC492" s="5"/>
      <c r="LD492" s="5"/>
      <c r="LG492" s="5"/>
      <c r="LH492" s="5"/>
      <c r="LK492" s="5"/>
      <c r="LL492" s="5"/>
      <c r="LO492" s="5"/>
      <c r="LP492" s="5"/>
      <c r="LS492" s="5"/>
      <c r="LT492" s="5"/>
      <c r="LW492" s="5"/>
      <c r="LX492" s="5"/>
      <c r="MA492" s="5"/>
      <c r="MB492" s="5"/>
      <c r="ME492" s="5"/>
      <c r="MF492" s="5"/>
      <c r="MI492" s="5"/>
      <c r="MJ492" s="5"/>
      <c r="MM492" s="5"/>
      <c r="MN492" s="5"/>
      <c r="MQ492" s="5"/>
      <c r="MR492" s="5"/>
      <c r="MU492" s="5"/>
      <c r="MV492" s="5"/>
      <c r="MY492" s="5"/>
      <c r="MZ492" s="5"/>
      <c r="NC492" s="5"/>
      <c r="ND492" s="5"/>
      <c r="NG492" s="5"/>
      <c r="NH492" s="5"/>
      <c r="NK492" s="5"/>
      <c r="NL492" s="5"/>
      <c r="NO492" s="5"/>
      <c r="NP492" s="5"/>
      <c r="NS492" s="5"/>
      <c r="NT492" s="5"/>
      <c r="NW492" s="5"/>
      <c r="NX492" s="5"/>
      <c r="OA492" s="5"/>
      <c r="OB492" s="5"/>
      <c r="OE492" s="5"/>
      <c r="OF492" s="5"/>
      <c r="OI492" s="5"/>
      <c r="OJ492" s="5"/>
      <c r="OM492" s="5"/>
      <c r="ON492" s="5"/>
      <c r="OQ492" s="5"/>
      <c r="OR492" s="5"/>
      <c r="OU492" s="5"/>
      <c r="OV492" s="5"/>
      <c r="OY492" s="5"/>
      <c r="OZ492" s="5"/>
      <c r="PC492" s="5"/>
      <c r="PD492" s="5"/>
      <c r="PG492" s="5"/>
      <c r="PH492" s="5"/>
      <c r="PK492" s="5"/>
      <c r="PL492" s="5"/>
      <c r="PO492" s="5"/>
      <c r="PP492" s="5"/>
      <c r="PS492" s="5"/>
      <c r="PT492" s="5"/>
      <c r="PW492" s="5"/>
      <c r="PX492" s="5"/>
      <c r="QA492" s="5"/>
      <c r="QB492" s="5"/>
      <c r="QE492" s="5"/>
      <c r="QF492" s="5"/>
      <c r="QI492" s="5"/>
      <c r="QJ492" s="5"/>
      <c r="QM492" s="5"/>
      <c r="QN492" s="5"/>
      <c r="QQ492" s="5"/>
      <c r="QR492" s="5"/>
      <c r="QU492" s="5"/>
      <c r="QV492" s="5"/>
      <c r="QY492" s="5"/>
      <c r="QZ492" s="5"/>
      <c r="RC492" s="5"/>
      <c r="RD492" s="5"/>
      <c r="RG492" s="5"/>
      <c r="RH492" s="5"/>
      <c r="RK492" s="5"/>
      <c r="RL492" s="5"/>
      <c r="RO492" s="5"/>
      <c r="RP492" s="5"/>
      <c r="RS492" s="5"/>
      <c r="RT492" s="5"/>
      <c r="RW492" s="5"/>
      <c r="RX492" s="5"/>
      <c r="SA492" s="5"/>
      <c r="SB492" s="5"/>
      <c r="SE492" s="5"/>
      <c r="SF492" s="5"/>
      <c r="SI492" s="5"/>
      <c r="SJ492" s="5"/>
      <c r="SM492" s="5"/>
      <c r="SN492" s="5"/>
      <c r="SQ492" s="5"/>
      <c r="SR492" s="5"/>
      <c r="SU492" s="5"/>
      <c r="SV492" s="5"/>
      <c r="SY492" s="5"/>
      <c r="SZ492" s="5"/>
      <c r="TC492" s="5"/>
      <c r="TD492" s="5"/>
      <c r="TG492" s="5"/>
      <c r="TH492" s="5"/>
      <c r="TK492" s="5"/>
      <c r="TL492" s="5"/>
      <c r="TO492" s="5"/>
      <c r="TP492" s="5"/>
      <c r="TS492" s="5"/>
      <c r="TT492" s="5"/>
      <c r="TW492" s="5"/>
      <c r="TX492" s="5"/>
      <c r="UA492" s="5"/>
      <c r="UB492" s="5"/>
      <c r="UE492" s="5"/>
      <c r="UF492" s="5"/>
      <c r="UI492" s="5"/>
      <c r="UJ492" s="5"/>
      <c r="UM492" s="5"/>
      <c r="UN492" s="5"/>
      <c r="UQ492" s="5"/>
      <c r="UR492" s="5"/>
      <c r="UU492" s="5"/>
      <c r="UV492" s="5"/>
      <c r="UY492" s="5"/>
      <c r="UZ492" s="5"/>
      <c r="VC492" s="5"/>
      <c r="VD492" s="5"/>
      <c r="VG492" s="5"/>
      <c r="VH492" s="5"/>
      <c r="VK492" s="5"/>
      <c r="VL492" s="5"/>
      <c r="VO492" s="5"/>
      <c r="VP492" s="5"/>
      <c r="VS492" s="5"/>
      <c r="VT492" s="5"/>
      <c r="VW492" s="5"/>
      <c r="VX492" s="5"/>
      <c r="WA492" s="5"/>
      <c r="WB492" s="5"/>
      <c r="WE492" s="5"/>
      <c r="WF492" s="5"/>
      <c r="WI492" s="5"/>
      <c r="WJ492" s="5"/>
      <c r="WM492" s="5"/>
      <c r="WN492" s="5"/>
      <c r="WQ492" s="5"/>
      <c r="WR492" s="5"/>
      <c r="WU492" s="5"/>
      <c r="WV492" s="5"/>
      <c r="WY492" s="5"/>
      <c r="WZ492" s="5"/>
      <c r="XC492" s="5"/>
      <c r="XD492" s="5"/>
      <c r="XG492" s="5"/>
      <c r="XH492" s="5"/>
      <c r="XK492" s="5"/>
      <c r="XL492" s="5"/>
      <c r="XO492" s="5"/>
      <c r="XP492" s="5"/>
      <c r="XS492" s="5"/>
      <c r="XT492" s="5"/>
      <c r="XW492" s="5"/>
      <c r="XX492" s="5"/>
      <c r="YA492" s="5"/>
      <c r="YB492" s="5"/>
      <c r="YE492" s="5"/>
      <c r="YF492" s="5"/>
      <c r="YI492" s="5"/>
      <c r="YJ492" s="5"/>
      <c r="YM492" s="5"/>
      <c r="YN492" s="5"/>
      <c r="YQ492" s="5"/>
      <c r="YR492" s="5"/>
      <c r="YU492" s="5"/>
      <c r="YV492" s="5"/>
      <c r="YY492" s="5"/>
      <c r="YZ492" s="5"/>
      <c r="ZC492" s="5"/>
      <c r="ZD492" s="5"/>
      <c r="ZG492" s="5"/>
      <c r="ZH492" s="5"/>
      <c r="ZK492" s="5"/>
      <c r="ZL492" s="5"/>
      <c r="ZO492" s="5"/>
      <c r="ZP492" s="5"/>
      <c r="ZS492" s="5"/>
      <c r="ZT492" s="5"/>
      <c r="ZW492" s="5"/>
      <c r="ZX492" s="5"/>
      <c r="AAA492" s="5"/>
      <c r="AAB492" s="5"/>
      <c r="AAE492" s="5"/>
      <c r="AAF492" s="5"/>
      <c r="AAI492" s="5"/>
      <c r="AAJ492" s="5"/>
      <c r="AAM492" s="5"/>
      <c r="AAN492" s="5"/>
      <c r="AAQ492" s="5"/>
      <c r="AAR492" s="5"/>
      <c r="AAU492" s="5"/>
      <c r="AAV492" s="5"/>
      <c r="AAY492" s="5"/>
      <c r="AAZ492" s="5"/>
      <c r="ABC492" s="5"/>
      <c r="ABD492" s="5"/>
      <c r="ABG492" s="5"/>
      <c r="ABH492" s="5"/>
      <c r="ABK492" s="5"/>
      <c r="ABL492" s="5"/>
      <c r="ABO492" s="5"/>
      <c r="ABP492" s="5"/>
      <c r="ABS492" s="5"/>
      <c r="ABT492" s="5"/>
      <c r="ABW492" s="5"/>
      <c r="ABX492" s="5"/>
      <c r="ACA492" s="5"/>
      <c r="ACB492" s="5"/>
      <c r="ACE492" s="5"/>
      <c r="ACF492" s="5"/>
      <c r="ACI492" s="5"/>
      <c r="ACJ492" s="5"/>
      <c r="ACM492" s="5"/>
      <c r="ACN492" s="5"/>
      <c r="ACQ492" s="5"/>
      <c r="ACR492" s="5"/>
      <c r="ACU492" s="5"/>
      <c r="ACV492" s="5"/>
      <c r="ACY492" s="5"/>
      <c r="ACZ492" s="5"/>
      <c r="ADC492" s="5"/>
      <c r="ADD492" s="5"/>
      <c r="ADG492" s="5"/>
      <c r="ADH492" s="5"/>
      <c r="ADK492" s="5"/>
      <c r="ADL492" s="5"/>
      <c r="ADO492" s="5"/>
      <c r="ADP492" s="5"/>
      <c r="ADS492" s="5"/>
      <c r="ADT492" s="5"/>
      <c r="ADW492" s="5"/>
      <c r="ADX492" s="5"/>
      <c r="AEA492" s="5"/>
      <c r="AEB492" s="5"/>
      <c r="AEE492" s="5"/>
      <c r="AEF492" s="5"/>
      <c r="AEI492" s="5"/>
      <c r="AEJ492" s="5"/>
      <c r="AEM492" s="5"/>
      <c r="AEN492" s="5"/>
      <c r="AEQ492" s="5"/>
      <c r="AER492" s="5"/>
      <c r="AEU492" s="5"/>
      <c r="AEV492" s="5"/>
      <c r="AEY492" s="5"/>
      <c r="AEZ492" s="5"/>
      <c r="AFC492" s="5"/>
      <c r="AFD492" s="5"/>
      <c r="AFG492" s="5"/>
      <c r="AFH492" s="5"/>
      <c r="AFK492" s="5"/>
      <c r="AFL492" s="5"/>
      <c r="AFO492" s="5"/>
      <c r="AFP492" s="5"/>
      <c r="AFS492" s="5"/>
      <c r="AFT492" s="5"/>
      <c r="AFW492" s="5"/>
      <c r="AFX492" s="5"/>
      <c r="AGA492" s="5"/>
      <c r="AGB492" s="5"/>
      <c r="AGE492" s="5"/>
      <c r="AGF492" s="5"/>
      <c r="AGI492" s="5"/>
      <c r="AGJ492" s="5"/>
      <c r="AGM492" s="5"/>
      <c r="AGN492" s="5"/>
      <c r="AGQ492" s="5"/>
      <c r="AGR492" s="5"/>
      <c r="AGU492" s="5"/>
      <c r="AGV492" s="5"/>
      <c r="AGY492" s="5"/>
      <c r="AGZ492" s="5"/>
      <c r="AHC492" s="5"/>
      <c r="AHD492" s="5"/>
      <c r="AHG492" s="5"/>
      <c r="AHH492" s="5"/>
      <c r="AHK492" s="5"/>
      <c r="AHL492" s="5"/>
      <c r="AHO492" s="5"/>
      <c r="AHP492" s="5"/>
      <c r="AHS492" s="5"/>
      <c r="AHT492" s="5"/>
      <c r="AHW492" s="5"/>
      <c r="AHX492" s="5"/>
      <c r="AIA492" s="5"/>
      <c r="AIB492" s="5"/>
      <c r="AIE492" s="5"/>
      <c r="AIF492" s="5"/>
      <c r="AII492" s="5"/>
      <c r="AIJ492" s="5"/>
      <c r="AIM492" s="5"/>
      <c r="AIN492" s="5"/>
      <c r="AIQ492" s="5"/>
      <c r="AIR492" s="5"/>
      <c r="AIU492" s="5"/>
      <c r="AIV492" s="5"/>
      <c r="AIY492" s="5"/>
      <c r="AIZ492" s="5"/>
      <c r="AJC492" s="5"/>
      <c r="AJD492" s="5"/>
      <c r="AJG492" s="5"/>
      <c r="AJH492" s="5"/>
      <c r="AJK492" s="5"/>
      <c r="AJL492" s="5"/>
      <c r="AJO492" s="5"/>
      <c r="AJP492" s="5"/>
      <c r="AJS492" s="5"/>
      <c r="AJT492" s="5"/>
      <c r="AJW492" s="5"/>
      <c r="AJX492" s="5"/>
      <c r="AKA492" s="5"/>
      <c r="AKB492" s="5"/>
      <c r="AKE492" s="5"/>
      <c r="AKF492" s="5"/>
      <c r="AKI492" s="5"/>
      <c r="AKJ492" s="5"/>
      <c r="AKM492" s="5"/>
      <c r="AKN492" s="5"/>
      <c r="AKQ492" s="5"/>
      <c r="AKR492" s="5"/>
      <c r="AKU492" s="5"/>
      <c r="AKV492" s="5"/>
      <c r="AKY492" s="5"/>
      <c r="AKZ492" s="5"/>
      <c r="ALC492" s="5"/>
      <c r="ALD492" s="5"/>
      <c r="ALG492" s="5"/>
      <c r="ALH492" s="5"/>
      <c r="ALK492" s="5"/>
      <c r="ALL492" s="5"/>
      <c r="ALO492" s="5"/>
      <c r="ALP492" s="5"/>
      <c r="ALS492" s="5"/>
      <c r="ALT492" s="5"/>
      <c r="ALW492" s="5"/>
      <c r="ALX492" s="5"/>
      <c r="AMA492" s="5"/>
      <c r="AMB492" s="5"/>
      <c r="AME492" s="5"/>
      <c r="AMF492" s="5"/>
      <c r="AMI492" s="5"/>
      <c r="AMJ492" s="5"/>
    </row>
    <row r="493" spans="1:1024" x14ac:dyDescent="0.25">
      <c r="A493" s="3">
        <v>41993</v>
      </c>
      <c r="B493" t="s">
        <v>153</v>
      </c>
      <c r="C493"/>
      <c r="D493" s="5">
        <v>31</v>
      </c>
      <c r="E493" s="70"/>
      <c r="G493" s="5"/>
      <c r="H493" s="5"/>
      <c r="K493" s="5"/>
      <c r="L493" s="5"/>
      <c r="O493" s="5"/>
      <c r="P493" s="5"/>
      <c r="S493" s="5"/>
      <c r="T493" s="5"/>
      <c r="W493" s="5"/>
      <c r="X493" s="5"/>
      <c r="AA493" s="5"/>
      <c r="AB493" s="5"/>
      <c r="AE493" s="5"/>
      <c r="AF493" s="5"/>
      <c r="AI493" s="5"/>
      <c r="AJ493" s="5"/>
      <c r="AM493" s="5"/>
      <c r="AN493" s="5"/>
      <c r="AQ493" s="5"/>
      <c r="AR493" s="5"/>
      <c r="AU493" s="5"/>
      <c r="AV493" s="5"/>
      <c r="AY493" s="5"/>
      <c r="AZ493" s="5"/>
      <c r="BC493" s="5"/>
      <c r="BD493" s="5"/>
      <c r="BG493" s="5"/>
      <c r="BH493" s="5"/>
      <c r="BK493" s="5"/>
      <c r="BL493" s="5"/>
      <c r="BO493" s="5"/>
      <c r="BP493" s="5"/>
      <c r="BS493" s="5"/>
      <c r="BT493" s="5"/>
      <c r="BW493" s="5"/>
      <c r="BX493" s="5"/>
      <c r="CA493" s="5"/>
      <c r="CB493" s="5"/>
      <c r="CE493" s="5"/>
      <c r="CF493" s="5"/>
      <c r="CI493" s="5"/>
      <c r="CJ493" s="5"/>
      <c r="CM493" s="5"/>
      <c r="CN493" s="5"/>
      <c r="CQ493" s="5"/>
      <c r="CR493" s="5"/>
      <c r="CU493" s="5"/>
      <c r="CV493" s="5"/>
      <c r="CY493" s="5"/>
      <c r="CZ493" s="5"/>
      <c r="DC493" s="5"/>
      <c r="DD493" s="5"/>
      <c r="DG493" s="5"/>
      <c r="DH493" s="5"/>
      <c r="DK493" s="5"/>
      <c r="DL493" s="5"/>
      <c r="DO493" s="5"/>
      <c r="DP493" s="5"/>
      <c r="DS493" s="5"/>
      <c r="DT493" s="5"/>
      <c r="DW493" s="5"/>
      <c r="DX493" s="5"/>
      <c r="EA493" s="5"/>
      <c r="EB493" s="5"/>
      <c r="EE493" s="5"/>
      <c r="EF493" s="5"/>
      <c r="EI493" s="5"/>
      <c r="EJ493" s="5"/>
      <c r="EM493" s="5"/>
      <c r="EN493" s="5"/>
      <c r="EQ493" s="5"/>
      <c r="ER493" s="5"/>
      <c r="EU493" s="5"/>
      <c r="EV493" s="5"/>
      <c r="EY493" s="5"/>
      <c r="EZ493" s="5"/>
      <c r="FC493" s="5"/>
      <c r="FD493" s="5"/>
      <c r="FG493" s="5"/>
      <c r="FH493" s="5"/>
      <c r="FK493" s="5"/>
      <c r="FL493" s="5"/>
      <c r="FO493" s="5"/>
      <c r="FP493" s="5"/>
      <c r="FS493" s="5"/>
      <c r="FT493" s="5"/>
      <c r="FW493" s="5"/>
      <c r="FX493" s="5"/>
      <c r="GA493" s="5"/>
      <c r="GB493" s="5"/>
      <c r="GE493" s="5"/>
      <c r="GF493" s="5"/>
      <c r="GI493" s="5"/>
      <c r="GJ493" s="5"/>
      <c r="GM493" s="5"/>
      <c r="GN493" s="5"/>
      <c r="GQ493" s="5"/>
      <c r="GR493" s="5"/>
      <c r="GU493" s="5"/>
      <c r="GV493" s="5"/>
      <c r="GY493" s="5"/>
      <c r="GZ493" s="5"/>
      <c r="HC493" s="5"/>
      <c r="HD493" s="5"/>
      <c r="HG493" s="5"/>
      <c r="HH493" s="5"/>
      <c r="HK493" s="5"/>
      <c r="HL493" s="5"/>
      <c r="HO493" s="5"/>
      <c r="HP493" s="5"/>
      <c r="HS493" s="5"/>
      <c r="HT493" s="5"/>
      <c r="HW493" s="5"/>
      <c r="HX493" s="5"/>
      <c r="IA493" s="5"/>
      <c r="IB493" s="5"/>
      <c r="IE493" s="5"/>
      <c r="IF493" s="5"/>
      <c r="II493" s="5"/>
      <c r="IJ493" s="5"/>
      <c r="IM493" s="5"/>
      <c r="IN493" s="5"/>
      <c r="IQ493" s="5"/>
      <c r="IR493" s="5"/>
      <c r="IU493" s="5"/>
      <c r="IV493" s="5"/>
      <c r="IY493" s="5"/>
      <c r="IZ493" s="5"/>
      <c r="JC493" s="5"/>
      <c r="JD493" s="5"/>
      <c r="JG493" s="5"/>
      <c r="JH493" s="5"/>
      <c r="JK493" s="5"/>
      <c r="JL493" s="5"/>
      <c r="JO493" s="5"/>
      <c r="JP493" s="5"/>
      <c r="JS493" s="5"/>
      <c r="JT493" s="5"/>
      <c r="JW493" s="5"/>
      <c r="JX493" s="5"/>
      <c r="KA493" s="5"/>
      <c r="KB493" s="5"/>
      <c r="KE493" s="5"/>
      <c r="KF493" s="5"/>
      <c r="KI493" s="5"/>
      <c r="KJ493" s="5"/>
      <c r="KM493" s="5"/>
      <c r="KN493" s="5"/>
      <c r="KQ493" s="5"/>
      <c r="KR493" s="5"/>
      <c r="KU493" s="5"/>
      <c r="KV493" s="5"/>
      <c r="KY493" s="5"/>
      <c r="KZ493" s="5"/>
      <c r="LC493" s="5"/>
      <c r="LD493" s="5"/>
      <c r="LG493" s="5"/>
      <c r="LH493" s="5"/>
      <c r="LK493" s="5"/>
      <c r="LL493" s="5"/>
      <c r="LO493" s="5"/>
      <c r="LP493" s="5"/>
      <c r="LS493" s="5"/>
      <c r="LT493" s="5"/>
      <c r="LW493" s="5"/>
      <c r="LX493" s="5"/>
      <c r="MA493" s="5"/>
      <c r="MB493" s="5"/>
      <c r="ME493" s="5"/>
      <c r="MF493" s="5"/>
      <c r="MI493" s="5"/>
      <c r="MJ493" s="5"/>
      <c r="MM493" s="5"/>
      <c r="MN493" s="5"/>
      <c r="MQ493" s="5"/>
      <c r="MR493" s="5"/>
      <c r="MU493" s="5"/>
      <c r="MV493" s="5"/>
      <c r="MY493" s="5"/>
      <c r="MZ493" s="5"/>
      <c r="NC493" s="5"/>
      <c r="ND493" s="5"/>
      <c r="NG493" s="5"/>
      <c r="NH493" s="5"/>
      <c r="NK493" s="5"/>
      <c r="NL493" s="5"/>
      <c r="NO493" s="5"/>
      <c r="NP493" s="5"/>
      <c r="NS493" s="5"/>
      <c r="NT493" s="5"/>
      <c r="NW493" s="5"/>
      <c r="NX493" s="5"/>
      <c r="OA493" s="5"/>
      <c r="OB493" s="5"/>
      <c r="OE493" s="5"/>
      <c r="OF493" s="5"/>
      <c r="OI493" s="5"/>
      <c r="OJ493" s="5"/>
      <c r="OM493" s="5"/>
      <c r="ON493" s="5"/>
      <c r="OQ493" s="5"/>
      <c r="OR493" s="5"/>
      <c r="OU493" s="5"/>
      <c r="OV493" s="5"/>
      <c r="OY493" s="5"/>
      <c r="OZ493" s="5"/>
      <c r="PC493" s="5"/>
      <c r="PD493" s="5"/>
      <c r="PG493" s="5"/>
      <c r="PH493" s="5"/>
      <c r="PK493" s="5"/>
      <c r="PL493" s="5"/>
      <c r="PO493" s="5"/>
      <c r="PP493" s="5"/>
      <c r="PS493" s="5"/>
      <c r="PT493" s="5"/>
      <c r="PW493" s="5"/>
      <c r="PX493" s="5"/>
      <c r="QA493" s="5"/>
      <c r="QB493" s="5"/>
      <c r="QE493" s="5"/>
      <c r="QF493" s="5"/>
      <c r="QI493" s="5"/>
      <c r="QJ493" s="5"/>
      <c r="QM493" s="5"/>
      <c r="QN493" s="5"/>
      <c r="QQ493" s="5"/>
      <c r="QR493" s="5"/>
      <c r="QU493" s="5"/>
      <c r="QV493" s="5"/>
      <c r="QY493" s="5"/>
      <c r="QZ493" s="5"/>
      <c r="RC493" s="5"/>
      <c r="RD493" s="5"/>
      <c r="RG493" s="5"/>
      <c r="RH493" s="5"/>
      <c r="RK493" s="5"/>
      <c r="RL493" s="5"/>
      <c r="RO493" s="5"/>
      <c r="RP493" s="5"/>
      <c r="RS493" s="5"/>
      <c r="RT493" s="5"/>
      <c r="RW493" s="5"/>
      <c r="RX493" s="5"/>
      <c r="SA493" s="5"/>
      <c r="SB493" s="5"/>
      <c r="SE493" s="5"/>
      <c r="SF493" s="5"/>
      <c r="SI493" s="5"/>
      <c r="SJ493" s="5"/>
      <c r="SM493" s="5"/>
      <c r="SN493" s="5"/>
      <c r="SQ493" s="5"/>
      <c r="SR493" s="5"/>
      <c r="SU493" s="5"/>
      <c r="SV493" s="5"/>
      <c r="SY493" s="5"/>
      <c r="SZ493" s="5"/>
      <c r="TC493" s="5"/>
      <c r="TD493" s="5"/>
      <c r="TG493" s="5"/>
      <c r="TH493" s="5"/>
      <c r="TK493" s="5"/>
      <c r="TL493" s="5"/>
      <c r="TO493" s="5"/>
      <c r="TP493" s="5"/>
      <c r="TS493" s="5"/>
      <c r="TT493" s="5"/>
      <c r="TW493" s="5"/>
      <c r="TX493" s="5"/>
      <c r="UA493" s="5"/>
      <c r="UB493" s="5"/>
      <c r="UE493" s="5"/>
      <c r="UF493" s="5"/>
      <c r="UI493" s="5"/>
      <c r="UJ493" s="5"/>
      <c r="UM493" s="5"/>
      <c r="UN493" s="5"/>
      <c r="UQ493" s="5"/>
      <c r="UR493" s="5"/>
      <c r="UU493" s="5"/>
      <c r="UV493" s="5"/>
      <c r="UY493" s="5"/>
      <c r="UZ493" s="5"/>
      <c r="VC493" s="5"/>
      <c r="VD493" s="5"/>
      <c r="VG493" s="5"/>
      <c r="VH493" s="5"/>
      <c r="VK493" s="5"/>
      <c r="VL493" s="5"/>
      <c r="VO493" s="5"/>
      <c r="VP493" s="5"/>
      <c r="VS493" s="5"/>
      <c r="VT493" s="5"/>
      <c r="VW493" s="5"/>
      <c r="VX493" s="5"/>
      <c r="WA493" s="5"/>
      <c r="WB493" s="5"/>
      <c r="WE493" s="5"/>
      <c r="WF493" s="5"/>
      <c r="WI493" s="5"/>
      <c r="WJ493" s="5"/>
      <c r="WM493" s="5"/>
      <c r="WN493" s="5"/>
      <c r="WQ493" s="5"/>
      <c r="WR493" s="5"/>
      <c r="WU493" s="5"/>
      <c r="WV493" s="5"/>
      <c r="WY493" s="5"/>
      <c r="WZ493" s="5"/>
      <c r="XC493" s="5"/>
      <c r="XD493" s="5"/>
      <c r="XG493" s="5"/>
      <c r="XH493" s="5"/>
      <c r="XK493" s="5"/>
      <c r="XL493" s="5"/>
      <c r="XO493" s="5"/>
      <c r="XP493" s="5"/>
      <c r="XS493" s="5"/>
      <c r="XT493" s="5"/>
      <c r="XW493" s="5"/>
      <c r="XX493" s="5"/>
      <c r="YA493" s="5"/>
      <c r="YB493" s="5"/>
      <c r="YE493" s="5"/>
      <c r="YF493" s="5"/>
      <c r="YI493" s="5"/>
      <c r="YJ493" s="5"/>
      <c r="YM493" s="5"/>
      <c r="YN493" s="5"/>
      <c r="YQ493" s="5"/>
      <c r="YR493" s="5"/>
      <c r="YU493" s="5"/>
      <c r="YV493" s="5"/>
      <c r="YY493" s="5"/>
      <c r="YZ493" s="5"/>
      <c r="ZC493" s="5"/>
      <c r="ZD493" s="5"/>
      <c r="ZG493" s="5"/>
      <c r="ZH493" s="5"/>
      <c r="ZK493" s="5"/>
      <c r="ZL493" s="5"/>
      <c r="ZO493" s="5"/>
      <c r="ZP493" s="5"/>
      <c r="ZS493" s="5"/>
      <c r="ZT493" s="5"/>
      <c r="ZW493" s="5"/>
      <c r="ZX493" s="5"/>
      <c r="AAA493" s="5"/>
      <c r="AAB493" s="5"/>
      <c r="AAE493" s="5"/>
      <c r="AAF493" s="5"/>
      <c r="AAI493" s="5"/>
      <c r="AAJ493" s="5"/>
      <c r="AAM493" s="5"/>
      <c r="AAN493" s="5"/>
      <c r="AAQ493" s="5"/>
      <c r="AAR493" s="5"/>
      <c r="AAU493" s="5"/>
      <c r="AAV493" s="5"/>
      <c r="AAY493" s="5"/>
      <c r="AAZ493" s="5"/>
      <c r="ABC493" s="5"/>
      <c r="ABD493" s="5"/>
      <c r="ABG493" s="5"/>
      <c r="ABH493" s="5"/>
      <c r="ABK493" s="5"/>
      <c r="ABL493" s="5"/>
      <c r="ABO493" s="5"/>
      <c r="ABP493" s="5"/>
      <c r="ABS493" s="5"/>
      <c r="ABT493" s="5"/>
      <c r="ABW493" s="5"/>
      <c r="ABX493" s="5"/>
      <c r="ACA493" s="5"/>
      <c r="ACB493" s="5"/>
      <c r="ACE493" s="5"/>
      <c r="ACF493" s="5"/>
      <c r="ACI493" s="5"/>
      <c r="ACJ493" s="5"/>
      <c r="ACM493" s="5"/>
      <c r="ACN493" s="5"/>
      <c r="ACQ493" s="5"/>
      <c r="ACR493" s="5"/>
      <c r="ACU493" s="5"/>
      <c r="ACV493" s="5"/>
      <c r="ACY493" s="5"/>
      <c r="ACZ493" s="5"/>
      <c r="ADC493" s="5"/>
      <c r="ADD493" s="5"/>
      <c r="ADG493" s="5"/>
      <c r="ADH493" s="5"/>
      <c r="ADK493" s="5"/>
      <c r="ADL493" s="5"/>
      <c r="ADO493" s="5"/>
      <c r="ADP493" s="5"/>
      <c r="ADS493" s="5"/>
      <c r="ADT493" s="5"/>
      <c r="ADW493" s="5"/>
      <c r="ADX493" s="5"/>
      <c r="AEA493" s="5"/>
      <c r="AEB493" s="5"/>
      <c r="AEE493" s="5"/>
      <c r="AEF493" s="5"/>
      <c r="AEI493" s="5"/>
      <c r="AEJ493" s="5"/>
      <c r="AEM493" s="5"/>
      <c r="AEN493" s="5"/>
      <c r="AEQ493" s="5"/>
      <c r="AER493" s="5"/>
      <c r="AEU493" s="5"/>
      <c r="AEV493" s="5"/>
      <c r="AEY493" s="5"/>
      <c r="AEZ493" s="5"/>
      <c r="AFC493" s="5"/>
      <c r="AFD493" s="5"/>
      <c r="AFG493" s="5"/>
      <c r="AFH493" s="5"/>
      <c r="AFK493" s="5"/>
      <c r="AFL493" s="5"/>
      <c r="AFO493" s="5"/>
      <c r="AFP493" s="5"/>
      <c r="AFS493" s="5"/>
      <c r="AFT493" s="5"/>
      <c r="AFW493" s="5"/>
      <c r="AFX493" s="5"/>
      <c r="AGA493" s="5"/>
      <c r="AGB493" s="5"/>
      <c r="AGE493" s="5"/>
      <c r="AGF493" s="5"/>
      <c r="AGI493" s="5"/>
      <c r="AGJ493" s="5"/>
      <c r="AGM493" s="5"/>
      <c r="AGN493" s="5"/>
      <c r="AGQ493" s="5"/>
      <c r="AGR493" s="5"/>
      <c r="AGU493" s="5"/>
      <c r="AGV493" s="5"/>
      <c r="AGY493" s="5"/>
      <c r="AGZ493" s="5"/>
      <c r="AHC493" s="5"/>
      <c r="AHD493" s="5"/>
      <c r="AHG493" s="5"/>
      <c r="AHH493" s="5"/>
      <c r="AHK493" s="5"/>
      <c r="AHL493" s="5"/>
      <c r="AHO493" s="5"/>
      <c r="AHP493" s="5"/>
      <c r="AHS493" s="5"/>
      <c r="AHT493" s="5"/>
      <c r="AHW493" s="5"/>
      <c r="AHX493" s="5"/>
      <c r="AIA493" s="5"/>
      <c r="AIB493" s="5"/>
      <c r="AIE493" s="5"/>
      <c r="AIF493" s="5"/>
      <c r="AII493" s="5"/>
      <c r="AIJ493" s="5"/>
      <c r="AIM493" s="5"/>
      <c r="AIN493" s="5"/>
      <c r="AIQ493" s="5"/>
      <c r="AIR493" s="5"/>
      <c r="AIU493" s="5"/>
      <c r="AIV493" s="5"/>
      <c r="AIY493" s="5"/>
      <c r="AIZ493" s="5"/>
      <c r="AJC493" s="5"/>
      <c r="AJD493" s="5"/>
      <c r="AJG493" s="5"/>
      <c r="AJH493" s="5"/>
      <c r="AJK493" s="5"/>
      <c r="AJL493" s="5"/>
      <c r="AJO493" s="5"/>
      <c r="AJP493" s="5"/>
      <c r="AJS493" s="5"/>
      <c r="AJT493" s="5"/>
      <c r="AJW493" s="5"/>
      <c r="AJX493" s="5"/>
      <c r="AKA493" s="5"/>
      <c r="AKB493" s="5"/>
      <c r="AKE493" s="5"/>
      <c r="AKF493" s="5"/>
      <c r="AKI493" s="5"/>
      <c r="AKJ493" s="5"/>
      <c r="AKM493" s="5"/>
      <c r="AKN493" s="5"/>
      <c r="AKQ493" s="5"/>
      <c r="AKR493" s="5"/>
      <c r="AKU493" s="5"/>
      <c r="AKV493" s="5"/>
      <c r="AKY493" s="5"/>
      <c r="AKZ493" s="5"/>
      <c r="ALC493" s="5"/>
      <c r="ALD493" s="5"/>
      <c r="ALG493" s="5"/>
      <c r="ALH493" s="5"/>
      <c r="ALK493" s="5"/>
      <c r="ALL493" s="5"/>
      <c r="ALO493" s="5"/>
      <c r="ALP493" s="5"/>
      <c r="ALS493" s="5"/>
      <c r="ALT493" s="5"/>
      <c r="ALW493" s="5"/>
      <c r="ALX493" s="5"/>
      <c r="AMA493" s="5"/>
      <c r="AMB493" s="5"/>
      <c r="AME493" s="5"/>
      <c r="AMF493" s="5"/>
      <c r="AMI493" s="5"/>
      <c r="AMJ493" s="5"/>
    </row>
    <row r="494" spans="1:1024" x14ac:dyDescent="0.25">
      <c r="A494" s="3">
        <v>41993</v>
      </c>
      <c r="B494" t="s">
        <v>154</v>
      </c>
      <c r="C494"/>
      <c r="D494" s="5">
        <v>75</v>
      </c>
      <c r="E494" s="70"/>
      <c r="G494" s="5"/>
      <c r="H494" s="5"/>
      <c r="K494" s="5"/>
      <c r="L494" s="5"/>
      <c r="O494" s="5"/>
      <c r="P494" s="5"/>
      <c r="S494" s="5"/>
      <c r="T494" s="5"/>
      <c r="W494" s="5"/>
      <c r="X494" s="5"/>
      <c r="AA494" s="5"/>
      <c r="AB494" s="5"/>
      <c r="AE494" s="5"/>
      <c r="AF494" s="5"/>
      <c r="AI494" s="5"/>
      <c r="AJ494" s="5"/>
      <c r="AM494" s="5"/>
      <c r="AN494" s="5"/>
      <c r="AQ494" s="5"/>
      <c r="AR494" s="5"/>
      <c r="AU494" s="5"/>
      <c r="AV494" s="5"/>
      <c r="AY494" s="5"/>
      <c r="AZ494" s="5"/>
      <c r="BC494" s="5"/>
      <c r="BD494" s="5"/>
      <c r="BG494" s="5"/>
      <c r="BH494" s="5"/>
      <c r="BK494" s="5"/>
      <c r="BL494" s="5"/>
      <c r="BO494" s="5"/>
      <c r="BP494" s="5"/>
      <c r="BS494" s="5"/>
      <c r="BT494" s="5"/>
      <c r="BW494" s="5"/>
      <c r="BX494" s="5"/>
      <c r="CA494" s="5"/>
      <c r="CB494" s="5"/>
      <c r="CE494" s="5"/>
      <c r="CF494" s="5"/>
      <c r="CI494" s="5"/>
      <c r="CJ494" s="5"/>
      <c r="CM494" s="5"/>
      <c r="CN494" s="5"/>
      <c r="CQ494" s="5"/>
      <c r="CR494" s="5"/>
      <c r="CU494" s="5"/>
      <c r="CV494" s="5"/>
      <c r="CY494" s="5"/>
      <c r="CZ494" s="5"/>
      <c r="DC494" s="5"/>
      <c r="DD494" s="5"/>
      <c r="DG494" s="5"/>
      <c r="DH494" s="5"/>
      <c r="DK494" s="5"/>
      <c r="DL494" s="5"/>
      <c r="DO494" s="5"/>
      <c r="DP494" s="5"/>
      <c r="DS494" s="5"/>
      <c r="DT494" s="5"/>
      <c r="DW494" s="5"/>
      <c r="DX494" s="5"/>
      <c r="EA494" s="5"/>
      <c r="EB494" s="5"/>
      <c r="EE494" s="5"/>
      <c r="EF494" s="5"/>
      <c r="EI494" s="5"/>
      <c r="EJ494" s="5"/>
      <c r="EM494" s="5"/>
      <c r="EN494" s="5"/>
      <c r="EQ494" s="5"/>
      <c r="ER494" s="5"/>
      <c r="EU494" s="5"/>
      <c r="EV494" s="5"/>
      <c r="EY494" s="5"/>
      <c r="EZ494" s="5"/>
      <c r="FC494" s="5"/>
      <c r="FD494" s="5"/>
      <c r="FG494" s="5"/>
      <c r="FH494" s="5"/>
      <c r="FK494" s="5"/>
      <c r="FL494" s="5"/>
      <c r="FO494" s="5"/>
      <c r="FP494" s="5"/>
      <c r="FS494" s="5"/>
      <c r="FT494" s="5"/>
      <c r="FW494" s="5"/>
      <c r="FX494" s="5"/>
      <c r="GA494" s="5"/>
      <c r="GB494" s="5"/>
      <c r="GE494" s="5"/>
      <c r="GF494" s="5"/>
      <c r="GI494" s="5"/>
      <c r="GJ494" s="5"/>
      <c r="GM494" s="5"/>
      <c r="GN494" s="5"/>
      <c r="GQ494" s="5"/>
      <c r="GR494" s="5"/>
      <c r="GU494" s="5"/>
      <c r="GV494" s="5"/>
      <c r="GY494" s="5"/>
      <c r="GZ494" s="5"/>
      <c r="HC494" s="5"/>
      <c r="HD494" s="5"/>
      <c r="HG494" s="5"/>
      <c r="HH494" s="5"/>
      <c r="HK494" s="5"/>
      <c r="HL494" s="5"/>
      <c r="HO494" s="5"/>
      <c r="HP494" s="5"/>
      <c r="HS494" s="5"/>
      <c r="HT494" s="5"/>
      <c r="HW494" s="5"/>
      <c r="HX494" s="5"/>
      <c r="IA494" s="5"/>
      <c r="IB494" s="5"/>
      <c r="IE494" s="5"/>
      <c r="IF494" s="5"/>
      <c r="II494" s="5"/>
      <c r="IJ494" s="5"/>
      <c r="IM494" s="5"/>
      <c r="IN494" s="5"/>
      <c r="IQ494" s="5"/>
      <c r="IR494" s="5"/>
      <c r="IU494" s="5"/>
      <c r="IV494" s="5"/>
      <c r="IY494" s="5"/>
      <c r="IZ494" s="5"/>
      <c r="JC494" s="5"/>
      <c r="JD494" s="5"/>
      <c r="JG494" s="5"/>
      <c r="JH494" s="5"/>
      <c r="JK494" s="5"/>
      <c r="JL494" s="5"/>
      <c r="JO494" s="5"/>
      <c r="JP494" s="5"/>
      <c r="JS494" s="5"/>
      <c r="JT494" s="5"/>
      <c r="JW494" s="5"/>
      <c r="JX494" s="5"/>
      <c r="KA494" s="5"/>
      <c r="KB494" s="5"/>
      <c r="KE494" s="5"/>
      <c r="KF494" s="5"/>
      <c r="KI494" s="5"/>
      <c r="KJ494" s="5"/>
      <c r="KM494" s="5"/>
      <c r="KN494" s="5"/>
      <c r="KQ494" s="5"/>
      <c r="KR494" s="5"/>
      <c r="KU494" s="5"/>
      <c r="KV494" s="5"/>
      <c r="KY494" s="5"/>
      <c r="KZ494" s="5"/>
      <c r="LC494" s="5"/>
      <c r="LD494" s="5"/>
      <c r="LG494" s="5"/>
      <c r="LH494" s="5"/>
      <c r="LK494" s="5"/>
      <c r="LL494" s="5"/>
      <c r="LO494" s="5"/>
      <c r="LP494" s="5"/>
      <c r="LS494" s="5"/>
      <c r="LT494" s="5"/>
      <c r="LW494" s="5"/>
      <c r="LX494" s="5"/>
      <c r="MA494" s="5"/>
      <c r="MB494" s="5"/>
      <c r="ME494" s="5"/>
      <c r="MF494" s="5"/>
      <c r="MI494" s="5"/>
      <c r="MJ494" s="5"/>
      <c r="MM494" s="5"/>
      <c r="MN494" s="5"/>
      <c r="MQ494" s="5"/>
      <c r="MR494" s="5"/>
      <c r="MU494" s="5"/>
      <c r="MV494" s="5"/>
      <c r="MY494" s="5"/>
      <c r="MZ494" s="5"/>
      <c r="NC494" s="5"/>
      <c r="ND494" s="5"/>
      <c r="NG494" s="5"/>
      <c r="NH494" s="5"/>
      <c r="NK494" s="5"/>
      <c r="NL494" s="5"/>
      <c r="NO494" s="5"/>
      <c r="NP494" s="5"/>
      <c r="NS494" s="5"/>
      <c r="NT494" s="5"/>
      <c r="NW494" s="5"/>
      <c r="NX494" s="5"/>
      <c r="OA494" s="5"/>
      <c r="OB494" s="5"/>
      <c r="OE494" s="5"/>
      <c r="OF494" s="5"/>
      <c r="OI494" s="5"/>
      <c r="OJ494" s="5"/>
      <c r="OM494" s="5"/>
      <c r="ON494" s="5"/>
      <c r="OQ494" s="5"/>
      <c r="OR494" s="5"/>
      <c r="OU494" s="5"/>
      <c r="OV494" s="5"/>
      <c r="OY494" s="5"/>
      <c r="OZ494" s="5"/>
      <c r="PC494" s="5"/>
      <c r="PD494" s="5"/>
      <c r="PG494" s="5"/>
      <c r="PH494" s="5"/>
      <c r="PK494" s="5"/>
      <c r="PL494" s="5"/>
      <c r="PO494" s="5"/>
      <c r="PP494" s="5"/>
      <c r="PS494" s="5"/>
      <c r="PT494" s="5"/>
      <c r="PW494" s="5"/>
      <c r="PX494" s="5"/>
      <c r="QA494" s="5"/>
      <c r="QB494" s="5"/>
      <c r="QE494" s="5"/>
      <c r="QF494" s="5"/>
      <c r="QI494" s="5"/>
      <c r="QJ494" s="5"/>
      <c r="QM494" s="5"/>
      <c r="QN494" s="5"/>
      <c r="QQ494" s="5"/>
      <c r="QR494" s="5"/>
      <c r="QU494" s="5"/>
      <c r="QV494" s="5"/>
      <c r="QY494" s="5"/>
      <c r="QZ494" s="5"/>
      <c r="RC494" s="5"/>
      <c r="RD494" s="5"/>
      <c r="RG494" s="5"/>
      <c r="RH494" s="5"/>
      <c r="RK494" s="5"/>
      <c r="RL494" s="5"/>
      <c r="RO494" s="5"/>
      <c r="RP494" s="5"/>
      <c r="RS494" s="5"/>
      <c r="RT494" s="5"/>
      <c r="RW494" s="5"/>
      <c r="RX494" s="5"/>
      <c r="SA494" s="5"/>
      <c r="SB494" s="5"/>
      <c r="SE494" s="5"/>
      <c r="SF494" s="5"/>
      <c r="SI494" s="5"/>
      <c r="SJ494" s="5"/>
      <c r="SM494" s="5"/>
      <c r="SN494" s="5"/>
      <c r="SQ494" s="5"/>
      <c r="SR494" s="5"/>
      <c r="SU494" s="5"/>
      <c r="SV494" s="5"/>
      <c r="SY494" s="5"/>
      <c r="SZ494" s="5"/>
      <c r="TC494" s="5"/>
      <c r="TD494" s="5"/>
      <c r="TG494" s="5"/>
      <c r="TH494" s="5"/>
      <c r="TK494" s="5"/>
      <c r="TL494" s="5"/>
      <c r="TO494" s="5"/>
      <c r="TP494" s="5"/>
      <c r="TS494" s="5"/>
      <c r="TT494" s="5"/>
      <c r="TW494" s="5"/>
      <c r="TX494" s="5"/>
      <c r="UA494" s="5"/>
      <c r="UB494" s="5"/>
      <c r="UE494" s="5"/>
      <c r="UF494" s="5"/>
      <c r="UI494" s="5"/>
      <c r="UJ494" s="5"/>
      <c r="UM494" s="5"/>
      <c r="UN494" s="5"/>
      <c r="UQ494" s="5"/>
      <c r="UR494" s="5"/>
      <c r="UU494" s="5"/>
      <c r="UV494" s="5"/>
      <c r="UY494" s="5"/>
      <c r="UZ494" s="5"/>
      <c r="VC494" s="5"/>
      <c r="VD494" s="5"/>
      <c r="VG494" s="5"/>
      <c r="VH494" s="5"/>
      <c r="VK494" s="5"/>
      <c r="VL494" s="5"/>
      <c r="VO494" s="5"/>
      <c r="VP494" s="5"/>
      <c r="VS494" s="5"/>
      <c r="VT494" s="5"/>
      <c r="VW494" s="5"/>
      <c r="VX494" s="5"/>
      <c r="WA494" s="5"/>
      <c r="WB494" s="5"/>
      <c r="WE494" s="5"/>
      <c r="WF494" s="5"/>
      <c r="WI494" s="5"/>
      <c r="WJ494" s="5"/>
      <c r="WM494" s="5"/>
      <c r="WN494" s="5"/>
      <c r="WQ494" s="5"/>
      <c r="WR494" s="5"/>
      <c r="WU494" s="5"/>
      <c r="WV494" s="5"/>
      <c r="WY494" s="5"/>
      <c r="WZ494" s="5"/>
      <c r="XC494" s="5"/>
      <c r="XD494" s="5"/>
      <c r="XG494" s="5"/>
      <c r="XH494" s="5"/>
      <c r="XK494" s="5"/>
      <c r="XL494" s="5"/>
      <c r="XO494" s="5"/>
      <c r="XP494" s="5"/>
      <c r="XS494" s="5"/>
      <c r="XT494" s="5"/>
      <c r="XW494" s="5"/>
      <c r="XX494" s="5"/>
      <c r="YA494" s="5"/>
      <c r="YB494" s="5"/>
      <c r="YE494" s="5"/>
      <c r="YF494" s="5"/>
      <c r="YI494" s="5"/>
      <c r="YJ494" s="5"/>
      <c r="YM494" s="5"/>
      <c r="YN494" s="5"/>
      <c r="YQ494" s="5"/>
      <c r="YR494" s="5"/>
      <c r="YU494" s="5"/>
      <c r="YV494" s="5"/>
      <c r="YY494" s="5"/>
      <c r="YZ494" s="5"/>
      <c r="ZC494" s="5"/>
      <c r="ZD494" s="5"/>
      <c r="ZG494" s="5"/>
      <c r="ZH494" s="5"/>
      <c r="ZK494" s="5"/>
      <c r="ZL494" s="5"/>
      <c r="ZO494" s="5"/>
      <c r="ZP494" s="5"/>
      <c r="ZS494" s="5"/>
      <c r="ZT494" s="5"/>
      <c r="ZW494" s="5"/>
      <c r="ZX494" s="5"/>
      <c r="AAA494" s="5"/>
      <c r="AAB494" s="5"/>
      <c r="AAE494" s="5"/>
      <c r="AAF494" s="5"/>
      <c r="AAI494" s="5"/>
      <c r="AAJ494" s="5"/>
      <c r="AAM494" s="5"/>
      <c r="AAN494" s="5"/>
      <c r="AAQ494" s="5"/>
      <c r="AAR494" s="5"/>
      <c r="AAU494" s="5"/>
      <c r="AAV494" s="5"/>
      <c r="AAY494" s="5"/>
      <c r="AAZ494" s="5"/>
      <c r="ABC494" s="5"/>
      <c r="ABD494" s="5"/>
      <c r="ABG494" s="5"/>
      <c r="ABH494" s="5"/>
      <c r="ABK494" s="5"/>
      <c r="ABL494" s="5"/>
      <c r="ABO494" s="5"/>
      <c r="ABP494" s="5"/>
      <c r="ABS494" s="5"/>
      <c r="ABT494" s="5"/>
      <c r="ABW494" s="5"/>
      <c r="ABX494" s="5"/>
      <c r="ACA494" s="5"/>
      <c r="ACB494" s="5"/>
      <c r="ACE494" s="5"/>
      <c r="ACF494" s="5"/>
      <c r="ACI494" s="5"/>
      <c r="ACJ494" s="5"/>
      <c r="ACM494" s="5"/>
      <c r="ACN494" s="5"/>
      <c r="ACQ494" s="5"/>
      <c r="ACR494" s="5"/>
      <c r="ACU494" s="5"/>
      <c r="ACV494" s="5"/>
      <c r="ACY494" s="5"/>
      <c r="ACZ494" s="5"/>
      <c r="ADC494" s="5"/>
      <c r="ADD494" s="5"/>
      <c r="ADG494" s="5"/>
      <c r="ADH494" s="5"/>
      <c r="ADK494" s="5"/>
      <c r="ADL494" s="5"/>
      <c r="ADO494" s="5"/>
      <c r="ADP494" s="5"/>
      <c r="ADS494" s="5"/>
      <c r="ADT494" s="5"/>
      <c r="ADW494" s="5"/>
      <c r="ADX494" s="5"/>
      <c r="AEA494" s="5"/>
      <c r="AEB494" s="5"/>
      <c r="AEE494" s="5"/>
      <c r="AEF494" s="5"/>
      <c r="AEI494" s="5"/>
      <c r="AEJ494" s="5"/>
      <c r="AEM494" s="5"/>
      <c r="AEN494" s="5"/>
      <c r="AEQ494" s="5"/>
      <c r="AER494" s="5"/>
      <c r="AEU494" s="5"/>
      <c r="AEV494" s="5"/>
      <c r="AEY494" s="5"/>
      <c r="AEZ494" s="5"/>
      <c r="AFC494" s="5"/>
      <c r="AFD494" s="5"/>
      <c r="AFG494" s="5"/>
      <c r="AFH494" s="5"/>
      <c r="AFK494" s="5"/>
      <c r="AFL494" s="5"/>
      <c r="AFO494" s="5"/>
      <c r="AFP494" s="5"/>
      <c r="AFS494" s="5"/>
      <c r="AFT494" s="5"/>
      <c r="AFW494" s="5"/>
      <c r="AFX494" s="5"/>
      <c r="AGA494" s="5"/>
      <c r="AGB494" s="5"/>
      <c r="AGE494" s="5"/>
      <c r="AGF494" s="5"/>
      <c r="AGI494" s="5"/>
      <c r="AGJ494" s="5"/>
      <c r="AGM494" s="5"/>
      <c r="AGN494" s="5"/>
      <c r="AGQ494" s="5"/>
      <c r="AGR494" s="5"/>
      <c r="AGU494" s="5"/>
      <c r="AGV494" s="5"/>
      <c r="AGY494" s="5"/>
      <c r="AGZ494" s="5"/>
      <c r="AHC494" s="5"/>
      <c r="AHD494" s="5"/>
      <c r="AHG494" s="5"/>
      <c r="AHH494" s="5"/>
      <c r="AHK494" s="5"/>
      <c r="AHL494" s="5"/>
      <c r="AHO494" s="5"/>
      <c r="AHP494" s="5"/>
      <c r="AHS494" s="5"/>
      <c r="AHT494" s="5"/>
      <c r="AHW494" s="5"/>
      <c r="AHX494" s="5"/>
      <c r="AIA494" s="5"/>
      <c r="AIB494" s="5"/>
      <c r="AIE494" s="5"/>
      <c r="AIF494" s="5"/>
      <c r="AII494" s="5"/>
      <c r="AIJ494" s="5"/>
      <c r="AIM494" s="5"/>
      <c r="AIN494" s="5"/>
      <c r="AIQ494" s="5"/>
      <c r="AIR494" s="5"/>
      <c r="AIU494" s="5"/>
      <c r="AIV494" s="5"/>
      <c r="AIY494" s="5"/>
      <c r="AIZ494" s="5"/>
      <c r="AJC494" s="5"/>
      <c r="AJD494" s="5"/>
      <c r="AJG494" s="5"/>
      <c r="AJH494" s="5"/>
      <c r="AJK494" s="5"/>
      <c r="AJL494" s="5"/>
      <c r="AJO494" s="5"/>
      <c r="AJP494" s="5"/>
      <c r="AJS494" s="5"/>
      <c r="AJT494" s="5"/>
      <c r="AJW494" s="5"/>
      <c r="AJX494" s="5"/>
      <c r="AKA494" s="5"/>
      <c r="AKB494" s="5"/>
      <c r="AKE494" s="5"/>
      <c r="AKF494" s="5"/>
      <c r="AKI494" s="5"/>
      <c r="AKJ494" s="5"/>
      <c r="AKM494" s="5"/>
      <c r="AKN494" s="5"/>
      <c r="AKQ494" s="5"/>
      <c r="AKR494" s="5"/>
      <c r="AKU494" s="5"/>
      <c r="AKV494" s="5"/>
      <c r="AKY494" s="5"/>
      <c r="AKZ494" s="5"/>
      <c r="ALC494" s="5"/>
      <c r="ALD494" s="5"/>
      <c r="ALG494" s="5"/>
      <c r="ALH494" s="5"/>
      <c r="ALK494" s="5"/>
      <c r="ALL494" s="5"/>
      <c r="ALO494" s="5"/>
      <c r="ALP494" s="5"/>
      <c r="ALS494" s="5"/>
      <c r="ALT494" s="5"/>
      <c r="ALW494" s="5"/>
      <c r="ALX494" s="5"/>
      <c r="AMA494" s="5"/>
      <c r="AMB494" s="5"/>
      <c r="AME494" s="5"/>
      <c r="AMF494" s="5"/>
      <c r="AMI494" s="5"/>
      <c r="AMJ494" s="5"/>
    </row>
    <row r="495" spans="1:1024" x14ac:dyDescent="0.25">
      <c r="A495" s="3">
        <v>41993</v>
      </c>
      <c r="B495" t="s">
        <v>155</v>
      </c>
      <c r="C495"/>
      <c r="D495" s="5">
        <v>20</v>
      </c>
      <c r="E495" s="70"/>
      <c r="G495" s="5"/>
      <c r="H495" s="2"/>
      <c r="K495" s="5"/>
      <c r="L495" s="5"/>
      <c r="O495" s="5"/>
      <c r="P495" s="5"/>
      <c r="S495" s="5"/>
      <c r="T495" s="5"/>
      <c r="W495" s="5"/>
      <c r="X495" s="5"/>
      <c r="AA495" s="5"/>
      <c r="AB495" s="5"/>
      <c r="AE495" s="5"/>
      <c r="AF495" s="5"/>
      <c r="AI495" s="5"/>
      <c r="AJ495" s="5"/>
      <c r="AM495" s="5"/>
      <c r="AN495" s="5"/>
      <c r="AQ495" s="5"/>
      <c r="AR495" s="5"/>
      <c r="AU495" s="5"/>
      <c r="AV495" s="5"/>
      <c r="AY495" s="5"/>
      <c r="AZ495" s="5"/>
      <c r="BC495" s="5"/>
      <c r="BD495" s="5"/>
      <c r="BG495" s="5"/>
      <c r="BH495" s="5"/>
      <c r="BK495" s="5"/>
      <c r="BL495" s="5"/>
      <c r="BO495" s="5"/>
      <c r="BP495" s="5"/>
      <c r="BS495" s="5"/>
      <c r="BT495" s="5"/>
      <c r="BW495" s="5"/>
      <c r="BX495" s="5"/>
      <c r="CA495" s="5"/>
      <c r="CB495" s="5"/>
      <c r="CE495" s="5"/>
      <c r="CF495" s="5"/>
      <c r="CI495" s="5"/>
      <c r="CJ495" s="5"/>
      <c r="CM495" s="5"/>
      <c r="CN495" s="5"/>
      <c r="CQ495" s="5"/>
      <c r="CR495" s="5"/>
      <c r="CU495" s="5"/>
      <c r="CV495" s="5"/>
      <c r="CY495" s="5"/>
      <c r="CZ495" s="5"/>
      <c r="DC495" s="5"/>
      <c r="DD495" s="5"/>
      <c r="DG495" s="5"/>
      <c r="DH495" s="5"/>
      <c r="DK495" s="5"/>
      <c r="DL495" s="5"/>
      <c r="DO495" s="5"/>
      <c r="DP495" s="5"/>
      <c r="DS495" s="5"/>
      <c r="DT495" s="5"/>
      <c r="DW495" s="5"/>
      <c r="DX495" s="5"/>
      <c r="EA495" s="5"/>
      <c r="EB495" s="5"/>
      <c r="EE495" s="5"/>
      <c r="EF495" s="5"/>
      <c r="EI495" s="5"/>
      <c r="EJ495" s="5"/>
      <c r="EM495" s="5"/>
      <c r="EN495" s="5"/>
      <c r="EQ495" s="5"/>
      <c r="ER495" s="5"/>
      <c r="EU495" s="5"/>
      <c r="EV495" s="5"/>
      <c r="EY495" s="5"/>
      <c r="EZ495" s="5"/>
      <c r="FC495" s="5"/>
      <c r="FD495" s="5"/>
      <c r="FG495" s="5"/>
      <c r="FH495" s="5"/>
      <c r="FK495" s="5"/>
      <c r="FL495" s="5"/>
      <c r="FO495" s="5"/>
      <c r="FP495" s="5"/>
      <c r="FS495" s="5"/>
      <c r="FT495" s="5"/>
      <c r="FW495" s="5"/>
      <c r="FX495" s="5"/>
      <c r="GA495" s="5"/>
      <c r="GB495" s="5"/>
      <c r="GE495" s="5"/>
      <c r="GF495" s="5"/>
      <c r="GI495" s="5"/>
      <c r="GJ495" s="5"/>
      <c r="GM495" s="5"/>
      <c r="GN495" s="5"/>
      <c r="GQ495" s="5"/>
      <c r="GR495" s="5"/>
      <c r="GU495" s="5"/>
      <c r="GV495" s="5"/>
      <c r="GY495" s="5"/>
      <c r="GZ495" s="5"/>
      <c r="HC495" s="5"/>
      <c r="HD495" s="5"/>
      <c r="HG495" s="5"/>
      <c r="HH495" s="5"/>
      <c r="HK495" s="5"/>
      <c r="HL495" s="5"/>
      <c r="HO495" s="5"/>
      <c r="HP495" s="5"/>
      <c r="HS495" s="5"/>
      <c r="HT495" s="5"/>
      <c r="HW495" s="5"/>
      <c r="HX495" s="5"/>
      <c r="IA495" s="5"/>
      <c r="IB495" s="5"/>
      <c r="IE495" s="5"/>
      <c r="IF495" s="5"/>
      <c r="II495" s="5"/>
      <c r="IJ495" s="5"/>
      <c r="IM495" s="5"/>
      <c r="IN495" s="5"/>
      <c r="IQ495" s="5"/>
      <c r="IR495" s="5"/>
      <c r="IU495" s="5"/>
      <c r="IV495" s="5"/>
      <c r="IY495" s="5"/>
      <c r="IZ495" s="5"/>
      <c r="JC495" s="5"/>
      <c r="JD495" s="5"/>
      <c r="JG495" s="5"/>
      <c r="JH495" s="5"/>
      <c r="JK495" s="5"/>
      <c r="JL495" s="5"/>
      <c r="JO495" s="5"/>
      <c r="JP495" s="5"/>
      <c r="JS495" s="5"/>
      <c r="JT495" s="5"/>
      <c r="JW495" s="5"/>
      <c r="JX495" s="5"/>
      <c r="KA495" s="5"/>
      <c r="KB495" s="5"/>
      <c r="KE495" s="5"/>
      <c r="KF495" s="5"/>
      <c r="KI495" s="5"/>
      <c r="KJ495" s="5"/>
      <c r="KM495" s="5"/>
      <c r="KN495" s="5"/>
      <c r="KQ495" s="5"/>
      <c r="KR495" s="5"/>
      <c r="KU495" s="5"/>
      <c r="KV495" s="5"/>
      <c r="KY495" s="5"/>
      <c r="KZ495" s="5"/>
      <c r="LC495" s="5"/>
      <c r="LD495" s="5"/>
      <c r="LG495" s="5"/>
      <c r="LH495" s="5"/>
      <c r="LK495" s="5"/>
      <c r="LL495" s="5"/>
      <c r="LO495" s="5"/>
      <c r="LP495" s="5"/>
      <c r="LS495" s="5"/>
      <c r="LT495" s="5"/>
      <c r="LW495" s="5"/>
      <c r="LX495" s="5"/>
      <c r="MA495" s="5"/>
      <c r="MB495" s="5"/>
      <c r="ME495" s="5"/>
      <c r="MF495" s="5"/>
      <c r="MI495" s="5"/>
      <c r="MJ495" s="5"/>
      <c r="MM495" s="5"/>
      <c r="MN495" s="5"/>
      <c r="MQ495" s="5"/>
      <c r="MR495" s="5"/>
      <c r="MU495" s="5"/>
      <c r="MV495" s="5"/>
      <c r="MY495" s="5"/>
      <c r="MZ495" s="5"/>
      <c r="NC495" s="5"/>
      <c r="ND495" s="5"/>
      <c r="NG495" s="5"/>
      <c r="NH495" s="5"/>
      <c r="NK495" s="5"/>
      <c r="NL495" s="5"/>
      <c r="NO495" s="5"/>
      <c r="NP495" s="5"/>
      <c r="NS495" s="5"/>
      <c r="NT495" s="5"/>
      <c r="NW495" s="5"/>
      <c r="NX495" s="5"/>
      <c r="OA495" s="5"/>
      <c r="OB495" s="5"/>
      <c r="OE495" s="5"/>
      <c r="OF495" s="5"/>
      <c r="OI495" s="5"/>
      <c r="OJ495" s="5"/>
      <c r="OM495" s="5"/>
      <c r="ON495" s="5"/>
      <c r="OQ495" s="5"/>
      <c r="OR495" s="5"/>
      <c r="OU495" s="5"/>
      <c r="OV495" s="5"/>
      <c r="OY495" s="5"/>
      <c r="OZ495" s="5"/>
      <c r="PC495" s="5"/>
      <c r="PD495" s="5"/>
      <c r="PG495" s="5"/>
      <c r="PH495" s="5"/>
      <c r="PK495" s="5"/>
      <c r="PL495" s="5"/>
      <c r="PO495" s="5"/>
      <c r="PP495" s="5"/>
      <c r="PS495" s="5"/>
      <c r="PT495" s="5"/>
      <c r="PW495" s="5"/>
      <c r="PX495" s="5"/>
      <c r="QA495" s="5"/>
      <c r="QB495" s="5"/>
      <c r="QE495" s="5"/>
      <c r="QF495" s="5"/>
      <c r="QI495" s="5"/>
      <c r="QJ495" s="5"/>
      <c r="QM495" s="5"/>
      <c r="QN495" s="5"/>
      <c r="QQ495" s="5"/>
      <c r="QR495" s="5"/>
      <c r="QU495" s="5"/>
      <c r="QV495" s="5"/>
      <c r="QY495" s="5"/>
      <c r="QZ495" s="5"/>
      <c r="RC495" s="5"/>
      <c r="RD495" s="5"/>
      <c r="RG495" s="5"/>
      <c r="RH495" s="5"/>
      <c r="RK495" s="5"/>
      <c r="RL495" s="5"/>
      <c r="RO495" s="5"/>
      <c r="RP495" s="5"/>
      <c r="RS495" s="5"/>
      <c r="RT495" s="5"/>
      <c r="RW495" s="5"/>
      <c r="RX495" s="5"/>
      <c r="SA495" s="5"/>
      <c r="SB495" s="5"/>
      <c r="SE495" s="5"/>
      <c r="SF495" s="5"/>
      <c r="SI495" s="5"/>
      <c r="SJ495" s="5"/>
      <c r="SM495" s="5"/>
      <c r="SN495" s="5"/>
      <c r="SQ495" s="5"/>
      <c r="SR495" s="5"/>
      <c r="SU495" s="5"/>
      <c r="SV495" s="5"/>
      <c r="SY495" s="5"/>
      <c r="SZ495" s="5"/>
      <c r="TC495" s="5"/>
      <c r="TD495" s="5"/>
      <c r="TG495" s="5"/>
      <c r="TH495" s="5"/>
      <c r="TK495" s="5"/>
      <c r="TL495" s="5"/>
      <c r="TO495" s="5"/>
      <c r="TP495" s="5"/>
      <c r="TS495" s="5"/>
      <c r="TT495" s="5"/>
      <c r="TW495" s="5"/>
      <c r="TX495" s="5"/>
      <c r="UA495" s="5"/>
      <c r="UB495" s="5"/>
      <c r="UE495" s="5"/>
      <c r="UF495" s="5"/>
      <c r="UI495" s="5"/>
      <c r="UJ495" s="5"/>
      <c r="UM495" s="5"/>
      <c r="UN495" s="5"/>
      <c r="UQ495" s="5"/>
      <c r="UR495" s="5"/>
      <c r="UU495" s="5"/>
      <c r="UV495" s="5"/>
      <c r="UY495" s="5"/>
      <c r="UZ495" s="5"/>
      <c r="VC495" s="5"/>
      <c r="VD495" s="5"/>
      <c r="VG495" s="5"/>
      <c r="VH495" s="5"/>
      <c r="VK495" s="5"/>
      <c r="VL495" s="5"/>
      <c r="VO495" s="5"/>
      <c r="VP495" s="5"/>
      <c r="VS495" s="5"/>
      <c r="VT495" s="5"/>
      <c r="VW495" s="5"/>
      <c r="VX495" s="5"/>
      <c r="WA495" s="5"/>
      <c r="WB495" s="5"/>
      <c r="WE495" s="5"/>
      <c r="WF495" s="5"/>
      <c r="WI495" s="5"/>
      <c r="WJ495" s="5"/>
      <c r="WM495" s="5"/>
      <c r="WN495" s="5"/>
      <c r="WQ495" s="5"/>
      <c r="WR495" s="5"/>
      <c r="WU495" s="5"/>
      <c r="WV495" s="5"/>
      <c r="WY495" s="5"/>
      <c r="WZ495" s="5"/>
      <c r="XC495" s="5"/>
      <c r="XD495" s="5"/>
      <c r="XG495" s="5"/>
      <c r="XH495" s="5"/>
      <c r="XK495" s="5"/>
      <c r="XL495" s="5"/>
      <c r="XO495" s="5"/>
      <c r="XP495" s="5"/>
      <c r="XS495" s="5"/>
      <c r="XT495" s="5"/>
      <c r="XW495" s="5"/>
      <c r="XX495" s="5"/>
      <c r="YA495" s="5"/>
      <c r="YB495" s="5"/>
      <c r="YE495" s="5"/>
      <c r="YF495" s="5"/>
      <c r="YI495" s="5"/>
      <c r="YJ495" s="5"/>
      <c r="YM495" s="5"/>
      <c r="YN495" s="5"/>
      <c r="YQ495" s="5"/>
      <c r="YR495" s="5"/>
      <c r="YU495" s="5"/>
      <c r="YV495" s="5"/>
      <c r="YY495" s="5"/>
      <c r="YZ495" s="5"/>
      <c r="ZC495" s="5"/>
      <c r="ZD495" s="5"/>
      <c r="ZG495" s="5"/>
      <c r="ZH495" s="5"/>
      <c r="ZK495" s="5"/>
      <c r="ZL495" s="5"/>
      <c r="ZO495" s="5"/>
      <c r="ZP495" s="5"/>
      <c r="ZS495" s="5"/>
      <c r="ZT495" s="5"/>
      <c r="ZW495" s="5"/>
      <c r="ZX495" s="5"/>
      <c r="AAA495" s="5"/>
      <c r="AAB495" s="5"/>
      <c r="AAE495" s="5"/>
      <c r="AAF495" s="5"/>
      <c r="AAI495" s="5"/>
      <c r="AAJ495" s="5"/>
      <c r="AAM495" s="5"/>
      <c r="AAN495" s="5"/>
      <c r="AAQ495" s="5"/>
      <c r="AAR495" s="5"/>
      <c r="AAU495" s="5"/>
      <c r="AAV495" s="5"/>
      <c r="AAY495" s="5"/>
      <c r="AAZ495" s="5"/>
      <c r="ABC495" s="5"/>
      <c r="ABD495" s="5"/>
      <c r="ABG495" s="5"/>
      <c r="ABH495" s="5"/>
      <c r="ABK495" s="5"/>
      <c r="ABL495" s="5"/>
      <c r="ABO495" s="5"/>
      <c r="ABP495" s="5"/>
      <c r="ABS495" s="5"/>
      <c r="ABT495" s="5"/>
      <c r="ABW495" s="5"/>
      <c r="ABX495" s="5"/>
      <c r="ACA495" s="5"/>
      <c r="ACB495" s="5"/>
      <c r="ACE495" s="5"/>
      <c r="ACF495" s="5"/>
      <c r="ACI495" s="5"/>
      <c r="ACJ495" s="5"/>
      <c r="ACM495" s="5"/>
      <c r="ACN495" s="5"/>
      <c r="ACQ495" s="5"/>
      <c r="ACR495" s="5"/>
      <c r="ACU495" s="5"/>
      <c r="ACV495" s="5"/>
      <c r="ACY495" s="5"/>
      <c r="ACZ495" s="5"/>
      <c r="ADC495" s="5"/>
      <c r="ADD495" s="5"/>
      <c r="ADG495" s="5"/>
      <c r="ADH495" s="5"/>
      <c r="ADK495" s="5"/>
      <c r="ADL495" s="5"/>
      <c r="ADO495" s="5"/>
      <c r="ADP495" s="5"/>
      <c r="ADS495" s="5"/>
      <c r="ADT495" s="5"/>
      <c r="ADW495" s="5"/>
      <c r="ADX495" s="5"/>
      <c r="AEA495" s="5"/>
      <c r="AEB495" s="5"/>
      <c r="AEE495" s="5"/>
      <c r="AEF495" s="5"/>
      <c r="AEI495" s="5"/>
      <c r="AEJ495" s="5"/>
      <c r="AEM495" s="5"/>
      <c r="AEN495" s="5"/>
      <c r="AEQ495" s="5"/>
      <c r="AER495" s="5"/>
      <c r="AEU495" s="5"/>
      <c r="AEV495" s="5"/>
      <c r="AEY495" s="5"/>
      <c r="AEZ495" s="5"/>
      <c r="AFC495" s="5"/>
      <c r="AFD495" s="5"/>
      <c r="AFG495" s="5"/>
      <c r="AFH495" s="5"/>
      <c r="AFK495" s="5"/>
      <c r="AFL495" s="5"/>
      <c r="AFO495" s="5"/>
      <c r="AFP495" s="5"/>
      <c r="AFS495" s="5"/>
      <c r="AFT495" s="5"/>
      <c r="AFW495" s="5"/>
      <c r="AFX495" s="5"/>
      <c r="AGA495" s="5"/>
      <c r="AGB495" s="5"/>
      <c r="AGE495" s="5"/>
      <c r="AGF495" s="5"/>
      <c r="AGI495" s="5"/>
      <c r="AGJ495" s="5"/>
      <c r="AGM495" s="5"/>
      <c r="AGN495" s="5"/>
      <c r="AGQ495" s="5"/>
      <c r="AGR495" s="5"/>
      <c r="AGU495" s="5"/>
      <c r="AGV495" s="5"/>
      <c r="AGY495" s="5"/>
      <c r="AGZ495" s="5"/>
      <c r="AHC495" s="5"/>
      <c r="AHD495" s="5"/>
      <c r="AHG495" s="5"/>
      <c r="AHH495" s="5"/>
      <c r="AHK495" s="5"/>
      <c r="AHL495" s="5"/>
      <c r="AHO495" s="5"/>
      <c r="AHP495" s="5"/>
      <c r="AHS495" s="5"/>
      <c r="AHT495" s="5"/>
      <c r="AHW495" s="5"/>
      <c r="AHX495" s="5"/>
      <c r="AIA495" s="5"/>
      <c r="AIB495" s="5"/>
      <c r="AIE495" s="5"/>
      <c r="AIF495" s="5"/>
      <c r="AII495" s="5"/>
      <c r="AIJ495" s="5"/>
      <c r="AIM495" s="5"/>
      <c r="AIN495" s="5"/>
      <c r="AIQ495" s="5"/>
      <c r="AIR495" s="5"/>
      <c r="AIU495" s="5"/>
      <c r="AIV495" s="5"/>
      <c r="AIY495" s="5"/>
      <c r="AIZ495" s="5"/>
      <c r="AJC495" s="5"/>
      <c r="AJD495" s="5"/>
      <c r="AJG495" s="5"/>
      <c r="AJH495" s="5"/>
      <c r="AJK495" s="5"/>
      <c r="AJL495" s="5"/>
      <c r="AJO495" s="5"/>
      <c r="AJP495" s="5"/>
      <c r="AJS495" s="5"/>
      <c r="AJT495" s="5"/>
      <c r="AJW495" s="5"/>
      <c r="AJX495" s="5"/>
      <c r="AKA495" s="5"/>
      <c r="AKB495" s="5"/>
      <c r="AKE495" s="5"/>
      <c r="AKF495" s="5"/>
      <c r="AKI495" s="5"/>
      <c r="AKJ495" s="5"/>
      <c r="AKM495" s="5"/>
      <c r="AKN495" s="5"/>
      <c r="AKQ495" s="5"/>
      <c r="AKR495" s="5"/>
      <c r="AKU495" s="5"/>
      <c r="AKV495" s="5"/>
      <c r="AKY495" s="5"/>
      <c r="AKZ495" s="5"/>
      <c r="ALC495" s="5"/>
      <c r="ALD495" s="5"/>
      <c r="ALG495" s="5"/>
      <c r="ALH495" s="5"/>
      <c r="ALK495" s="5"/>
      <c r="ALL495" s="5"/>
      <c r="ALO495" s="5"/>
      <c r="ALP495" s="5"/>
      <c r="ALS495" s="5"/>
      <c r="ALT495" s="5"/>
      <c r="ALW495" s="5"/>
      <c r="ALX495" s="5"/>
      <c r="AMA495" s="5"/>
      <c r="AMB495" s="5"/>
      <c r="AME495" s="5"/>
      <c r="AMF495" s="5"/>
      <c r="AMI495" s="5"/>
      <c r="AMJ495" s="5"/>
    </row>
    <row r="496" spans="1:1024" x14ac:dyDescent="0.25">
      <c r="A496" s="150" t="s">
        <v>1490</v>
      </c>
      <c r="B496" s="150"/>
      <c r="C496" s="150"/>
      <c r="D496" s="150"/>
      <c r="E496" s="70"/>
      <c r="G496" s="5"/>
      <c r="H496" s="2"/>
      <c r="K496" s="5"/>
      <c r="L496" s="5"/>
      <c r="O496" s="5"/>
      <c r="P496" s="5"/>
      <c r="S496" s="5"/>
      <c r="T496" s="5"/>
      <c r="W496" s="5"/>
      <c r="X496" s="5"/>
      <c r="AA496" s="5"/>
      <c r="AB496" s="5"/>
      <c r="AE496" s="5"/>
      <c r="AF496" s="5"/>
      <c r="AI496" s="5"/>
      <c r="AJ496" s="5"/>
      <c r="AM496" s="5"/>
      <c r="AN496" s="5"/>
      <c r="AQ496" s="5"/>
      <c r="AR496" s="5"/>
      <c r="AU496" s="5"/>
      <c r="AV496" s="5"/>
      <c r="AY496" s="5"/>
      <c r="AZ496" s="5"/>
      <c r="BC496" s="5"/>
      <c r="BD496" s="5"/>
      <c r="BG496" s="5"/>
      <c r="BH496" s="5"/>
      <c r="BK496" s="5"/>
      <c r="BL496" s="5"/>
      <c r="BO496" s="5"/>
      <c r="BP496" s="5"/>
      <c r="BS496" s="5"/>
      <c r="BT496" s="5"/>
      <c r="BW496" s="5"/>
      <c r="BX496" s="5"/>
      <c r="CA496" s="5"/>
      <c r="CB496" s="5"/>
      <c r="CE496" s="5"/>
      <c r="CF496" s="5"/>
      <c r="CI496" s="5"/>
      <c r="CJ496" s="5"/>
      <c r="CM496" s="5"/>
      <c r="CN496" s="5"/>
      <c r="CQ496" s="5"/>
      <c r="CR496" s="5"/>
      <c r="CU496" s="5"/>
      <c r="CV496" s="5"/>
      <c r="CY496" s="5"/>
      <c r="CZ496" s="5"/>
      <c r="DC496" s="5"/>
      <c r="DD496" s="5"/>
      <c r="DG496" s="5"/>
      <c r="DH496" s="5"/>
      <c r="DK496" s="5"/>
      <c r="DL496" s="5"/>
      <c r="DO496" s="5"/>
      <c r="DP496" s="5"/>
      <c r="DS496" s="5"/>
      <c r="DT496" s="5"/>
      <c r="DW496" s="5"/>
      <c r="DX496" s="5"/>
      <c r="EA496" s="5"/>
      <c r="EB496" s="5"/>
      <c r="EE496" s="5"/>
      <c r="EF496" s="5"/>
      <c r="EI496" s="5"/>
      <c r="EJ496" s="5"/>
      <c r="EM496" s="5"/>
      <c r="EN496" s="5"/>
      <c r="EQ496" s="5"/>
      <c r="ER496" s="5"/>
      <c r="EU496" s="5"/>
      <c r="EV496" s="5"/>
      <c r="EY496" s="5"/>
      <c r="EZ496" s="5"/>
      <c r="FC496" s="5"/>
      <c r="FD496" s="5"/>
      <c r="FG496" s="5"/>
      <c r="FH496" s="5"/>
      <c r="FK496" s="5"/>
      <c r="FL496" s="5"/>
      <c r="FO496" s="5"/>
      <c r="FP496" s="5"/>
      <c r="FS496" s="5"/>
      <c r="FT496" s="5"/>
      <c r="FW496" s="5"/>
      <c r="FX496" s="5"/>
      <c r="GA496" s="5"/>
      <c r="GB496" s="5"/>
      <c r="GE496" s="5"/>
      <c r="GF496" s="5"/>
      <c r="GI496" s="5"/>
      <c r="GJ496" s="5"/>
      <c r="GM496" s="5"/>
      <c r="GN496" s="5"/>
      <c r="GQ496" s="5"/>
      <c r="GR496" s="5"/>
      <c r="GU496" s="5"/>
      <c r="GV496" s="5"/>
      <c r="GY496" s="5"/>
      <c r="GZ496" s="5"/>
      <c r="HC496" s="5"/>
      <c r="HD496" s="5"/>
      <c r="HG496" s="5"/>
      <c r="HH496" s="5"/>
      <c r="HK496" s="5"/>
      <c r="HL496" s="5"/>
      <c r="HO496" s="5"/>
      <c r="HP496" s="5"/>
      <c r="HS496" s="5"/>
      <c r="HT496" s="5"/>
      <c r="HW496" s="5"/>
      <c r="HX496" s="5"/>
      <c r="IA496" s="5"/>
      <c r="IB496" s="5"/>
      <c r="IE496" s="5"/>
      <c r="IF496" s="5"/>
      <c r="II496" s="5"/>
      <c r="IJ496" s="5"/>
      <c r="IM496" s="5"/>
      <c r="IN496" s="5"/>
      <c r="IQ496" s="5"/>
      <c r="IR496" s="5"/>
      <c r="IU496" s="5"/>
      <c r="IV496" s="5"/>
      <c r="IY496" s="5"/>
      <c r="IZ496" s="5"/>
      <c r="JC496" s="5"/>
      <c r="JD496" s="5"/>
      <c r="JG496" s="5"/>
      <c r="JH496" s="5"/>
      <c r="JK496" s="5"/>
      <c r="JL496" s="5"/>
      <c r="JO496" s="5"/>
      <c r="JP496" s="5"/>
      <c r="JS496" s="5"/>
      <c r="JT496" s="5"/>
      <c r="JW496" s="5"/>
      <c r="JX496" s="5"/>
      <c r="KA496" s="5"/>
      <c r="KB496" s="5"/>
      <c r="KE496" s="5"/>
      <c r="KF496" s="5"/>
      <c r="KI496" s="5"/>
      <c r="KJ496" s="5"/>
      <c r="KM496" s="5"/>
      <c r="KN496" s="5"/>
      <c r="KQ496" s="5"/>
      <c r="KR496" s="5"/>
      <c r="KU496" s="5"/>
      <c r="KV496" s="5"/>
      <c r="KY496" s="5"/>
      <c r="KZ496" s="5"/>
      <c r="LC496" s="5"/>
      <c r="LD496" s="5"/>
      <c r="LG496" s="5"/>
      <c r="LH496" s="5"/>
      <c r="LK496" s="5"/>
      <c r="LL496" s="5"/>
      <c r="LO496" s="5"/>
      <c r="LP496" s="5"/>
      <c r="LS496" s="5"/>
      <c r="LT496" s="5"/>
      <c r="LW496" s="5"/>
      <c r="LX496" s="5"/>
      <c r="MA496" s="5"/>
      <c r="MB496" s="5"/>
      <c r="ME496" s="5"/>
      <c r="MF496" s="5"/>
      <c r="MI496" s="5"/>
      <c r="MJ496" s="5"/>
      <c r="MM496" s="5"/>
      <c r="MN496" s="5"/>
      <c r="MQ496" s="5"/>
      <c r="MR496" s="5"/>
      <c r="MU496" s="5"/>
      <c r="MV496" s="5"/>
      <c r="MY496" s="5"/>
      <c r="MZ496" s="5"/>
      <c r="NC496" s="5"/>
      <c r="ND496" s="5"/>
      <c r="NG496" s="5"/>
      <c r="NH496" s="5"/>
      <c r="NK496" s="5"/>
      <c r="NL496" s="5"/>
      <c r="NO496" s="5"/>
      <c r="NP496" s="5"/>
      <c r="NS496" s="5"/>
      <c r="NT496" s="5"/>
      <c r="NW496" s="5"/>
      <c r="NX496" s="5"/>
      <c r="OA496" s="5"/>
      <c r="OB496" s="5"/>
      <c r="OE496" s="5"/>
      <c r="OF496" s="5"/>
      <c r="OI496" s="5"/>
      <c r="OJ496" s="5"/>
      <c r="OM496" s="5"/>
      <c r="ON496" s="5"/>
      <c r="OQ496" s="5"/>
      <c r="OR496" s="5"/>
      <c r="OU496" s="5"/>
      <c r="OV496" s="5"/>
      <c r="OY496" s="5"/>
      <c r="OZ496" s="5"/>
      <c r="PC496" s="5"/>
      <c r="PD496" s="5"/>
      <c r="PG496" s="5"/>
      <c r="PH496" s="5"/>
      <c r="PK496" s="5"/>
      <c r="PL496" s="5"/>
      <c r="PO496" s="5"/>
      <c r="PP496" s="5"/>
      <c r="PS496" s="5"/>
      <c r="PT496" s="5"/>
      <c r="PW496" s="5"/>
      <c r="PX496" s="5"/>
      <c r="QA496" s="5"/>
      <c r="QB496" s="5"/>
      <c r="QE496" s="5"/>
      <c r="QF496" s="5"/>
      <c r="QI496" s="5"/>
      <c r="QJ496" s="5"/>
      <c r="QM496" s="5"/>
      <c r="QN496" s="5"/>
      <c r="QQ496" s="5"/>
      <c r="QR496" s="5"/>
      <c r="QU496" s="5"/>
      <c r="QV496" s="5"/>
      <c r="QY496" s="5"/>
      <c r="QZ496" s="5"/>
      <c r="RC496" s="5"/>
      <c r="RD496" s="5"/>
      <c r="RG496" s="5"/>
      <c r="RH496" s="5"/>
      <c r="RK496" s="5"/>
      <c r="RL496" s="5"/>
      <c r="RO496" s="5"/>
      <c r="RP496" s="5"/>
      <c r="RS496" s="5"/>
      <c r="RT496" s="5"/>
      <c r="RW496" s="5"/>
      <c r="RX496" s="5"/>
      <c r="SA496" s="5"/>
      <c r="SB496" s="5"/>
      <c r="SE496" s="5"/>
      <c r="SF496" s="5"/>
      <c r="SI496" s="5"/>
      <c r="SJ496" s="5"/>
      <c r="SM496" s="5"/>
      <c r="SN496" s="5"/>
      <c r="SQ496" s="5"/>
      <c r="SR496" s="5"/>
      <c r="SU496" s="5"/>
      <c r="SV496" s="5"/>
      <c r="SY496" s="5"/>
      <c r="SZ496" s="5"/>
      <c r="TC496" s="5"/>
      <c r="TD496" s="5"/>
      <c r="TG496" s="5"/>
      <c r="TH496" s="5"/>
      <c r="TK496" s="5"/>
      <c r="TL496" s="5"/>
      <c r="TO496" s="5"/>
      <c r="TP496" s="5"/>
      <c r="TS496" s="5"/>
      <c r="TT496" s="5"/>
      <c r="TW496" s="5"/>
      <c r="TX496" s="5"/>
      <c r="UA496" s="5"/>
      <c r="UB496" s="5"/>
      <c r="UE496" s="5"/>
      <c r="UF496" s="5"/>
      <c r="UI496" s="5"/>
      <c r="UJ496" s="5"/>
      <c r="UM496" s="5"/>
      <c r="UN496" s="5"/>
      <c r="UQ496" s="5"/>
      <c r="UR496" s="5"/>
      <c r="UU496" s="5"/>
      <c r="UV496" s="5"/>
      <c r="UY496" s="5"/>
      <c r="UZ496" s="5"/>
      <c r="VC496" s="5"/>
      <c r="VD496" s="5"/>
      <c r="VG496" s="5"/>
      <c r="VH496" s="5"/>
      <c r="VK496" s="5"/>
      <c r="VL496" s="5"/>
      <c r="VO496" s="5"/>
      <c r="VP496" s="5"/>
      <c r="VS496" s="5"/>
      <c r="VT496" s="5"/>
      <c r="VW496" s="5"/>
      <c r="VX496" s="5"/>
      <c r="WA496" s="5"/>
      <c r="WB496" s="5"/>
      <c r="WE496" s="5"/>
      <c r="WF496" s="5"/>
      <c r="WI496" s="5"/>
      <c r="WJ496" s="5"/>
      <c r="WM496" s="5"/>
      <c r="WN496" s="5"/>
      <c r="WQ496" s="5"/>
      <c r="WR496" s="5"/>
      <c r="WU496" s="5"/>
      <c r="WV496" s="5"/>
      <c r="WY496" s="5"/>
      <c r="WZ496" s="5"/>
      <c r="XC496" s="5"/>
      <c r="XD496" s="5"/>
      <c r="XG496" s="5"/>
      <c r="XH496" s="5"/>
      <c r="XK496" s="5"/>
      <c r="XL496" s="5"/>
      <c r="XO496" s="5"/>
      <c r="XP496" s="5"/>
      <c r="XS496" s="5"/>
      <c r="XT496" s="5"/>
      <c r="XW496" s="5"/>
      <c r="XX496" s="5"/>
      <c r="YA496" s="5"/>
      <c r="YB496" s="5"/>
      <c r="YE496" s="5"/>
      <c r="YF496" s="5"/>
      <c r="YI496" s="5"/>
      <c r="YJ496" s="5"/>
      <c r="YM496" s="5"/>
      <c r="YN496" s="5"/>
      <c r="YQ496" s="5"/>
      <c r="YR496" s="5"/>
      <c r="YU496" s="5"/>
      <c r="YV496" s="5"/>
      <c r="YY496" s="5"/>
      <c r="YZ496" s="5"/>
      <c r="ZC496" s="5"/>
      <c r="ZD496" s="5"/>
      <c r="ZG496" s="5"/>
      <c r="ZH496" s="5"/>
      <c r="ZK496" s="5"/>
      <c r="ZL496" s="5"/>
      <c r="ZO496" s="5"/>
      <c r="ZP496" s="5"/>
      <c r="ZS496" s="5"/>
      <c r="ZT496" s="5"/>
      <c r="ZW496" s="5"/>
      <c r="ZX496" s="5"/>
      <c r="AAA496" s="5"/>
      <c r="AAB496" s="5"/>
      <c r="AAE496" s="5"/>
      <c r="AAF496" s="5"/>
      <c r="AAI496" s="5"/>
      <c r="AAJ496" s="5"/>
      <c r="AAM496" s="5"/>
      <c r="AAN496" s="5"/>
      <c r="AAQ496" s="5"/>
      <c r="AAR496" s="5"/>
      <c r="AAU496" s="5"/>
      <c r="AAV496" s="5"/>
      <c r="AAY496" s="5"/>
      <c r="AAZ496" s="5"/>
      <c r="ABC496" s="5"/>
      <c r="ABD496" s="5"/>
      <c r="ABG496" s="5"/>
      <c r="ABH496" s="5"/>
      <c r="ABK496" s="5"/>
      <c r="ABL496" s="5"/>
      <c r="ABO496" s="5"/>
      <c r="ABP496" s="5"/>
      <c r="ABS496" s="5"/>
      <c r="ABT496" s="5"/>
      <c r="ABW496" s="5"/>
      <c r="ABX496" s="5"/>
      <c r="ACA496" s="5"/>
      <c r="ACB496" s="5"/>
      <c r="ACE496" s="5"/>
      <c r="ACF496" s="5"/>
      <c r="ACI496" s="5"/>
      <c r="ACJ496" s="5"/>
      <c r="ACM496" s="5"/>
      <c r="ACN496" s="5"/>
      <c r="ACQ496" s="5"/>
      <c r="ACR496" s="5"/>
      <c r="ACU496" s="5"/>
      <c r="ACV496" s="5"/>
      <c r="ACY496" s="5"/>
      <c r="ACZ496" s="5"/>
      <c r="ADC496" s="5"/>
      <c r="ADD496" s="5"/>
      <c r="ADG496" s="5"/>
      <c r="ADH496" s="5"/>
      <c r="ADK496" s="5"/>
      <c r="ADL496" s="5"/>
      <c r="ADO496" s="5"/>
      <c r="ADP496" s="5"/>
      <c r="ADS496" s="5"/>
      <c r="ADT496" s="5"/>
      <c r="ADW496" s="5"/>
      <c r="ADX496" s="5"/>
      <c r="AEA496" s="5"/>
      <c r="AEB496" s="5"/>
      <c r="AEE496" s="5"/>
      <c r="AEF496" s="5"/>
      <c r="AEI496" s="5"/>
      <c r="AEJ496" s="5"/>
      <c r="AEM496" s="5"/>
      <c r="AEN496" s="5"/>
      <c r="AEQ496" s="5"/>
      <c r="AER496" s="5"/>
      <c r="AEU496" s="5"/>
      <c r="AEV496" s="5"/>
      <c r="AEY496" s="5"/>
      <c r="AEZ496" s="5"/>
      <c r="AFC496" s="5"/>
      <c r="AFD496" s="5"/>
      <c r="AFG496" s="5"/>
      <c r="AFH496" s="5"/>
      <c r="AFK496" s="5"/>
      <c r="AFL496" s="5"/>
      <c r="AFO496" s="5"/>
      <c r="AFP496" s="5"/>
      <c r="AFS496" s="5"/>
      <c r="AFT496" s="5"/>
      <c r="AFW496" s="5"/>
      <c r="AFX496" s="5"/>
      <c r="AGA496" s="5"/>
      <c r="AGB496" s="5"/>
      <c r="AGE496" s="5"/>
      <c r="AGF496" s="5"/>
      <c r="AGI496" s="5"/>
      <c r="AGJ496" s="5"/>
      <c r="AGM496" s="5"/>
      <c r="AGN496" s="5"/>
      <c r="AGQ496" s="5"/>
      <c r="AGR496" s="5"/>
      <c r="AGU496" s="5"/>
      <c r="AGV496" s="5"/>
      <c r="AGY496" s="5"/>
      <c r="AGZ496" s="5"/>
      <c r="AHC496" s="5"/>
      <c r="AHD496" s="5"/>
      <c r="AHG496" s="5"/>
      <c r="AHH496" s="5"/>
      <c r="AHK496" s="5"/>
      <c r="AHL496" s="5"/>
      <c r="AHO496" s="5"/>
      <c r="AHP496" s="5"/>
      <c r="AHS496" s="5"/>
      <c r="AHT496" s="5"/>
      <c r="AHW496" s="5"/>
      <c r="AHX496" s="5"/>
      <c r="AIA496" s="5"/>
      <c r="AIB496" s="5"/>
      <c r="AIE496" s="5"/>
      <c r="AIF496" s="5"/>
      <c r="AII496" s="5"/>
      <c r="AIJ496" s="5"/>
      <c r="AIM496" s="5"/>
      <c r="AIN496" s="5"/>
      <c r="AIQ496" s="5"/>
      <c r="AIR496" s="5"/>
      <c r="AIU496" s="5"/>
      <c r="AIV496" s="5"/>
      <c r="AIY496" s="5"/>
      <c r="AIZ496" s="5"/>
      <c r="AJC496" s="5"/>
      <c r="AJD496" s="5"/>
      <c r="AJG496" s="5"/>
      <c r="AJH496" s="5"/>
      <c r="AJK496" s="5"/>
      <c r="AJL496" s="5"/>
      <c r="AJO496" s="5"/>
      <c r="AJP496" s="5"/>
      <c r="AJS496" s="5"/>
      <c r="AJT496" s="5"/>
      <c r="AJW496" s="5"/>
      <c r="AJX496" s="5"/>
      <c r="AKA496" s="5"/>
      <c r="AKB496" s="5"/>
      <c r="AKE496" s="5"/>
      <c r="AKF496" s="5"/>
      <c r="AKI496" s="5"/>
      <c r="AKJ496" s="5"/>
      <c r="AKM496" s="5"/>
      <c r="AKN496" s="5"/>
      <c r="AKQ496" s="5"/>
      <c r="AKR496" s="5"/>
      <c r="AKU496" s="5"/>
      <c r="AKV496" s="5"/>
      <c r="AKY496" s="5"/>
      <c r="AKZ496" s="5"/>
      <c r="ALC496" s="5"/>
      <c r="ALD496" s="5"/>
      <c r="ALG496" s="5"/>
      <c r="ALH496" s="5"/>
      <c r="ALK496" s="5"/>
      <c r="ALL496" s="5"/>
      <c r="ALO496" s="5"/>
      <c r="ALP496" s="5"/>
      <c r="ALS496" s="5"/>
      <c r="ALT496" s="5"/>
      <c r="ALW496" s="5"/>
      <c r="ALX496" s="5"/>
      <c r="AMA496" s="5"/>
      <c r="AMB496" s="5"/>
      <c r="AME496" s="5"/>
      <c r="AMF496" s="5"/>
      <c r="AMI496" s="5"/>
      <c r="AMJ496" s="5"/>
    </row>
    <row r="497" spans="1:1024" x14ac:dyDescent="0.25">
      <c r="A497" s="3">
        <v>41993</v>
      </c>
      <c r="B497" t="s">
        <v>157</v>
      </c>
      <c r="C497"/>
      <c r="D497" s="5">
        <v>5</v>
      </c>
      <c r="E497" s="70"/>
      <c r="G497" s="5"/>
      <c r="H497" s="2"/>
      <c r="K497" s="5"/>
      <c r="L497" s="5"/>
      <c r="O497" s="5"/>
      <c r="P497" s="5"/>
      <c r="S497" s="5"/>
      <c r="T497" s="5"/>
      <c r="W497" s="5"/>
      <c r="X497" s="5"/>
      <c r="AA497" s="5"/>
      <c r="AB497" s="5"/>
      <c r="AE497" s="5"/>
      <c r="AF497" s="5"/>
      <c r="AI497" s="5"/>
      <c r="AJ497" s="5"/>
      <c r="AM497" s="5"/>
      <c r="AN497" s="5"/>
      <c r="AQ497" s="5"/>
      <c r="AR497" s="5"/>
      <c r="AU497" s="5"/>
      <c r="AV497" s="5"/>
      <c r="AY497" s="5"/>
      <c r="AZ497" s="5"/>
      <c r="BC497" s="5"/>
      <c r="BD497" s="5"/>
      <c r="BG497" s="5"/>
      <c r="BH497" s="5"/>
      <c r="BK497" s="5"/>
      <c r="BL497" s="5"/>
      <c r="BO497" s="5"/>
      <c r="BP497" s="5"/>
      <c r="BS497" s="5"/>
      <c r="BT497" s="5"/>
      <c r="BW497" s="5"/>
      <c r="BX497" s="5"/>
      <c r="CA497" s="5"/>
      <c r="CB497" s="5"/>
      <c r="CE497" s="5"/>
      <c r="CF497" s="5"/>
      <c r="CI497" s="5"/>
      <c r="CJ497" s="5"/>
      <c r="CM497" s="5"/>
      <c r="CN497" s="5"/>
      <c r="CQ497" s="5"/>
      <c r="CR497" s="5"/>
      <c r="CU497" s="5"/>
      <c r="CV497" s="5"/>
      <c r="CY497" s="5"/>
      <c r="CZ497" s="5"/>
      <c r="DC497" s="5"/>
      <c r="DD497" s="5"/>
      <c r="DG497" s="5"/>
      <c r="DH497" s="5"/>
      <c r="DK497" s="5"/>
      <c r="DL497" s="5"/>
      <c r="DO497" s="5"/>
      <c r="DP497" s="5"/>
      <c r="DS497" s="5"/>
      <c r="DT497" s="5"/>
      <c r="DW497" s="5"/>
      <c r="DX497" s="5"/>
      <c r="EA497" s="5"/>
      <c r="EB497" s="5"/>
      <c r="EE497" s="5"/>
      <c r="EF497" s="5"/>
      <c r="EI497" s="5"/>
      <c r="EJ497" s="5"/>
      <c r="EM497" s="5"/>
      <c r="EN497" s="5"/>
      <c r="EQ497" s="5"/>
      <c r="ER497" s="5"/>
      <c r="EU497" s="5"/>
      <c r="EV497" s="5"/>
      <c r="EY497" s="5"/>
      <c r="EZ497" s="5"/>
      <c r="FC497" s="5"/>
      <c r="FD497" s="5"/>
      <c r="FG497" s="5"/>
      <c r="FH497" s="5"/>
      <c r="FK497" s="5"/>
      <c r="FL497" s="5"/>
      <c r="FO497" s="5"/>
      <c r="FP497" s="5"/>
      <c r="FS497" s="5"/>
      <c r="FT497" s="5"/>
      <c r="FW497" s="5"/>
      <c r="FX497" s="5"/>
      <c r="GA497" s="5"/>
      <c r="GB497" s="5"/>
      <c r="GE497" s="5"/>
      <c r="GF497" s="5"/>
      <c r="GI497" s="5"/>
      <c r="GJ497" s="5"/>
      <c r="GM497" s="5"/>
      <c r="GN497" s="5"/>
      <c r="GQ497" s="5"/>
      <c r="GR497" s="5"/>
      <c r="GU497" s="5"/>
      <c r="GV497" s="5"/>
      <c r="GY497" s="5"/>
      <c r="GZ497" s="5"/>
      <c r="HC497" s="5"/>
      <c r="HD497" s="5"/>
      <c r="HG497" s="5"/>
      <c r="HH497" s="5"/>
      <c r="HK497" s="5"/>
      <c r="HL497" s="5"/>
      <c r="HO497" s="5"/>
      <c r="HP497" s="5"/>
      <c r="HS497" s="5"/>
      <c r="HT497" s="5"/>
      <c r="HW497" s="5"/>
      <c r="HX497" s="5"/>
      <c r="IA497" s="5"/>
      <c r="IB497" s="5"/>
      <c r="IE497" s="5"/>
      <c r="IF497" s="5"/>
      <c r="II497" s="5"/>
      <c r="IJ497" s="5"/>
      <c r="IM497" s="5"/>
      <c r="IN497" s="5"/>
      <c r="IQ497" s="5"/>
      <c r="IR497" s="5"/>
      <c r="IU497" s="5"/>
      <c r="IV497" s="5"/>
      <c r="IY497" s="5"/>
      <c r="IZ497" s="5"/>
      <c r="JC497" s="5"/>
      <c r="JD497" s="5"/>
      <c r="JG497" s="5"/>
      <c r="JH497" s="5"/>
      <c r="JK497" s="5"/>
      <c r="JL497" s="5"/>
      <c r="JO497" s="5"/>
      <c r="JP497" s="5"/>
      <c r="JS497" s="5"/>
      <c r="JT497" s="5"/>
      <c r="JW497" s="5"/>
      <c r="JX497" s="5"/>
      <c r="KA497" s="5"/>
      <c r="KB497" s="5"/>
      <c r="KE497" s="5"/>
      <c r="KF497" s="5"/>
      <c r="KI497" s="5"/>
      <c r="KJ497" s="5"/>
      <c r="KM497" s="5"/>
      <c r="KN497" s="5"/>
      <c r="KQ497" s="5"/>
      <c r="KR497" s="5"/>
      <c r="KU497" s="5"/>
      <c r="KV497" s="5"/>
      <c r="KY497" s="5"/>
      <c r="KZ497" s="5"/>
      <c r="LC497" s="5"/>
      <c r="LD497" s="5"/>
      <c r="LG497" s="5"/>
      <c r="LH497" s="5"/>
      <c r="LK497" s="5"/>
      <c r="LL497" s="5"/>
      <c r="LO497" s="5"/>
      <c r="LP497" s="5"/>
      <c r="LS497" s="5"/>
      <c r="LT497" s="5"/>
      <c r="LW497" s="5"/>
      <c r="LX497" s="5"/>
      <c r="MA497" s="5"/>
      <c r="MB497" s="5"/>
      <c r="ME497" s="5"/>
      <c r="MF497" s="5"/>
      <c r="MI497" s="5"/>
      <c r="MJ497" s="5"/>
      <c r="MM497" s="5"/>
      <c r="MN497" s="5"/>
      <c r="MQ497" s="5"/>
      <c r="MR497" s="5"/>
      <c r="MU497" s="5"/>
      <c r="MV497" s="5"/>
      <c r="MY497" s="5"/>
      <c r="MZ497" s="5"/>
      <c r="NC497" s="5"/>
      <c r="ND497" s="5"/>
      <c r="NG497" s="5"/>
      <c r="NH497" s="5"/>
      <c r="NK497" s="5"/>
      <c r="NL497" s="5"/>
      <c r="NO497" s="5"/>
      <c r="NP497" s="5"/>
      <c r="NS497" s="5"/>
      <c r="NT497" s="5"/>
      <c r="NW497" s="5"/>
      <c r="NX497" s="5"/>
      <c r="OA497" s="5"/>
      <c r="OB497" s="5"/>
      <c r="OE497" s="5"/>
      <c r="OF497" s="5"/>
      <c r="OI497" s="5"/>
      <c r="OJ497" s="5"/>
      <c r="OM497" s="5"/>
      <c r="ON497" s="5"/>
      <c r="OQ497" s="5"/>
      <c r="OR497" s="5"/>
      <c r="OU497" s="5"/>
      <c r="OV497" s="5"/>
      <c r="OY497" s="5"/>
      <c r="OZ497" s="5"/>
      <c r="PC497" s="5"/>
      <c r="PD497" s="5"/>
      <c r="PG497" s="5"/>
      <c r="PH497" s="5"/>
      <c r="PK497" s="5"/>
      <c r="PL497" s="5"/>
      <c r="PO497" s="5"/>
      <c r="PP497" s="5"/>
      <c r="PS497" s="5"/>
      <c r="PT497" s="5"/>
      <c r="PW497" s="5"/>
      <c r="PX497" s="5"/>
      <c r="QA497" s="5"/>
      <c r="QB497" s="5"/>
      <c r="QE497" s="5"/>
      <c r="QF497" s="5"/>
      <c r="QI497" s="5"/>
      <c r="QJ497" s="5"/>
      <c r="QM497" s="5"/>
      <c r="QN497" s="5"/>
      <c r="QQ497" s="5"/>
      <c r="QR497" s="5"/>
      <c r="QU497" s="5"/>
      <c r="QV497" s="5"/>
      <c r="QY497" s="5"/>
      <c r="QZ497" s="5"/>
      <c r="RC497" s="5"/>
      <c r="RD497" s="5"/>
      <c r="RG497" s="5"/>
      <c r="RH497" s="5"/>
      <c r="RK497" s="5"/>
      <c r="RL497" s="5"/>
      <c r="RO497" s="5"/>
      <c r="RP497" s="5"/>
      <c r="RS497" s="5"/>
      <c r="RT497" s="5"/>
      <c r="RW497" s="5"/>
      <c r="RX497" s="5"/>
      <c r="SA497" s="5"/>
      <c r="SB497" s="5"/>
      <c r="SE497" s="5"/>
      <c r="SF497" s="5"/>
      <c r="SI497" s="5"/>
      <c r="SJ497" s="5"/>
      <c r="SM497" s="5"/>
      <c r="SN497" s="5"/>
      <c r="SQ497" s="5"/>
      <c r="SR497" s="5"/>
      <c r="SU497" s="5"/>
      <c r="SV497" s="5"/>
      <c r="SY497" s="5"/>
      <c r="SZ497" s="5"/>
      <c r="TC497" s="5"/>
      <c r="TD497" s="5"/>
      <c r="TG497" s="5"/>
      <c r="TH497" s="5"/>
      <c r="TK497" s="5"/>
      <c r="TL497" s="5"/>
      <c r="TO497" s="5"/>
      <c r="TP497" s="5"/>
      <c r="TS497" s="5"/>
      <c r="TT497" s="5"/>
      <c r="TW497" s="5"/>
      <c r="TX497" s="5"/>
      <c r="UA497" s="5"/>
      <c r="UB497" s="5"/>
      <c r="UE497" s="5"/>
      <c r="UF497" s="5"/>
      <c r="UI497" s="5"/>
      <c r="UJ497" s="5"/>
      <c r="UM497" s="5"/>
      <c r="UN497" s="5"/>
      <c r="UQ497" s="5"/>
      <c r="UR497" s="5"/>
      <c r="UU497" s="5"/>
      <c r="UV497" s="5"/>
      <c r="UY497" s="5"/>
      <c r="UZ497" s="5"/>
      <c r="VC497" s="5"/>
      <c r="VD497" s="5"/>
      <c r="VG497" s="5"/>
      <c r="VH497" s="5"/>
      <c r="VK497" s="5"/>
      <c r="VL497" s="5"/>
      <c r="VO497" s="5"/>
      <c r="VP497" s="5"/>
      <c r="VS497" s="5"/>
      <c r="VT497" s="5"/>
      <c r="VW497" s="5"/>
      <c r="VX497" s="5"/>
      <c r="WA497" s="5"/>
      <c r="WB497" s="5"/>
      <c r="WE497" s="5"/>
      <c r="WF497" s="5"/>
      <c r="WI497" s="5"/>
      <c r="WJ497" s="5"/>
      <c r="WM497" s="5"/>
      <c r="WN497" s="5"/>
      <c r="WQ497" s="5"/>
      <c r="WR497" s="5"/>
      <c r="WU497" s="5"/>
      <c r="WV497" s="5"/>
      <c r="WY497" s="5"/>
      <c r="WZ497" s="5"/>
      <c r="XC497" s="5"/>
      <c r="XD497" s="5"/>
      <c r="XG497" s="5"/>
      <c r="XH497" s="5"/>
      <c r="XK497" s="5"/>
      <c r="XL497" s="5"/>
      <c r="XO497" s="5"/>
      <c r="XP497" s="5"/>
      <c r="XS497" s="5"/>
      <c r="XT497" s="5"/>
      <c r="XW497" s="5"/>
      <c r="XX497" s="5"/>
      <c r="YA497" s="5"/>
      <c r="YB497" s="5"/>
      <c r="YE497" s="5"/>
      <c r="YF497" s="5"/>
      <c r="YI497" s="5"/>
      <c r="YJ497" s="5"/>
      <c r="YM497" s="5"/>
      <c r="YN497" s="5"/>
      <c r="YQ497" s="5"/>
      <c r="YR497" s="5"/>
      <c r="YU497" s="5"/>
      <c r="YV497" s="5"/>
      <c r="YY497" s="5"/>
      <c r="YZ497" s="5"/>
      <c r="ZC497" s="5"/>
      <c r="ZD497" s="5"/>
      <c r="ZG497" s="5"/>
      <c r="ZH497" s="5"/>
      <c r="ZK497" s="5"/>
      <c r="ZL497" s="5"/>
      <c r="ZO497" s="5"/>
      <c r="ZP497" s="5"/>
      <c r="ZS497" s="5"/>
      <c r="ZT497" s="5"/>
      <c r="ZW497" s="5"/>
      <c r="ZX497" s="5"/>
      <c r="AAA497" s="5"/>
      <c r="AAB497" s="5"/>
      <c r="AAE497" s="5"/>
      <c r="AAF497" s="5"/>
      <c r="AAI497" s="5"/>
      <c r="AAJ497" s="5"/>
      <c r="AAM497" s="5"/>
      <c r="AAN497" s="5"/>
      <c r="AAQ497" s="5"/>
      <c r="AAR497" s="5"/>
      <c r="AAU497" s="5"/>
      <c r="AAV497" s="5"/>
      <c r="AAY497" s="5"/>
      <c r="AAZ497" s="5"/>
      <c r="ABC497" s="5"/>
      <c r="ABD497" s="5"/>
      <c r="ABG497" s="5"/>
      <c r="ABH497" s="5"/>
      <c r="ABK497" s="5"/>
      <c r="ABL497" s="5"/>
      <c r="ABO497" s="5"/>
      <c r="ABP497" s="5"/>
      <c r="ABS497" s="5"/>
      <c r="ABT497" s="5"/>
      <c r="ABW497" s="5"/>
      <c r="ABX497" s="5"/>
      <c r="ACA497" s="5"/>
      <c r="ACB497" s="5"/>
      <c r="ACE497" s="5"/>
      <c r="ACF497" s="5"/>
      <c r="ACI497" s="5"/>
      <c r="ACJ497" s="5"/>
      <c r="ACM497" s="5"/>
      <c r="ACN497" s="5"/>
      <c r="ACQ497" s="5"/>
      <c r="ACR497" s="5"/>
      <c r="ACU497" s="5"/>
      <c r="ACV497" s="5"/>
      <c r="ACY497" s="5"/>
      <c r="ACZ497" s="5"/>
      <c r="ADC497" s="5"/>
      <c r="ADD497" s="5"/>
      <c r="ADG497" s="5"/>
      <c r="ADH497" s="5"/>
      <c r="ADK497" s="5"/>
      <c r="ADL497" s="5"/>
      <c r="ADO497" s="5"/>
      <c r="ADP497" s="5"/>
      <c r="ADS497" s="5"/>
      <c r="ADT497" s="5"/>
      <c r="ADW497" s="5"/>
      <c r="ADX497" s="5"/>
      <c r="AEA497" s="5"/>
      <c r="AEB497" s="5"/>
      <c r="AEE497" s="5"/>
      <c r="AEF497" s="5"/>
      <c r="AEI497" s="5"/>
      <c r="AEJ497" s="5"/>
      <c r="AEM497" s="5"/>
      <c r="AEN497" s="5"/>
      <c r="AEQ497" s="5"/>
      <c r="AER497" s="5"/>
      <c r="AEU497" s="5"/>
      <c r="AEV497" s="5"/>
      <c r="AEY497" s="5"/>
      <c r="AEZ497" s="5"/>
      <c r="AFC497" s="5"/>
      <c r="AFD497" s="5"/>
      <c r="AFG497" s="5"/>
      <c r="AFH497" s="5"/>
      <c r="AFK497" s="5"/>
      <c r="AFL497" s="5"/>
      <c r="AFO497" s="5"/>
      <c r="AFP497" s="5"/>
      <c r="AFS497" s="5"/>
      <c r="AFT497" s="5"/>
      <c r="AFW497" s="5"/>
      <c r="AFX497" s="5"/>
      <c r="AGA497" s="5"/>
      <c r="AGB497" s="5"/>
      <c r="AGE497" s="5"/>
      <c r="AGF497" s="5"/>
      <c r="AGI497" s="5"/>
      <c r="AGJ497" s="5"/>
      <c r="AGM497" s="5"/>
      <c r="AGN497" s="5"/>
      <c r="AGQ497" s="5"/>
      <c r="AGR497" s="5"/>
      <c r="AGU497" s="5"/>
      <c r="AGV497" s="5"/>
      <c r="AGY497" s="5"/>
      <c r="AGZ497" s="5"/>
      <c r="AHC497" s="5"/>
      <c r="AHD497" s="5"/>
      <c r="AHG497" s="5"/>
      <c r="AHH497" s="5"/>
      <c r="AHK497" s="5"/>
      <c r="AHL497" s="5"/>
      <c r="AHO497" s="5"/>
      <c r="AHP497" s="5"/>
      <c r="AHS497" s="5"/>
      <c r="AHT497" s="5"/>
      <c r="AHW497" s="5"/>
      <c r="AHX497" s="5"/>
      <c r="AIA497" s="5"/>
      <c r="AIB497" s="5"/>
      <c r="AIE497" s="5"/>
      <c r="AIF497" s="5"/>
      <c r="AII497" s="5"/>
      <c r="AIJ497" s="5"/>
      <c r="AIM497" s="5"/>
      <c r="AIN497" s="5"/>
      <c r="AIQ497" s="5"/>
      <c r="AIR497" s="5"/>
      <c r="AIU497" s="5"/>
      <c r="AIV497" s="5"/>
      <c r="AIY497" s="5"/>
      <c r="AIZ497" s="5"/>
      <c r="AJC497" s="5"/>
      <c r="AJD497" s="5"/>
      <c r="AJG497" s="5"/>
      <c r="AJH497" s="5"/>
      <c r="AJK497" s="5"/>
      <c r="AJL497" s="5"/>
      <c r="AJO497" s="5"/>
      <c r="AJP497" s="5"/>
      <c r="AJS497" s="5"/>
      <c r="AJT497" s="5"/>
      <c r="AJW497" s="5"/>
      <c r="AJX497" s="5"/>
      <c r="AKA497" s="5"/>
      <c r="AKB497" s="5"/>
      <c r="AKE497" s="5"/>
      <c r="AKF497" s="5"/>
      <c r="AKI497" s="5"/>
      <c r="AKJ497" s="5"/>
      <c r="AKM497" s="5"/>
      <c r="AKN497" s="5"/>
      <c r="AKQ497" s="5"/>
      <c r="AKR497" s="5"/>
      <c r="AKU497" s="5"/>
      <c r="AKV497" s="5"/>
      <c r="AKY497" s="5"/>
      <c r="AKZ497" s="5"/>
      <c r="ALC497" s="5"/>
      <c r="ALD497" s="5"/>
      <c r="ALG497" s="5"/>
      <c r="ALH497" s="5"/>
      <c r="ALK497" s="5"/>
      <c r="ALL497" s="5"/>
      <c r="ALO497" s="5"/>
      <c r="ALP497" s="5"/>
      <c r="ALS497" s="5"/>
      <c r="ALT497" s="5"/>
      <c r="ALW497" s="5"/>
      <c r="ALX497" s="5"/>
      <c r="AMA497" s="5"/>
      <c r="AMB497" s="5"/>
      <c r="AME497" s="5"/>
      <c r="AMF497" s="5"/>
      <c r="AMI497" s="5"/>
      <c r="AMJ497" s="5"/>
    </row>
    <row r="498" spans="1:1024" x14ac:dyDescent="0.25">
      <c r="A498" s="3">
        <v>41993</v>
      </c>
      <c r="B498" t="s">
        <v>158</v>
      </c>
      <c r="C498"/>
      <c r="D498" s="5">
        <v>10</v>
      </c>
      <c r="E498" s="70"/>
      <c r="G498" s="5"/>
      <c r="H498" s="5"/>
      <c r="K498" s="5"/>
      <c r="L498" s="5"/>
      <c r="O498" s="5"/>
      <c r="P498" s="5"/>
      <c r="S498" s="5"/>
      <c r="T498" s="5"/>
      <c r="W498" s="5"/>
      <c r="X498" s="5"/>
      <c r="AA498" s="5"/>
      <c r="AB498" s="5"/>
      <c r="AE498" s="5"/>
      <c r="AF498" s="5"/>
      <c r="AI498" s="5"/>
      <c r="AJ498" s="5"/>
      <c r="AM498" s="5"/>
      <c r="AN498" s="5"/>
      <c r="AQ498" s="5"/>
      <c r="AR498" s="5"/>
      <c r="AU498" s="5"/>
      <c r="AV498" s="5"/>
      <c r="AY498" s="5"/>
      <c r="AZ498" s="5"/>
      <c r="BC498" s="5"/>
      <c r="BD498" s="5"/>
      <c r="BG498" s="5"/>
      <c r="BH498" s="5"/>
      <c r="BK498" s="5"/>
      <c r="BL498" s="5"/>
      <c r="BO498" s="5"/>
      <c r="BP498" s="5"/>
      <c r="BS498" s="5"/>
      <c r="BT498" s="5"/>
      <c r="BW498" s="5"/>
      <c r="BX498" s="5"/>
      <c r="CA498" s="5"/>
      <c r="CB498" s="5"/>
      <c r="CE498" s="5"/>
      <c r="CF498" s="5"/>
      <c r="CI498" s="5"/>
      <c r="CJ498" s="5"/>
      <c r="CM498" s="5"/>
      <c r="CN498" s="5"/>
      <c r="CQ498" s="5"/>
      <c r="CR498" s="5"/>
      <c r="CU498" s="5"/>
      <c r="CV498" s="5"/>
      <c r="CY498" s="5"/>
      <c r="CZ498" s="5"/>
      <c r="DC498" s="5"/>
      <c r="DD498" s="5"/>
      <c r="DG498" s="5"/>
      <c r="DH498" s="5"/>
      <c r="DK498" s="5"/>
      <c r="DL498" s="5"/>
      <c r="DO498" s="5"/>
      <c r="DP498" s="5"/>
      <c r="DS498" s="5"/>
      <c r="DT498" s="5"/>
      <c r="DW498" s="5"/>
      <c r="DX498" s="5"/>
      <c r="EA498" s="5"/>
      <c r="EB498" s="5"/>
      <c r="EE498" s="5"/>
      <c r="EF498" s="5"/>
      <c r="EI498" s="5"/>
      <c r="EJ498" s="5"/>
      <c r="EM498" s="5"/>
      <c r="EN498" s="5"/>
      <c r="EQ498" s="5"/>
      <c r="ER498" s="5"/>
      <c r="EU498" s="5"/>
      <c r="EV498" s="5"/>
      <c r="EY498" s="5"/>
      <c r="EZ498" s="5"/>
      <c r="FC498" s="5"/>
      <c r="FD498" s="5"/>
      <c r="FG498" s="5"/>
      <c r="FH498" s="5"/>
      <c r="FK498" s="5"/>
      <c r="FL498" s="5"/>
      <c r="FO498" s="5"/>
      <c r="FP498" s="5"/>
      <c r="FS498" s="5"/>
      <c r="FT498" s="5"/>
      <c r="FW498" s="5"/>
      <c r="FX498" s="5"/>
      <c r="GA498" s="5"/>
      <c r="GB498" s="5"/>
      <c r="GE498" s="5"/>
      <c r="GF498" s="5"/>
      <c r="GI498" s="5"/>
      <c r="GJ498" s="5"/>
      <c r="GM498" s="5"/>
      <c r="GN498" s="5"/>
      <c r="GQ498" s="5"/>
      <c r="GR498" s="5"/>
      <c r="GU498" s="5"/>
      <c r="GV498" s="5"/>
      <c r="GY498" s="5"/>
      <c r="GZ498" s="5"/>
      <c r="HC498" s="5"/>
      <c r="HD498" s="5"/>
      <c r="HG498" s="5"/>
      <c r="HH498" s="5"/>
      <c r="HK498" s="5"/>
      <c r="HL498" s="5"/>
      <c r="HO498" s="5"/>
      <c r="HP498" s="5"/>
      <c r="HS498" s="5"/>
      <c r="HT498" s="5"/>
      <c r="HW498" s="5"/>
      <c r="HX498" s="5"/>
      <c r="IA498" s="5"/>
      <c r="IB498" s="5"/>
      <c r="IE498" s="5"/>
      <c r="IF498" s="5"/>
      <c r="II498" s="5"/>
      <c r="IJ498" s="5"/>
      <c r="IM498" s="5"/>
      <c r="IN498" s="5"/>
      <c r="IQ498" s="5"/>
      <c r="IR498" s="5"/>
      <c r="IU498" s="5"/>
      <c r="IV498" s="5"/>
      <c r="IY498" s="5"/>
      <c r="IZ498" s="5"/>
      <c r="JC498" s="5"/>
      <c r="JD498" s="5"/>
      <c r="JG498" s="5"/>
      <c r="JH498" s="5"/>
      <c r="JK498" s="5"/>
      <c r="JL498" s="5"/>
      <c r="JO498" s="5"/>
      <c r="JP498" s="5"/>
      <c r="JS498" s="5"/>
      <c r="JT498" s="5"/>
      <c r="JW498" s="5"/>
      <c r="JX498" s="5"/>
      <c r="KA498" s="5"/>
      <c r="KB498" s="5"/>
      <c r="KE498" s="5"/>
      <c r="KF498" s="5"/>
      <c r="KI498" s="5"/>
      <c r="KJ498" s="5"/>
      <c r="KM498" s="5"/>
      <c r="KN498" s="5"/>
      <c r="KQ498" s="5"/>
      <c r="KR498" s="5"/>
      <c r="KU498" s="5"/>
      <c r="KV498" s="5"/>
      <c r="KY498" s="5"/>
      <c r="KZ498" s="5"/>
      <c r="LC498" s="5"/>
      <c r="LD498" s="5"/>
      <c r="LG498" s="5"/>
      <c r="LH498" s="5"/>
      <c r="LK498" s="5"/>
      <c r="LL498" s="5"/>
      <c r="LO498" s="5"/>
      <c r="LP498" s="5"/>
      <c r="LS498" s="5"/>
      <c r="LT498" s="5"/>
      <c r="LW498" s="5"/>
      <c r="LX498" s="5"/>
      <c r="MA498" s="5"/>
      <c r="MB498" s="5"/>
      <c r="ME498" s="5"/>
      <c r="MF498" s="5"/>
      <c r="MI498" s="5"/>
      <c r="MJ498" s="5"/>
      <c r="MM498" s="5"/>
      <c r="MN498" s="5"/>
      <c r="MQ498" s="5"/>
      <c r="MR498" s="5"/>
      <c r="MU498" s="5"/>
      <c r="MV498" s="5"/>
      <c r="MY498" s="5"/>
      <c r="MZ498" s="5"/>
      <c r="NC498" s="5"/>
      <c r="ND498" s="5"/>
      <c r="NG498" s="5"/>
      <c r="NH498" s="5"/>
      <c r="NK498" s="5"/>
      <c r="NL498" s="5"/>
      <c r="NO498" s="5"/>
      <c r="NP498" s="5"/>
      <c r="NS498" s="5"/>
      <c r="NT498" s="5"/>
      <c r="NW498" s="5"/>
      <c r="NX498" s="5"/>
      <c r="OA498" s="5"/>
      <c r="OB498" s="5"/>
      <c r="OE498" s="5"/>
      <c r="OF498" s="5"/>
      <c r="OI498" s="5"/>
      <c r="OJ498" s="5"/>
      <c r="OM498" s="5"/>
      <c r="ON498" s="5"/>
      <c r="OQ498" s="5"/>
      <c r="OR498" s="5"/>
      <c r="OU498" s="5"/>
      <c r="OV498" s="5"/>
      <c r="OY498" s="5"/>
      <c r="OZ498" s="5"/>
      <c r="PC498" s="5"/>
      <c r="PD498" s="5"/>
      <c r="PG498" s="5"/>
      <c r="PH498" s="5"/>
      <c r="PK498" s="5"/>
      <c r="PL498" s="5"/>
      <c r="PO498" s="5"/>
      <c r="PP498" s="5"/>
      <c r="PS498" s="5"/>
      <c r="PT498" s="5"/>
      <c r="PW498" s="5"/>
      <c r="PX498" s="5"/>
      <c r="QA498" s="5"/>
      <c r="QB498" s="5"/>
      <c r="QE498" s="5"/>
      <c r="QF498" s="5"/>
      <c r="QI498" s="5"/>
      <c r="QJ498" s="5"/>
      <c r="QM498" s="5"/>
      <c r="QN498" s="5"/>
      <c r="QQ498" s="5"/>
      <c r="QR498" s="5"/>
      <c r="QU498" s="5"/>
      <c r="QV498" s="5"/>
      <c r="QY498" s="5"/>
      <c r="QZ498" s="5"/>
      <c r="RC498" s="5"/>
      <c r="RD498" s="5"/>
      <c r="RG498" s="5"/>
      <c r="RH498" s="5"/>
      <c r="RK498" s="5"/>
      <c r="RL498" s="5"/>
      <c r="RO498" s="5"/>
      <c r="RP498" s="5"/>
      <c r="RS498" s="5"/>
      <c r="RT498" s="5"/>
      <c r="RW498" s="5"/>
      <c r="RX498" s="5"/>
      <c r="SA498" s="5"/>
      <c r="SB498" s="5"/>
      <c r="SE498" s="5"/>
      <c r="SF498" s="5"/>
      <c r="SI498" s="5"/>
      <c r="SJ498" s="5"/>
      <c r="SM498" s="5"/>
      <c r="SN498" s="5"/>
      <c r="SQ498" s="5"/>
      <c r="SR498" s="5"/>
      <c r="SU498" s="5"/>
      <c r="SV498" s="5"/>
      <c r="SY498" s="5"/>
      <c r="SZ498" s="5"/>
      <c r="TC498" s="5"/>
      <c r="TD498" s="5"/>
      <c r="TG498" s="5"/>
      <c r="TH498" s="5"/>
      <c r="TK498" s="5"/>
      <c r="TL498" s="5"/>
      <c r="TO498" s="5"/>
      <c r="TP498" s="5"/>
      <c r="TS498" s="5"/>
      <c r="TT498" s="5"/>
      <c r="TW498" s="5"/>
      <c r="TX498" s="5"/>
      <c r="UA498" s="5"/>
      <c r="UB498" s="5"/>
      <c r="UE498" s="5"/>
      <c r="UF498" s="5"/>
      <c r="UI498" s="5"/>
      <c r="UJ498" s="5"/>
      <c r="UM498" s="5"/>
      <c r="UN498" s="5"/>
      <c r="UQ498" s="5"/>
      <c r="UR498" s="5"/>
      <c r="UU498" s="5"/>
      <c r="UV498" s="5"/>
      <c r="UY498" s="5"/>
      <c r="UZ498" s="5"/>
      <c r="VC498" s="5"/>
      <c r="VD498" s="5"/>
      <c r="VG498" s="5"/>
      <c r="VH498" s="5"/>
      <c r="VK498" s="5"/>
      <c r="VL498" s="5"/>
      <c r="VO498" s="5"/>
      <c r="VP498" s="5"/>
      <c r="VS498" s="5"/>
      <c r="VT498" s="5"/>
      <c r="VW498" s="5"/>
      <c r="VX498" s="5"/>
      <c r="WA498" s="5"/>
      <c r="WB498" s="5"/>
      <c r="WE498" s="5"/>
      <c r="WF498" s="5"/>
      <c r="WI498" s="5"/>
      <c r="WJ498" s="5"/>
      <c r="WM498" s="5"/>
      <c r="WN498" s="5"/>
      <c r="WQ498" s="5"/>
      <c r="WR498" s="5"/>
      <c r="WU498" s="5"/>
      <c r="WV498" s="5"/>
      <c r="WY498" s="5"/>
      <c r="WZ498" s="5"/>
      <c r="XC498" s="5"/>
      <c r="XD498" s="5"/>
      <c r="XG498" s="5"/>
      <c r="XH498" s="5"/>
      <c r="XK498" s="5"/>
      <c r="XL498" s="5"/>
      <c r="XO498" s="5"/>
      <c r="XP498" s="5"/>
      <c r="XS498" s="5"/>
      <c r="XT498" s="5"/>
      <c r="XW498" s="5"/>
      <c r="XX498" s="5"/>
      <c r="YA498" s="5"/>
      <c r="YB498" s="5"/>
      <c r="YE498" s="5"/>
      <c r="YF498" s="5"/>
      <c r="YI498" s="5"/>
      <c r="YJ498" s="5"/>
      <c r="YM498" s="5"/>
      <c r="YN498" s="5"/>
      <c r="YQ498" s="5"/>
      <c r="YR498" s="5"/>
      <c r="YU498" s="5"/>
      <c r="YV498" s="5"/>
      <c r="YY498" s="5"/>
      <c r="YZ498" s="5"/>
      <c r="ZC498" s="5"/>
      <c r="ZD498" s="5"/>
      <c r="ZG498" s="5"/>
      <c r="ZH498" s="5"/>
      <c r="ZK498" s="5"/>
      <c r="ZL498" s="5"/>
      <c r="ZO498" s="5"/>
      <c r="ZP498" s="5"/>
      <c r="ZS498" s="5"/>
      <c r="ZT498" s="5"/>
      <c r="ZW498" s="5"/>
      <c r="ZX498" s="5"/>
      <c r="AAA498" s="5"/>
      <c r="AAB498" s="5"/>
      <c r="AAE498" s="5"/>
      <c r="AAF498" s="5"/>
      <c r="AAI498" s="5"/>
      <c r="AAJ498" s="5"/>
      <c r="AAM498" s="5"/>
      <c r="AAN498" s="5"/>
      <c r="AAQ498" s="5"/>
      <c r="AAR498" s="5"/>
      <c r="AAU498" s="5"/>
      <c r="AAV498" s="5"/>
      <c r="AAY498" s="5"/>
      <c r="AAZ498" s="5"/>
      <c r="ABC498" s="5"/>
      <c r="ABD498" s="5"/>
      <c r="ABG498" s="5"/>
      <c r="ABH498" s="5"/>
      <c r="ABK498" s="5"/>
      <c r="ABL498" s="5"/>
      <c r="ABO498" s="5"/>
      <c r="ABP498" s="5"/>
      <c r="ABS498" s="5"/>
      <c r="ABT498" s="5"/>
      <c r="ABW498" s="5"/>
      <c r="ABX498" s="5"/>
      <c r="ACA498" s="5"/>
      <c r="ACB498" s="5"/>
      <c r="ACE498" s="5"/>
      <c r="ACF498" s="5"/>
      <c r="ACI498" s="5"/>
      <c r="ACJ498" s="5"/>
      <c r="ACM498" s="5"/>
      <c r="ACN498" s="5"/>
      <c r="ACQ498" s="5"/>
      <c r="ACR498" s="5"/>
      <c r="ACU498" s="5"/>
      <c r="ACV498" s="5"/>
      <c r="ACY498" s="5"/>
      <c r="ACZ498" s="5"/>
      <c r="ADC498" s="5"/>
      <c r="ADD498" s="5"/>
      <c r="ADG498" s="5"/>
      <c r="ADH498" s="5"/>
      <c r="ADK498" s="5"/>
      <c r="ADL498" s="5"/>
      <c r="ADO498" s="5"/>
      <c r="ADP498" s="5"/>
      <c r="ADS498" s="5"/>
      <c r="ADT498" s="5"/>
      <c r="ADW498" s="5"/>
      <c r="ADX498" s="5"/>
      <c r="AEA498" s="5"/>
      <c r="AEB498" s="5"/>
      <c r="AEE498" s="5"/>
      <c r="AEF498" s="5"/>
      <c r="AEI498" s="5"/>
      <c r="AEJ498" s="5"/>
      <c r="AEM498" s="5"/>
      <c r="AEN498" s="5"/>
      <c r="AEQ498" s="5"/>
      <c r="AER498" s="5"/>
      <c r="AEU498" s="5"/>
      <c r="AEV498" s="5"/>
      <c r="AEY498" s="5"/>
      <c r="AEZ498" s="5"/>
      <c r="AFC498" s="5"/>
      <c r="AFD498" s="5"/>
      <c r="AFG498" s="5"/>
      <c r="AFH498" s="5"/>
      <c r="AFK498" s="5"/>
      <c r="AFL498" s="5"/>
      <c r="AFO498" s="5"/>
      <c r="AFP498" s="5"/>
      <c r="AFS498" s="5"/>
      <c r="AFT498" s="5"/>
      <c r="AFW498" s="5"/>
      <c r="AFX498" s="5"/>
      <c r="AGA498" s="5"/>
      <c r="AGB498" s="5"/>
      <c r="AGE498" s="5"/>
      <c r="AGF498" s="5"/>
      <c r="AGI498" s="5"/>
      <c r="AGJ498" s="5"/>
      <c r="AGM498" s="5"/>
      <c r="AGN498" s="5"/>
      <c r="AGQ498" s="5"/>
      <c r="AGR498" s="5"/>
      <c r="AGU498" s="5"/>
      <c r="AGV498" s="5"/>
      <c r="AGY498" s="5"/>
      <c r="AGZ498" s="5"/>
      <c r="AHC498" s="5"/>
      <c r="AHD498" s="5"/>
      <c r="AHG498" s="5"/>
      <c r="AHH498" s="5"/>
      <c r="AHK498" s="5"/>
      <c r="AHL498" s="5"/>
      <c r="AHO498" s="5"/>
      <c r="AHP498" s="5"/>
      <c r="AHS498" s="5"/>
      <c r="AHT498" s="5"/>
      <c r="AHW498" s="5"/>
      <c r="AHX498" s="5"/>
      <c r="AIA498" s="5"/>
      <c r="AIB498" s="5"/>
      <c r="AIE498" s="5"/>
      <c r="AIF498" s="5"/>
      <c r="AII498" s="5"/>
      <c r="AIJ498" s="5"/>
      <c r="AIM498" s="5"/>
      <c r="AIN498" s="5"/>
      <c r="AIQ498" s="5"/>
      <c r="AIR498" s="5"/>
      <c r="AIU498" s="5"/>
      <c r="AIV498" s="5"/>
      <c r="AIY498" s="5"/>
      <c r="AIZ498" s="5"/>
      <c r="AJC498" s="5"/>
      <c r="AJD498" s="5"/>
      <c r="AJG498" s="5"/>
      <c r="AJH498" s="5"/>
      <c r="AJK498" s="5"/>
      <c r="AJL498" s="5"/>
      <c r="AJO498" s="5"/>
      <c r="AJP498" s="5"/>
      <c r="AJS498" s="5"/>
      <c r="AJT498" s="5"/>
      <c r="AJW498" s="5"/>
      <c r="AJX498" s="5"/>
      <c r="AKA498" s="5"/>
      <c r="AKB498" s="5"/>
      <c r="AKE498" s="5"/>
      <c r="AKF498" s="5"/>
      <c r="AKI498" s="5"/>
      <c r="AKJ498" s="5"/>
      <c r="AKM498" s="5"/>
      <c r="AKN498" s="5"/>
      <c r="AKQ498" s="5"/>
      <c r="AKR498" s="5"/>
      <c r="AKU498" s="5"/>
      <c r="AKV498" s="5"/>
      <c r="AKY498" s="5"/>
      <c r="AKZ498" s="5"/>
      <c r="ALC498" s="5"/>
      <c r="ALD498" s="5"/>
      <c r="ALG498" s="5"/>
      <c r="ALH498" s="5"/>
      <c r="ALK498" s="5"/>
      <c r="ALL498" s="5"/>
      <c r="ALO498" s="5"/>
      <c r="ALP498" s="5"/>
      <c r="ALS498" s="5"/>
      <c r="ALT498" s="5"/>
      <c r="ALW498" s="5"/>
      <c r="ALX498" s="5"/>
      <c r="AMA498" s="5"/>
      <c r="AMB498" s="5"/>
      <c r="AME498" s="5"/>
      <c r="AMF498" s="5"/>
      <c r="AMI498" s="5"/>
      <c r="AMJ498" s="5"/>
    </row>
    <row r="499" spans="1:1024" x14ac:dyDescent="0.25">
      <c r="A499" s="3">
        <v>41993</v>
      </c>
      <c r="B499" t="s">
        <v>159</v>
      </c>
      <c r="C499"/>
      <c r="D499" s="5">
        <v>40</v>
      </c>
      <c r="E499" s="70"/>
      <c r="G499" s="5"/>
      <c r="H499" s="5"/>
      <c r="K499" s="5"/>
      <c r="L499" s="5"/>
      <c r="O499" s="5"/>
      <c r="P499" s="5"/>
      <c r="S499" s="5"/>
      <c r="T499" s="5"/>
      <c r="W499" s="5"/>
      <c r="X499" s="5"/>
      <c r="AA499" s="5"/>
      <c r="AB499" s="5"/>
      <c r="AE499" s="5"/>
      <c r="AF499" s="5"/>
      <c r="AI499" s="5"/>
      <c r="AJ499" s="5"/>
      <c r="AM499" s="5"/>
      <c r="AN499" s="5"/>
      <c r="AQ499" s="5"/>
      <c r="AR499" s="5"/>
      <c r="AU499" s="5"/>
      <c r="AV499" s="5"/>
      <c r="AY499" s="5"/>
      <c r="AZ499" s="5"/>
      <c r="BC499" s="5"/>
      <c r="BD499" s="5"/>
      <c r="BG499" s="5"/>
      <c r="BH499" s="5"/>
      <c r="BK499" s="5"/>
      <c r="BL499" s="5"/>
      <c r="BO499" s="5"/>
      <c r="BP499" s="5"/>
      <c r="BS499" s="5"/>
      <c r="BT499" s="5"/>
      <c r="BW499" s="5"/>
      <c r="BX499" s="5"/>
      <c r="CA499" s="5"/>
      <c r="CB499" s="5"/>
      <c r="CE499" s="5"/>
      <c r="CF499" s="5"/>
      <c r="CI499" s="5"/>
      <c r="CJ499" s="5"/>
      <c r="CM499" s="5"/>
      <c r="CN499" s="5"/>
      <c r="CQ499" s="5"/>
      <c r="CR499" s="5"/>
      <c r="CU499" s="5"/>
      <c r="CV499" s="5"/>
      <c r="CY499" s="5"/>
      <c r="CZ499" s="5"/>
      <c r="DC499" s="5"/>
      <c r="DD499" s="5"/>
      <c r="DG499" s="5"/>
      <c r="DH499" s="5"/>
      <c r="DK499" s="5"/>
      <c r="DL499" s="5"/>
      <c r="DO499" s="5"/>
      <c r="DP499" s="5"/>
      <c r="DS499" s="5"/>
      <c r="DT499" s="5"/>
      <c r="DW499" s="5"/>
      <c r="DX499" s="5"/>
      <c r="EA499" s="5"/>
      <c r="EB499" s="5"/>
      <c r="EE499" s="5"/>
      <c r="EF499" s="5"/>
      <c r="EI499" s="5"/>
      <c r="EJ499" s="5"/>
      <c r="EM499" s="5"/>
      <c r="EN499" s="5"/>
      <c r="EQ499" s="5"/>
      <c r="ER499" s="5"/>
      <c r="EU499" s="5"/>
      <c r="EV499" s="5"/>
      <c r="EY499" s="5"/>
      <c r="EZ499" s="5"/>
      <c r="FC499" s="5"/>
      <c r="FD499" s="5"/>
      <c r="FG499" s="5"/>
      <c r="FH499" s="5"/>
      <c r="FK499" s="5"/>
      <c r="FL499" s="5"/>
      <c r="FO499" s="5"/>
      <c r="FP499" s="5"/>
      <c r="FS499" s="5"/>
      <c r="FT499" s="5"/>
      <c r="FW499" s="5"/>
      <c r="FX499" s="5"/>
      <c r="GA499" s="5"/>
      <c r="GB499" s="5"/>
      <c r="GE499" s="5"/>
      <c r="GF499" s="5"/>
      <c r="GI499" s="5"/>
      <c r="GJ499" s="5"/>
      <c r="GM499" s="5"/>
      <c r="GN499" s="5"/>
      <c r="GQ499" s="5"/>
      <c r="GR499" s="5"/>
      <c r="GU499" s="5"/>
      <c r="GV499" s="5"/>
      <c r="GY499" s="5"/>
      <c r="GZ499" s="5"/>
      <c r="HC499" s="5"/>
      <c r="HD499" s="5"/>
      <c r="HG499" s="5"/>
      <c r="HH499" s="5"/>
      <c r="HK499" s="5"/>
      <c r="HL499" s="5"/>
      <c r="HO499" s="5"/>
      <c r="HP499" s="5"/>
      <c r="HS499" s="5"/>
      <c r="HT499" s="5"/>
      <c r="HW499" s="5"/>
      <c r="HX499" s="5"/>
      <c r="IA499" s="5"/>
      <c r="IB499" s="5"/>
      <c r="IE499" s="5"/>
      <c r="IF499" s="5"/>
      <c r="II499" s="5"/>
      <c r="IJ499" s="5"/>
      <c r="IM499" s="5"/>
      <c r="IN499" s="5"/>
      <c r="IQ499" s="5"/>
      <c r="IR499" s="5"/>
      <c r="IU499" s="5"/>
      <c r="IV499" s="5"/>
      <c r="IY499" s="5"/>
      <c r="IZ499" s="5"/>
      <c r="JC499" s="5"/>
      <c r="JD499" s="5"/>
      <c r="JG499" s="5"/>
      <c r="JH499" s="5"/>
      <c r="JK499" s="5"/>
      <c r="JL499" s="5"/>
      <c r="JO499" s="5"/>
      <c r="JP499" s="5"/>
      <c r="JS499" s="5"/>
      <c r="JT499" s="5"/>
      <c r="JW499" s="5"/>
      <c r="JX499" s="5"/>
      <c r="KA499" s="5"/>
      <c r="KB499" s="5"/>
      <c r="KE499" s="5"/>
      <c r="KF499" s="5"/>
      <c r="KI499" s="5"/>
      <c r="KJ499" s="5"/>
      <c r="KM499" s="5"/>
      <c r="KN499" s="5"/>
      <c r="KQ499" s="5"/>
      <c r="KR499" s="5"/>
      <c r="KU499" s="5"/>
      <c r="KV499" s="5"/>
      <c r="KY499" s="5"/>
      <c r="KZ499" s="5"/>
      <c r="LC499" s="5"/>
      <c r="LD499" s="5"/>
      <c r="LG499" s="5"/>
      <c r="LH499" s="5"/>
      <c r="LK499" s="5"/>
      <c r="LL499" s="5"/>
      <c r="LO499" s="5"/>
      <c r="LP499" s="5"/>
      <c r="LS499" s="5"/>
      <c r="LT499" s="5"/>
      <c r="LW499" s="5"/>
      <c r="LX499" s="5"/>
      <c r="MA499" s="5"/>
      <c r="MB499" s="5"/>
      <c r="ME499" s="5"/>
      <c r="MF499" s="5"/>
      <c r="MI499" s="5"/>
      <c r="MJ499" s="5"/>
      <c r="MM499" s="5"/>
      <c r="MN499" s="5"/>
      <c r="MQ499" s="5"/>
      <c r="MR499" s="5"/>
      <c r="MU499" s="5"/>
      <c r="MV499" s="5"/>
      <c r="MY499" s="5"/>
      <c r="MZ499" s="5"/>
      <c r="NC499" s="5"/>
      <c r="ND499" s="5"/>
      <c r="NG499" s="5"/>
      <c r="NH499" s="5"/>
      <c r="NK499" s="5"/>
      <c r="NL499" s="5"/>
      <c r="NO499" s="5"/>
      <c r="NP499" s="5"/>
      <c r="NS499" s="5"/>
      <c r="NT499" s="5"/>
      <c r="NW499" s="5"/>
      <c r="NX499" s="5"/>
      <c r="OA499" s="5"/>
      <c r="OB499" s="5"/>
      <c r="OE499" s="5"/>
      <c r="OF499" s="5"/>
      <c r="OI499" s="5"/>
      <c r="OJ499" s="5"/>
      <c r="OM499" s="5"/>
      <c r="ON499" s="5"/>
      <c r="OQ499" s="5"/>
      <c r="OR499" s="5"/>
      <c r="OU499" s="5"/>
      <c r="OV499" s="5"/>
      <c r="OY499" s="5"/>
      <c r="OZ499" s="5"/>
      <c r="PC499" s="5"/>
      <c r="PD499" s="5"/>
      <c r="PG499" s="5"/>
      <c r="PH499" s="5"/>
      <c r="PK499" s="5"/>
      <c r="PL499" s="5"/>
      <c r="PO499" s="5"/>
      <c r="PP499" s="5"/>
      <c r="PS499" s="5"/>
      <c r="PT499" s="5"/>
      <c r="PW499" s="5"/>
      <c r="PX499" s="5"/>
      <c r="QA499" s="5"/>
      <c r="QB499" s="5"/>
      <c r="QE499" s="5"/>
      <c r="QF499" s="5"/>
      <c r="QI499" s="5"/>
      <c r="QJ499" s="5"/>
      <c r="QM499" s="5"/>
      <c r="QN499" s="5"/>
      <c r="QQ499" s="5"/>
      <c r="QR499" s="5"/>
      <c r="QU499" s="5"/>
      <c r="QV499" s="5"/>
      <c r="QY499" s="5"/>
      <c r="QZ499" s="5"/>
      <c r="RC499" s="5"/>
      <c r="RD499" s="5"/>
      <c r="RG499" s="5"/>
      <c r="RH499" s="5"/>
      <c r="RK499" s="5"/>
      <c r="RL499" s="5"/>
      <c r="RO499" s="5"/>
      <c r="RP499" s="5"/>
      <c r="RS499" s="5"/>
      <c r="RT499" s="5"/>
      <c r="RW499" s="5"/>
      <c r="RX499" s="5"/>
      <c r="SA499" s="5"/>
      <c r="SB499" s="5"/>
      <c r="SE499" s="5"/>
      <c r="SF499" s="5"/>
      <c r="SI499" s="5"/>
      <c r="SJ499" s="5"/>
      <c r="SM499" s="5"/>
      <c r="SN499" s="5"/>
      <c r="SQ499" s="5"/>
      <c r="SR499" s="5"/>
      <c r="SU499" s="5"/>
      <c r="SV499" s="5"/>
      <c r="SY499" s="5"/>
      <c r="SZ499" s="5"/>
      <c r="TC499" s="5"/>
      <c r="TD499" s="5"/>
      <c r="TG499" s="5"/>
      <c r="TH499" s="5"/>
      <c r="TK499" s="5"/>
      <c r="TL499" s="5"/>
      <c r="TO499" s="5"/>
      <c r="TP499" s="5"/>
      <c r="TS499" s="5"/>
      <c r="TT499" s="5"/>
      <c r="TW499" s="5"/>
      <c r="TX499" s="5"/>
      <c r="UA499" s="5"/>
      <c r="UB499" s="5"/>
      <c r="UE499" s="5"/>
      <c r="UF499" s="5"/>
      <c r="UI499" s="5"/>
      <c r="UJ499" s="5"/>
      <c r="UM499" s="5"/>
      <c r="UN499" s="5"/>
      <c r="UQ499" s="5"/>
      <c r="UR499" s="5"/>
      <c r="UU499" s="5"/>
      <c r="UV499" s="5"/>
      <c r="UY499" s="5"/>
      <c r="UZ499" s="5"/>
      <c r="VC499" s="5"/>
      <c r="VD499" s="5"/>
      <c r="VG499" s="5"/>
      <c r="VH499" s="5"/>
      <c r="VK499" s="5"/>
      <c r="VL499" s="5"/>
      <c r="VO499" s="5"/>
      <c r="VP499" s="5"/>
      <c r="VS499" s="5"/>
      <c r="VT499" s="5"/>
      <c r="VW499" s="5"/>
      <c r="VX499" s="5"/>
      <c r="WA499" s="5"/>
      <c r="WB499" s="5"/>
      <c r="WE499" s="5"/>
      <c r="WF499" s="5"/>
      <c r="WI499" s="5"/>
      <c r="WJ499" s="5"/>
      <c r="WM499" s="5"/>
      <c r="WN499" s="5"/>
      <c r="WQ499" s="5"/>
      <c r="WR499" s="5"/>
      <c r="WU499" s="5"/>
      <c r="WV499" s="5"/>
      <c r="WY499" s="5"/>
      <c r="WZ499" s="5"/>
      <c r="XC499" s="5"/>
      <c r="XD499" s="5"/>
      <c r="XG499" s="5"/>
      <c r="XH499" s="5"/>
      <c r="XK499" s="5"/>
      <c r="XL499" s="5"/>
      <c r="XO499" s="5"/>
      <c r="XP499" s="5"/>
      <c r="XS499" s="5"/>
      <c r="XT499" s="5"/>
      <c r="XW499" s="5"/>
      <c r="XX499" s="5"/>
      <c r="YA499" s="5"/>
      <c r="YB499" s="5"/>
      <c r="YE499" s="5"/>
      <c r="YF499" s="5"/>
      <c r="YI499" s="5"/>
      <c r="YJ499" s="5"/>
      <c r="YM499" s="5"/>
      <c r="YN499" s="5"/>
      <c r="YQ499" s="5"/>
      <c r="YR499" s="5"/>
      <c r="YU499" s="5"/>
      <c r="YV499" s="5"/>
      <c r="YY499" s="5"/>
      <c r="YZ499" s="5"/>
      <c r="ZC499" s="5"/>
      <c r="ZD499" s="5"/>
      <c r="ZG499" s="5"/>
      <c r="ZH499" s="5"/>
      <c r="ZK499" s="5"/>
      <c r="ZL499" s="5"/>
      <c r="ZO499" s="5"/>
      <c r="ZP499" s="5"/>
      <c r="ZS499" s="5"/>
      <c r="ZT499" s="5"/>
      <c r="ZW499" s="5"/>
      <c r="ZX499" s="5"/>
      <c r="AAA499" s="5"/>
      <c r="AAB499" s="5"/>
      <c r="AAE499" s="5"/>
      <c r="AAF499" s="5"/>
      <c r="AAI499" s="5"/>
      <c r="AAJ499" s="5"/>
      <c r="AAM499" s="5"/>
      <c r="AAN499" s="5"/>
      <c r="AAQ499" s="5"/>
      <c r="AAR499" s="5"/>
      <c r="AAU499" s="5"/>
      <c r="AAV499" s="5"/>
      <c r="AAY499" s="5"/>
      <c r="AAZ499" s="5"/>
      <c r="ABC499" s="5"/>
      <c r="ABD499" s="5"/>
      <c r="ABG499" s="5"/>
      <c r="ABH499" s="5"/>
      <c r="ABK499" s="5"/>
      <c r="ABL499" s="5"/>
      <c r="ABO499" s="5"/>
      <c r="ABP499" s="5"/>
      <c r="ABS499" s="5"/>
      <c r="ABT499" s="5"/>
      <c r="ABW499" s="5"/>
      <c r="ABX499" s="5"/>
      <c r="ACA499" s="5"/>
      <c r="ACB499" s="5"/>
      <c r="ACE499" s="5"/>
      <c r="ACF499" s="5"/>
      <c r="ACI499" s="5"/>
      <c r="ACJ499" s="5"/>
      <c r="ACM499" s="5"/>
      <c r="ACN499" s="5"/>
      <c r="ACQ499" s="5"/>
      <c r="ACR499" s="5"/>
      <c r="ACU499" s="5"/>
      <c r="ACV499" s="5"/>
      <c r="ACY499" s="5"/>
      <c r="ACZ499" s="5"/>
      <c r="ADC499" s="5"/>
      <c r="ADD499" s="5"/>
      <c r="ADG499" s="5"/>
      <c r="ADH499" s="5"/>
      <c r="ADK499" s="5"/>
      <c r="ADL499" s="5"/>
      <c r="ADO499" s="5"/>
      <c r="ADP499" s="5"/>
      <c r="ADS499" s="5"/>
      <c r="ADT499" s="5"/>
      <c r="ADW499" s="5"/>
      <c r="ADX499" s="5"/>
      <c r="AEA499" s="5"/>
      <c r="AEB499" s="5"/>
      <c r="AEE499" s="5"/>
      <c r="AEF499" s="5"/>
      <c r="AEI499" s="5"/>
      <c r="AEJ499" s="5"/>
      <c r="AEM499" s="5"/>
      <c r="AEN499" s="5"/>
      <c r="AEQ499" s="5"/>
      <c r="AER499" s="5"/>
      <c r="AEU499" s="5"/>
      <c r="AEV499" s="5"/>
      <c r="AEY499" s="5"/>
      <c r="AEZ499" s="5"/>
      <c r="AFC499" s="5"/>
      <c r="AFD499" s="5"/>
      <c r="AFG499" s="5"/>
      <c r="AFH499" s="5"/>
      <c r="AFK499" s="5"/>
      <c r="AFL499" s="5"/>
      <c r="AFO499" s="5"/>
      <c r="AFP499" s="5"/>
      <c r="AFS499" s="5"/>
      <c r="AFT499" s="5"/>
      <c r="AFW499" s="5"/>
      <c r="AFX499" s="5"/>
      <c r="AGA499" s="5"/>
      <c r="AGB499" s="5"/>
      <c r="AGE499" s="5"/>
      <c r="AGF499" s="5"/>
      <c r="AGI499" s="5"/>
      <c r="AGJ499" s="5"/>
      <c r="AGM499" s="5"/>
      <c r="AGN499" s="5"/>
      <c r="AGQ499" s="5"/>
      <c r="AGR499" s="5"/>
      <c r="AGU499" s="5"/>
      <c r="AGV499" s="5"/>
      <c r="AGY499" s="5"/>
      <c r="AGZ499" s="5"/>
      <c r="AHC499" s="5"/>
      <c r="AHD499" s="5"/>
      <c r="AHG499" s="5"/>
      <c r="AHH499" s="5"/>
      <c r="AHK499" s="5"/>
      <c r="AHL499" s="5"/>
      <c r="AHO499" s="5"/>
      <c r="AHP499" s="5"/>
      <c r="AHS499" s="5"/>
      <c r="AHT499" s="5"/>
      <c r="AHW499" s="5"/>
      <c r="AHX499" s="5"/>
      <c r="AIA499" s="5"/>
      <c r="AIB499" s="5"/>
      <c r="AIE499" s="5"/>
      <c r="AIF499" s="5"/>
      <c r="AII499" s="5"/>
      <c r="AIJ499" s="5"/>
      <c r="AIM499" s="5"/>
      <c r="AIN499" s="5"/>
      <c r="AIQ499" s="5"/>
      <c r="AIR499" s="5"/>
      <c r="AIU499" s="5"/>
      <c r="AIV499" s="5"/>
      <c r="AIY499" s="5"/>
      <c r="AIZ499" s="5"/>
      <c r="AJC499" s="5"/>
      <c r="AJD499" s="5"/>
      <c r="AJG499" s="5"/>
      <c r="AJH499" s="5"/>
      <c r="AJK499" s="5"/>
      <c r="AJL499" s="5"/>
      <c r="AJO499" s="5"/>
      <c r="AJP499" s="5"/>
      <c r="AJS499" s="5"/>
      <c r="AJT499" s="5"/>
      <c r="AJW499" s="5"/>
      <c r="AJX499" s="5"/>
      <c r="AKA499" s="5"/>
      <c r="AKB499" s="5"/>
      <c r="AKE499" s="5"/>
      <c r="AKF499" s="5"/>
      <c r="AKI499" s="5"/>
      <c r="AKJ499" s="5"/>
      <c r="AKM499" s="5"/>
      <c r="AKN499" s="5"/>
      <c r="AKQ499" s="5"/>
      <c r="AKR499" s="5"/>
      <c r="AKU499" s="5"/>
      <c r="AKV499" s="5"/>
      <c r="AKY499" s="5"/>
      <c r="AKZ499" s="5"/>
      <c r="ALC499" s="5"/>
      <c r="ALD499" s="5"/>
      <c r="ALG499" s="5"/>
      <c r="ALH499" s="5"/>
      <c r="ALK499" s="5"/>
      <c r="ALL499" s="5"/>
      <c r="ALO499" s="5"/>
      <c r="ALP499" s="5"/>
      <c r="ALS499" s="5"/>
      <c r="ALT499" s="5"/>
      <c r="ALW499" s="5"/>
      <c r="ALX499" s="5"/>
      <c r="AMA499" s="5"/>
      <c r="AMB499" s="5"/>
      <c r="AME499" s="5"/>
      <c r="AMF499" s="5"/>
      <c r="AMI499" s="5"/>
      <c r="AMJ499" s="5"/>
    </row>
    <row r="500" spans="1:1024" x14ac:dyDescent="0.25">
      <c r="A500" s="3">
        <v>41993</v>
      </c>
      <c r="B500" t="s">
        <v>160</v>
      </c>
      <c r="C500"/>
      <c r="D500" s="5">
        <v>150</v>
      </c>
      <c r="E500" s="70"/>
      <c r="G500" s="5"/>
      <c r="H500" s="5"/>
      <c r="K500" s="5"/>
      <c r="L500" s="2"/>
      <c r="O500" s="5"/>
      <c r="P500" s="2"/>
      <c r="S500" s="5"/>
      <c r="T500" s="2"/>
      <c r="W500" s="5"/>
      <c r="X500" s="2"/>
      <c r="AA500" s="5"/>
      <c r="AB500" s="2"/>
      <c r="AE500" s="5"/>
      <c r="AF500" s="2"/>
      <c r="AI500" s="5"/>
      <c r="AJ500" s="2"/>
      <c r="AM500" s="5"/>
      <c r="AN500" s="2"/>
      <c r="AQ500" s="5"/>
      <c r="AR500" s="2"/>
      <c r="AU500" s="5"/>
      <c r="AV500" s="2"/>
      <c r="AY500" s="5"/>
      <c r="AZ500" s="2"/>
      <c r="BC500" s="5"/>
      <c r="BD500" s="2"/>
      <c r="BG500" s="5"/>
      <c r="BH500" s="2"/>
      <c r="BK500" s="5"/>
      <c r="BL500" s="2"/>
      <c r="BO500" s="5"/>
      <c r="BP500" s="2"/>
      <c r="BS500" s="5"/>
      <c r="BT500" s="2"/>
      <c r="BW500" s="5"/>
      <c r="BX500" s="2"/>
      <c r="CA500" s="5"/>
      <c r="CB500" s="2"/>
      <c r="CE500" s="5"/>
      <c r="CF500" s="2"/>
      <c r="CI500" s="5"/>
      <c r="CJ500" s="2"/>
      <c r="CM500" s="5"/>
      <c r="CN500" s="2"/>
      <c r="CQ500" s="5"/>
      <c r="CR500" s="2"/>
      <c r="CU500" s="5"/>
      <c r="CV500" s="2"/>
      <c r="CY500" s="5"/>
      <c r="CZ500" s="2"/>
      <c r="DC500" s="5"/>
      <c r="DD500" s="2"/>
      <c r="DG500" s="5"/>
      <c r="DH500" s="2"/>
      <c r="DK500" s="5"/>
      <c r="DL500" s="2"/>
      <c r="DO500" s="5"/>
      <c r="DP500" s="2"/>
      <c r="DS500" s="5"/>
      <c r="DT500" s="2"/>
      <c r="DW500" s="5"/>
      <c r="DX500" s="2"/>
      <c r="EA500" s="5"/>
      <c r="EB500" s="2"/>
      <c r="EE500" s="5"/>
      <c r="EF500" s="2"/>
      <c r="EI500" s="5"/>
      <c r="EJ500" s="2"/>
      <c r="EM500" s="5"/>
      <c r="EN500" s="2"/>
      <c r="EQ500" s="5"/>
      <c r="ER500" s="2"/>
      <c r="EU500" s="5"/>
      <c r="EV500" s="2"/>
      <c r="EY500" s="5"/>
      <c r="EZ500" s="2"/>
      <c r="FC500" s="5"/>
      <c r="FD500" s="2"/>
      <c r="FG500" s="5"/>
      <c r="FH500" s="2"/>
      <c r="FK500" s="5"/>
      <c r="FL500" s="2"/>
      <c r="FO500" s="5"/>
      <c r="FP500" s="2"/>
      <c r="FS500" s="5"/>
      <c r="FT500" s="2"/>
      <c r="FW500" s="5"/>
      <c r="FX500" s="2"/>
      <c r="GA500" s="5"/>
      <c r="GB500" s="2"/>
      <c r="GE500" s="5"/>
      <c r="GF500" s="2"/>
      <c r="GI500" s="5"/>
      <c r="GJ500" s="2"/>
      <c r="GM500" s="5"/>
      <c r="GN500" s="2"/>
      <c r="GQ500" s="5"/>
      <c r="GR500" s="2"/>
      <c r="GU500" s="5"/>
      <c r="GV500" s="2"/>
      <c r="GY500" s="5"/>
      <c r="GZ500" s="2"/>
      <c r="HC500" s="5"/>
      <c r="HD500" s="2"/>
      <c r="HG500" s="5"/>
      <c r="HH500" s="2"/>
      <c r="HK500" s="5"/>
      <c r="HL500" s="2"/>
      <c r="HO500" s="5"/>
      <c r="HP500" s="2"/>
      <c r="HS500" s="5"/>
      <c r="HT500" s="2"/>
      <c r="HW500" s="5"/>
      <c r="HX500" s="2"/>
      <c r="IA500" s="5"/>
      <c r="IB500" s="2"/>
      <c r="IE500" s="5"/>
      <c r="IF500" s="2"/>
      <c r="II500" s="5"/>
      <c r="IJ500" s="2"/>
      <c r="IM500" s="5"/>
      <c r="IN500" s="2"/>
      <c r="IQ500" s="5"/>
      <c r="IR500" s="2"/>
      <c r="IU500" s="5"/>
      <c r="IV500" s="2"/>
      <c r="IY500" s="5"/>
      <c r="IZ500" s="2"/>
      <c r="JC500" s="5"/>
      <c r="JD500" s="2"/>
      <c r="JG500" s="5"/>
      <c r="JH500" s="2"/>
      <c r="JK500" s="5"/>
      <c r="JL500" s="2"/>
      <c r="JO500" s="5"/>
      <c r="JP500" s="2"/>
      <c r="JS500" s="5"/>
      <c r="JT500" s="2"/>
      <c r="JW500" s="5"/>
      <c r="JX500" s="2"/>
      <c r="KA500" s="5"/>
      <c r="KB500" s="2"/>
      <c r="KE500" s="5"/>
      <c r="KF500" s="2"/>
      <c r="KI500" s="5"/>
      <c r="KJ500" s="2"/>
      <c r="KM500" s="5"/>
      <c r="KN500" s="2"/>
      <c r="KQ500" s="5"/>
      <c r="KR500" s="2"/>
      <c r="KU500" s="5"/>
      <c r="KV500" s="2"/>
      <c r="KY500" s="5"/>
      <c r="KZ500" s="2"/>
      <c r="LC500" s="5"/>
      <c r="LD500" s="2"/>
      <c r="LG500" s="5"/>
      <c r="LH500" s="2"/>
      <c r="LK500" s="5"/>
      <c r="LL500" s="2"/>
      <c r="LO500" s="5"/>
      <c r="LP500" s="2"/>
      <c r="LS500" s="5"/>
      <c r="LT500" s="2"/>
      <c r="LW500" s="5"/>
      <c r="LX500" s="2"/>
      <c r="MA500" s="5"/>
      <c r="MB500" s="2"/>
      <c r="ME500" s="5"/>
      <c r="MF500" s="2"/>
      <c r="MI500" s="5"/>
      <c r="MJ500" s="2"/>
      <c r="MM500" s="5"/>
      <c r="MN500" s="2"/>
      <c r="MQ500" s="5"/>
      <c r="MR500" s="2"/>
      <c r="MU500" s="5"/>
      <c r="MV500" s="2"/>
      <c r="MY500" s="5"/>
      <c r="MZ500" s="2"/>
      <c r="NC500" s="5"/>
      <c r="ND500" s="2"/>
      <c r="NG500" s="5"/>
      <c r="NH500" s="2"/>
      <c r="NK500" s="5"/>
      <c r="NL500" s="2"/>
      <c r="NO500" s="5"/>
      <c r="NP500" s="2"/>
      <c r="NS500" s="5"/>
      <c r="NT500" s="2"/>
      <c r="NW500" s="5"/>
      <c r="NX500" s="2"/>
      <c r="OA500" s="5"/>
      <c r="OB500" s="2"/>
      <c r="OE500" s="5"/>
      <c r="OF500" s="2"/>
      <c r="OI500" s="5"/>
      <c r="OJ500" s="2"/>
      <c r="OM500" s="5"/>
      <c r="ON500" s="2"/>
      <c r="OQ500" s="5"/>
      <c r="OR500" s="2"/>
      <c r="OU500" s="5"/>
      <c r="OV500" s="2"/>
      <c r="OY500" s="5"/>
      <c r="OZ500" s="2"/>
      <c r="PC500" s="5"/>
      <c r="PD500" s="2"/>
      <c r="PG500" s="5"/>
      <c r="PH500" s="2"/>
      <c r="PK500" s="5"/>
      <c r="PL500" s="2"/>
      <c r="PO500" s="5"/>
      <c r="PP500" s="2"/>
      <c r="PS500" s="5"/>
      <c r="PT500" s="2"/>
      <c r="PW500" s="5"/>
      <c r="PX500" s="2"/>
      <c r="QA500" s="5"/>
      <c r="QB500" s="2"/>
      <c r="QE500" s="5"/>
      <c r="QF500" s="2"/>
      <c r="QI500" s="5"/>
      <c r="QJ500" s="2"/>
      <c r="QM500" s="5"/>
      <c r="QN500" s="2"/>
      <c r="QQ500" s="5"/>
      <c r="QR500" s="2"/>
      <c r="QU500" s="5"/>
      <c r="QV500" s="2"/>
      <c r="QY500" s="5"/>
      <c r="QZ500" s="2"/>
      <c r="RC500" s="5"/>
      <c r="RD500" s="2"/>
      <c r="RG500" s="5"/>
      <c r="RH500" s="2"/>
      <c r="RK500" s="5"/>
      <c r="RL500" s="2"/>
      <c r="RO500" s="5"/>
      <c r="RP500" s="2"/>
      <c r="RS500" s="5"/>
      <c r="RT500" s="2"/>
      <c r="RW500" s="5"/>
      <c r="RX500" s="2"/>
      <c r="SA500" s="5"/>
      <c r="SB500" s="2"/>
      <c r="SE500" s="5"/>
      <c r="SF500" s="2"/>
      <c r="SI500" s="5"/>
      <c r="SJ500" s="2"/>
      <c r="SM500" s="5"/>
      <c r="SN500" s="2"/>
      <c r="SQ500" s="5"/>
      <c r="SR500" s="2"/>
      <c r="SU500" s="5"/>
      <c r="SV500" s="2"/>
      <c r="SY500" s="5"/>
      <c r="SZ500" s="2"/>
      <c r="TC500" s="5"/>
      <c r="TD500" s="2"/>
      <c r="TG500" s="5"/>
      <c r="TH500" s="2"/>
      <c r="TK500" s="5"/>
      <c r="TL500" s="2"/>
      <c r="TO500" s="5"/>
      <c r="TP500" s="2"/>
      <c r="TS500" s="5"/>
      <c r="TT500" s="2"/>
      <c r="TW500" s="5"/>
      <c r="TX500" s="2"/>
      <c r="UA500" s="5"/>
      <c r="UB500" s="2"/>
      <c r="UE500" s="5"/>
      <c r="UF500" s="2"/>
      <c r="UI500" s="5"/>
      <c r="UJ500" s="2"/>
      <c r="UM500" s="5"/>
      <c r="UN500" s="2"/>
      <c r="UQ500" s="5"/>
      <c r="UR500" s="2"/>
      <c r="UU500" s="5"/>
      <c r="UV500" s="2"/>
      <c r="UY500" s="5"/>
      <c r="UZ500" s="2"/>
      <c r="VC500" s="5"/>
      <c r="VD500" s="2"/>
      <c r="VG500" s="5"/>
      <c r="VH500" s="2"/>
      <c r="VK500" s="5"/>
      <c r="VL500" s="2"/>
      <c r="VO500" s="5"/>
      <c r="VP500" s="2"/>
      <c r="VS500" s="5"/>
      <c r="VT500" s="2"/>
      <c r="VW500" s="5"/>
      <c r="VX500" s="2"/>
      <c r="WA500" s="5"/>
      <c r="WB500" s="2"/>
      <c r="WE500" s="5"/>
      <c r="WF500" s="2"/>
      <c r="WI500" s="5"/>
      <c r="WJ500" s="2"/>
      <c r="WM500" s="5"/>
      <c r="WN500" s="2"/>
      <c r="WQ500" s="5"/>
      <c r="WR500" s="2"/>
      <c r="WU500" s="5"/>
      <c r="WV500" s="2"/>
      <c r="WY500" s="5"/>
      <c r="WZ500" s="2"/>
      <c r="XC500" s="5"/>
      <c r="XD500" s="2"/>
      <c r="XG500" s="5"/>
      <c r="XH500" s="2"/>
      <c r="XK500" s="5"/>
      <c r="XL500" s="2"/>
      <c r="XO500" s="5"/>
      <c r="XP500" s="2"/>
      <c r="XS500" s="5"/>
      <c r="XT500" s="2"/>
      <c r="XW500" s="5"/>
      <c r="XX500" s="2"/>
      <c r="YA500" s="5"/>
      <c r="YB500" s="2"/>
      <c r="YE500" s="5"/>
      <c r="YF500" s="2"/>
      <c r="YI500" s="5"/>
      <c r="YJ500" s="2"/>
      <c r="YM500" s="5"/>
      <c r="YN500" s="2"/>
      <c r="YQ500" s="5"/>
      <c r="YR500" s="2"/>
      <c r="YU500" s="5"/>
      <c r="YV500" s="2"/>
      <c r="YY500" s="5"/>
      <c r="YZ500" s="2"/>
      <c r="ZC500" s="5"/>
      <c r="ZD500" s="2"/>
      <c r="ZG500" s="5"/>
      <c r="ZH500" s="2"/>
      <c r="ZK500" s="5"/>
      <c r="ZL500" s="2"/>
      <c r="ZO500" s="5"/>
      <c r="ZP500" s="2"/>
      <c r="ZS500" s="5"/>
      <c r="ZT500" s="2"/>
      <c r="ZW500" s="5"/>
      <c r="ZX500" s="2"/>
      <c r="AAA500" s="5"/>
      <c r="AAB500" s="2"/>
      <c r="AAE500" s="5"/>
      <c r="AAF500" s="2"/>
      <c r="AAI500" s="5"/>
      <c r="AAJ500" s="2"/>
      <c r="AAM500" s="5"/>
      <c r="AAN500" s="2"/>
      <c r="AAQ500" s="5"/>
      <c r="AAR500" s="2"/>
      <c r="AAU500" s="5"/>
      <c r="AAV500" s="2"/>
      <c r="AAY500" s="5"/>
      <c r="AAZ500" s="2"/>
      <c r="ABC500" s="5"/>
      <c r="ABD500" s="2"/>
      <c r="ABG500" s="5"/>
      <c r="ABH500" s="2"/>
      <c r="ABK500" s="5"/>
      <c r="ABL500" s="2"/>
      <c r="ABO500" s="5"/>
      <c r="ABP500" s="2"/>
      <c r="ABS500" s="5"/>
      <c r="ABT500" s="2"/>
      <c r="ABW500" s="5"/>
      <c r="ABX500" s="2"/>
      <c r="ACA500" s="5"/>
      <c r="ACB500" s="2"/>
      <c r="ACE500" s="5"/>
      <c r="ACF500" s="2"/>
      <c r="ACI500" s="5"/>
      <c r="ACJ500" s="2"/>
      <c r="ACM500" s="5"/>
      <c r="ACN500" s="2"/>
      <c r="ACQ500" s="5"/>
      <c r="ACR500" s="2"/>
      <c r="ACU500" s="5"/>
      <c r="ACV500" s="2"/>
      <c r="ACY500" s="5"/>
      <c r="ACZ500" s="2"/>
      <c r="ADC500" s="5"/>
      <c r="ADD500" s="2"/>
      <c r="ADG500" s="5"/>
      <c r="ADH500" s="2"/>
      <c r="ADK500" s="5"/>
      <c r="ADL500" s="2"/>
      <c r="ADO500" s="5"/>
      <c r="ADP500" s="2"/>
      <c r="ADS500" s="5"/>
      <c r="ADT500" s="2"/>
      <c r="ADW500" s="5"/>
      <c r="ADX500" s="2"/>
      <c r="AEA500" s="5"/>
      <c r="AEB500" s="2"/>
      <c r="AEE500" s="5"/>
      <c r="AEF500" s="2"/>
      <c r="AEI500" s="5"/>
      <c r="AEJ500" s="2"/>
      <c r="AEM500" s="5"/>
      <c r="AEN500" s="2"/>
      <c r="AEQ500" s="5"/>
      <c r="AER500" s="2"/>
      <c r="AEU500" s="5"/>
      <c r="AEV500" s="2"/>
      <c r="AEY500" s="5"/>
      <c r="AEZ500" s="2"/>
      <c r="AFC500" s="5"/>
      <c r="AFD500" s="2"/>
      <c r="AFG500" s="5"/>
      <c r="AFH500" s="2"/>
      <c r="AFK500" s="5"/>
      <c r="AFL500" s="2"/>
      <c r="AFO500" s="5"/>
      <c r="AFP500" s="2"/>
      <c r="AFS500" s="5"/>
      <c r="AFT500" s="2"/>
      <c r="AFW500" s="5"/>
      <c r="AFX500" s="2"/>
      <c r="AGA500" s="5"/>
      <c r="AGB500" s="2"/>
      <c r="AGE500" s="5"/>
      <c r="AGF500" s="2"/>
      <c r="AGI500" s="5"/>
      <c r="AGJ500" s="2"/>
      <c r="AGM500" s="5"/>
      <c r="AGN500" s="2"/>
      <c r="AGQ500" s="5"/>
      <c r="AGR500" s="2"/>
      <c r="AGU500" s="5"/>
      <c r="AGV500" s="2"/>
      <c r="AGY500" s="5"/>
      <c r="AGZ500" s="2"/>
      <c r="AHC500" s="5"/>
      <c r="AHD500" s="2"/>
      <c r="AHG500" s="5"/>
      <c r="AHH500" s="2"/>
      <c r="AHK500" s="5"/>
      <c r="AHL500" s="2"/>
      <c r="AHO500" s="5"/>
      <c r="AHP500" s="2"/>
      <c r="AHS500" s="5"/>
      <c r="AHT500" s="2"/>
      <c r="AHW500" s="5"/>
      <c r="AHX500" s="2"/>
      <c r="AIA500" s="5"/>
      <c r="AIB500" s="2"/>
      <c r="AIE500" s="5"/>
      <c r="AIF500" s="2"/>
      <c r="AII500" s="5"/>
      <c r="AIJ500" s="2"/>
      <c r="AIM500" s="5"/>
      <c r="AIN500" s="2"/>
      <c r="AIQ500" s="5"/>
      <c r="AIR500" s="2"/>
      <c r="AIU500" s="5"/>
      <c r="AIV500" s="2"/>
      <c r="AIY500" s="5"/>
      <c r="AIZ500" s="2"/>
      <c r="AJC500" s="5"/>
      <c r="AJD500" s="2"/>
      <c r="AJG500" s="5"/>
      <c r="AJH500" s="2"/>
      <c r="AJK500" s="5"/>
      <c r="AJL500" s="2"/>
      <c r="AJO500" s="5"/>
      <c r="AJP500" s="2"/>
      <c r="AJS500" s="5"/>
      <c r="AJT500" s="2"/>
      <c r="AJW500" s="5"/>
      <c r="AJX500" s="2"/>
      <c r="AKA500" s="5"/>
      <c r="AKB500" s="2"/>
      <c r="AKE500" s="5"/>
      <c r="AKF500" s="2"/>
      <c r="AKI500" s="5"/>
      <c r="AKJ500" s="2"/>
      <c r="AKM500" s="5"/>
      <c r="AKN500" s="2"/>
      <c r="AKQ500" s="5"/>
      <c r="AKR500" s="2"/>
      <c r="AKU500" s="5"/>
      <c r="AKV500" s="2"/>
      <c r="AKY500" s="5"/>
      <c r="AKZ500" s="2"/>
      <c r="ALC500" s="5"/>
      <c r="ALD500" s="2"/>
      <c r="ALG500" s="5"/>
      <c r="ALH500" s="2"/>
      <c r="ALK500" s="5"/>
      <c r="ALL500" s="2"/>
      <c r="ALO500" s="5"/>
      <c r="ALP500" s="2"/>
      <c r="ALS500" s="5"/>
      <c r="ALT500" s="2"/>
      <c r="ALW500" s="5"/>
      <c r="ALX500" s="2"/>
      <c r="AMA500" s="5"/>
      <c r="AMB500" s="2"/>
      <c r="AME500" s="5"/>
      <c r="AMF500" s="2"/>
      <c r="AMI500" s="5"/>
      <c r="AMJ500" s="2"/>
    </row>
    <row r="501" spans="1:1024" x14ac:dyDescent="0.25">
      <c r="A501" s="3">
        <v>41993</v>
      </c>
      <c r="B501" t="s">
        <v>161</v>
      </c>
      <c r="C501"/>
      <c r="D501" s="5">
        <v>1500</v>
      </c>
      <c r="E501" s="70"/>
      <c r="G501" s="5"/>
      <c r="H501" s="5"/>
      <c r="K501" s="5"/>
      <c r="L501" s="2"/>
      <c r="O501" s="5"/>
      <c r="P501" s="2"/>
      <c r="S501" s="5"/>
      <c r="T501" s="2"/>
      <c r="W501" s="5"/>
      <c r="X501" s="2"/>
      <c r="AA501" s="5"/>
      <c r="AB501" s="2"/>
      <c r="AE501" s="5"/>
      <c r="AF501" s="2"/>
      <c r="AI501" s="5"/>
      <c r="AJ501" s="2"/>
      <c r="AM501" s="5"/>
      <c r="AN501" s="2"/>
      <c r="AQ501" s="5"/>
      <c r="AR501" s="2"/>
      <c r="AU501" s="5"/>
      <c r="AV501" s="2"/>
      <c r="AY501" s="5"/>
      <c r="AZ501" s="2"/>
      <c r="BC501" s="5"/>
      <c r="BD501" s="2"/>
      <c r="BG501" s="5"/>
      <c r="BH501" s="2"/>
      <c r="BK501" s="5"/>
      <c r="BL501" s="2"/>
      <c r="BO501" s="5"/>
      <c r="BP501" s="2"/>
      <c r="BS501" s="5"/>
      <c r="BT501" s="2"/>
      <c r="BW501" s="5"/>
      <c r="BX501" s="2"/>
      <c r="CA501" s="5"/>
      <c r="CB501" s="2"/>
      <c r="CE501" s="5"/>
      <c r="CF501" s="2"/>
      <c r="CI501" s="5"/>
      <c r="CJ501" s="2"/>
      <c r="CM501" s="5"/>
      <c r="CN501" s="2"/>
      <c r="CQ501" s="5"/>
      <c r="CR501" s="2"/>
      <c r="CU501" s="5"/>
      <c r="CV501" s="2"/>
      <c r="CY501" s="5"/>
      <c r="CZ501" s="2"/>
      <c r="DC501" s="5"/>
      <c r="DD501" s="2"/>
      <c r="DG501" s="5"/>
      <c r="DH501" s="2"/>
      <c r="DK501" s="5"/>
      <c r="DL501" s="2"/>
      <c r="DO501" s="5"/>
      <c r="DP501" s="2"/>
      <c r="DS501" s="5"/>
      <c r="DT501" s="2"/>
      <c r="DW501" s="5"/>
      <c r="DX501" s="2"/>
      <c r="EA501" s="5"/>
      <c r="EB501" s="2"/>
      <c r="EE501" s="5"/>
      <c r="EF501" s="2"/>
      <c r="EI501" s="5"/>
      <c r="EJ501" s="2"/>
      <c r="EM501" s="5"/>
      <c r="EN501" s="2"/>
      <c r="EQ501" s="5"/>
      <c r="ER501" s="2"/>
      <c r="EU501" s="5"/>
      <c r="EV501" s="2"/>
      <c r="EY501" s="5"/>
      <c r="EZ501" s="2"/>
      <c r="FC501" s="5"/>
      <c r="FD501" s="2"/>
      <c r="FG501" s="5"/>
      <c r="FH501" s="2"/>
      <c r="FK501" s="5"/>
      <c r="FL501" s="2"/>
      <c r="FO501" s="5"/>
      <c r="FP501" s="2"/>
      <c r="FS501" s="5"/>
      <c r="FT501" s="2"/>
      <c r="FW501" s="5"/>
      <c r="FX501" s="2"/>
      <c r="GA501" s="5"/>
      <c r="GB501" s="2"/>
      <c r="GE501" s="5"/>
      <c r="GF501" s="2"/>
      <c r="GI501" s="5"/>
      <c r="GJ501" s="2"/>
      <c r="GM501" s="5"/>
      <c r="GN501" s="2"/>
      <c r="GQ501" s="5"/>
      <c r="GR501" s="2"/>
      <c r="GU501" s="5"/>
      <c r="GV501" s="2"/>
      <c r="GY501" s="5"/>
      <c r="GZ501" s="2"/>
      <c r="HC501" s="5"/>
      <c r="HD501" s="2"/>
      <c r="HG501" s="5"/>
      <c r="HH501" s="2"/>
      <c r="HK501" s="5"/>
      <c r="HL501" s="2"/>
      <c r="HO501" s="5"/>
      <c r="HP501" s="2"/>
      <c r="HS501" s="5"/>
      <c r="HT501" s="2"/>
      <c r="HW501" s="5"/>
      <c r="HX501" s="2"/>
      <c r="IA501" s="5"/>
      <c r="IB501" s="2"/>
      <c r="IE501" s="5"/>
      <c r="IF501" s="2"/>
      <c r="II501" s="5"/>
      <c r="IJ501" s="2"/>
      <c r="IM501" s="5"/>
      <c r="IN501" s="2"/>
      <c r="IQ501" s="5"/>
      <c r="IR501" s="2"/>
      <c r="IU501" s="5"/>
      <c r="IV501" s="2"/>
      <c r="IY501" s="5"/>
      <c r="IZ501" s="2"/>
      <c r="JC501" s="5"/>
      <c r="JD501" s="2"/>
      <c r="JG501" s="5"/>
      <c r="JH501" s="2"/>
      <c r="JK501" s="5"/>
      <c r="JL501" s="2"/>
      <c r="JO501" s="5"/>
      <c r="JP501" s="2"/>
      <c r="JS501" s="5"/>
      <c r="JT501" s="2"/>
      <c r="JW501" s="5"/>
      <c r="JX501" s="2"/>
      <c r="KA501" s="5"/>
      <c r="KB501" s="2"/>
      <c r="KE501" s="5"/>
      <c r="KF501" s="2"/>
      <c r="KI501" s="5"/>
      <c r="KJ501" s="2"/>
      <c r="KM501" s="5"/>
      <c r="KN501" s="2"/>
      <c r="KQ501" s="5"/>
      <c r="KR501" s="2"/>
      <c r="KU501" s="5"/>
      <c r="KV501" s="2"/>
      <c r="KY501" s="5"/>
      <c r="KZ501" s="2"/>
      <c r="LC501" s="5"/>
      <c r="LD501" s="2"/>
      <c r="LG501" s="5"/>
      <c r="LH501" s="2"/>
      <c r="LK501" s="5"/>
      <c r="LL501" s="2"/>
      <c r="LO501" s="5"/>
      <c r="LP501" s="2"/>
      <c r="LS501" s="5"/>
      <c r="LT501" s="2"/>
      <c r="LW501" s="5"/>
      <c r="LX501" s="2"/>
      <c r="MA501" s="5"/>
      <c r="MB501" s="2"/>
      <c r="ME501" s="5"/>
      <c r="MF501" s="2"/>
      <c r="MI501" s="5"/>
      <c r="MJ501" s="2"/>
      <c r="MM501" s="5"/>
      <c r="MN501" s="2"/>
      <c r="MQ501" s="5"/>
      <c r="MR501" s="2"/>
      <c r="MU501" s="5"/>
      <c r="MV501" s="2"/>
      <c r="MY501" s="5"/>
      <c r="MZ501" s="2"/>
      <c r="NC501" s="5"/>
      <c r="ND501" s="2"/>
      <c r="NG501" s="5"/>
      <c r="NH501" s="2"/>
      <c r="NK501" s="5"/>
      <c r="NL501" s="2"/>
      <c r="NO501" s="5"/>
      <c r="NP501" s="2"/>
      <c r="NS501" s="5"/>
      <c r="NT501" s="2"/>
      <c r="NW501" s="5"/>
      <c r="NX501" s="2"/>
      <c r="OA501" s="5"/>
      <c r="OB501" s="2"/>
      <c r="OE501" s="5"/>
      <c r="OF501" s="2"/>
      <c r="OI501" s="5"/>
      <c r="OJ501" s="2"/>
      <c r="OM501" s="5"/>
      <c r="ON501" s="2"/>
      <c r="OQ501" s="5"/>
      <c r="OR501" s="2"/>
      <c r="OU501" s="5"/>
      <c r="OV501" s="2"/>
      <c r="OY501" s="5"/>
      <c r="OZ501" s="2"/>
      <c r="PC501" s="5"/>
      <c r="PD501" s="2"/>
      <c r="PG501" s="5"/>
      <c r="PH501" s="2"/>
      <c r="PK501" s="5"/>
      <c r="PL501" s="2"/>
      <c r="PO501" s="5"/>
      <c r="PP501" s="2"/>
      <c r="PS501" s="5"/>
      <c r="PT501" s="2"/>
      <c r="PW501" s="5"/>
      <c r="PX501" s="2"/>
      <c r="QA501" s="5"/>
      <c r="QB501" s="2"/>
      <c r="QE501" s="5"/>
      <c r="QF501" s="2"/>
      <c r="QI501" s="5"/>
      <c r="QJ501" s="2"/>
      <c r="QM501" s="5"/>
      <c r="QN501" s="2"/>
      <c r="QQ501" s="5"/>
      <c r="QR501" s="2"/>
      <c r="QU501" s="5"/>
      <c r="QV501" s="2"/>
      <c r="QY501" s="5"/>
      <c r="QZ501" s="2"/>
      <c r="RC501" s="5"/>
      <c r="RD501" s="2"/>
      <c r="RG501" s="5"/>
      <c r="RH501" s="2"/>
      <c r="RK501" s="5"/>
      <c r="RL501" s="2"/>
      <c r="RO501" s="5"/>
      <c r="RP501" s="2"/>
      <c r="RS501" s="5"/>
      <c r="RT501" s="2"/>
      <c r="RW501" s="5"/>
      <c r="RX501" s="2"/>
      <c r="SA501" s="5"/>
      <c r="SB501" s="2"/>
      <c r="SE501" s="5"/>
      <c r="SF501" s="2"/>
      <c r="SI501" s="5"/>
      <c r="SJ501" s="2"/>
      <c r="SM501" s="5"/>
      <c r="SN501" s="2"/>
      <c r="SQ501" s="5"/>
      <c r="SR501" s="2"/>
      <c r="SU501" s="5"/>
      <c r="SV501" s="2"/>
      <c r="SY501" s="5"/>
      <c r="SZ501" s="2"/>
      <c r="TC501" s="5"/>
      <c r="TD501" s="2"/>
      <c r="TG501" s="5"/>
      <c r="TH501" s="2"/>
      <c r="TK501" s="5"/>
      <c r="TL501" s="2"/>
      <c r="TO501" s="5"/>
      <c r="TP501" s="2"/>
      <c r="TS501" s="5"/>
      <c r="TT501" s="2"/>
      <c r="TW501" s="5"/>
      <c r="TX501" s="2"/>
      <c r="UA501" s="5"/>
      <c r="UB501" s="2"/>
      <c r="UE501" s="5"/>
      <c r="UF501" s="2"/>
      <c r="UI501" s="5"/>
      <c r="UJ501" s="2"/>
      <c r="UM501" s="5"/>
      <c r="UN501" s="2"/>
      <c r="UQ501" s="5"/>
      <c r="UR501" s="2"/>
      <c r="UU501" s="5"/>
      <c r="UV501" s="2"/>
      <c r="UY501" s="5"/>
      <c r="UZ501" s="2"/>
      <c r="VC501" s="5"/>
      <c r="VD501" s="2"/>
      <c r="VG501" s="5"/>
      <c r="VH501" s="2"/>
      <c r="VK501" s="5"/>
      <c r="VL501" s="2"/>
      <c r="VO501" s="5"/>
      <c r="VP501" s="2"/>
      <c r="VS501" s="5"/>
      <c r="VT501" s="2"/>
      <c r="VW501" s="5"/>
      <c r="VX501" s="2"/>
      <c r="WA501" s="5"/>
      <c r="WB501" s="2"/>
      <c r="WE501" s="5"/>
      <c r="WF501" s="2"/>
      <c r="WI501" s="5"/>
      <c r="WJ501" s="2"/>
      <c r="WM501" s="5"/>
      <c r="WN501" s="2"/>
      <c r="WQ501" s="5"/>
      <c r="WR501" s="2"/>
      <c r="WU501" s="5"/>
      <c r="WV501" s="2"/>
      <c r="WY501" s="5"/>
      <c r="WZ501" s="2"/>
      <c r="XC501" s="5"/>
      <c r="XD501" s="2"/>
      <c r="XG501" s="5"/>
      <c r="XH501" s="2"/>
      <c r="XK501" s="5"/>
      <c r="XL501" s="2"/>
      <c r="XO501" s="5"/>
      <c r="XP501" s="2"/>
      <c r="XS501" s="5"/>
      <c r="XT501" s="2"/>
      <c r="XW501" s="5"/>
      <c r="XX501" s="2"/>
      <c r="YA501" s="5"/>
      <c r="YB501" s="2"/>
      <c r="YE501" s="5"/>
      <c r="YF501" s="2"/>
      <c r="YI501" s="5"/>
      <c r="YJ501" s="2"/>
      <c r="YM501" s="5"/>
      <c r="YN501" s="2"/>
      <c r="YQ501" s="5"/>
      <c r="YR501" s="2"/>
      <c r="YU501" s="5"/>
      <c r="YV501" s="2"/>
      <c r="YY501" s="5"/>
      <c r="YZ501" s="2"/>
      <c r="ZC501" s="5"/>
      <c r="ZD501" s="2"/>
      <c r="ZG501" s="5"/>
      <c r="ZH501" s="2"/>
      <c r="ZK501" s="5"/>
      <c r="ZL501" s="2"/>
      <c r="ZO501" s="5"/>
      <c r="ZP501" s="2"/>
      <c r="ZS501" s="5"/>
      <c r="ZT501" s="2"/>
      <c r="ZW501" s="5"/>
      <c r="ZX501" s="2"/>
      <c r="AAA501" s="5"/>
      <c r="AAB501" s="2"/>
      <c r="AAE501" s="5"/>
      <c r="AAF501" s="2"/>
      <c r="AAI501" s="5"/>
      <c r="AAJ501" s="2"/>
      <c r="AAM501" s="5"/>
      <c r="AAN501" s="2"/>
      <c r="AAQ501" s="5"/>
      <c r="AAR501" s="2"/>
      <c r="AAU501" s="5"/>
      <c r="AAV501" s="2"/>
      <c r="AAY501" s="5"/>
      <c r="AAZ501" s="2"/>
      <c r="ABC501" s="5"/>
      <c r="ABD501" s="2"/>
      <c r="ABG501" s="5"/>
      <c r="ABH501" s="2"/>
      <c r="ABK501" s="5"/>
      <c r="ABL501" s="2"/>
      <c r="ABO501" s="5"/>
      <c r="ABP501" s="2"/>
      <c r="ABS501" s="5"/>
      <c r="ABT501" s="2"/>
      <c r="ABW501" s="5"/>
      <c r="ABX501" s="2"/>
      <c r="ACA501" s="5"/>
      <c r="ACB501" s="2"/>
      <c r="ACE501" s="5"/>
      <c r="ACF501" s="2"/>
      <c r="ACI501" s="5"/>
      <c r="ACJ501" s="2"/>
      <c r="ACM501" s="5"/>
      <c r="ACN501" s="2"/>
      <c r="ACQ501" s="5"/>
      <c r="ACR501" s="2"/>
      <c r="ACU501" s="5"/>
      <c r="ACV501" s="2"/>
      <c r="ACY501" s="5"/>
      <c r="ACZ501" s="2"/>
      <c r="ADC501" s="5"/>
      <c r="ADD501" s="2"/>
      <c r="ADG501" s="5"/>
      <c r="ADH501" s="2"/>
      <c r="ADK501" s="5"/>
      <c r="ADL501" s="2"/>
      <c r="ADO501" s="5"/>
      <c r="ADP501" s="2"/>
      <c r="ADS501" s="5"/>
      <c r="ADT501" s="2"/>
      <c r="ADW501" s="5"/>
      <c r="ADX501" s="2"/>
      <c r="AEA501" s="5"/>
      <c r="AEB501" s="2"/>
      <c r="AEE501" s="5"/>
      <c r="AEF501" s="2"/>
      <c r="AEI501" s="5"/>
      <c r="AEJ501" s="2"/>
      <c r="AEM501" s="5"/>
      <c r="AEN501" s="2"/>
      <c r="AEQ501" s="5"/>
      <c r="AER501" s="2"/>
      <c r="AEU501" s="5"/>
      <c r="AEV501" s="2"/>
      <c r="AEY501" s="5"/>
      <c r="AEZ501" s="2"/>
      <c r="AFC501" s="5"/>
      <c r="AFD501" s="2"/>
      <c r="AFG501" s="5"/>
      <c r="AFH501" s="2"/>
      <c r="AFK501" s="5"/>
      <c r="AFL501" s="2"/>
      <c r="AFO501" s="5"/>
      <c r="AFP501" s="2"/>
      <c r="AFS501" s="5"/>
      <c r="AFT501" s="2"/>
      <c r="AFW501" s="5"/>
      <c r="AFX501" s="2"/>
      <c r="AGA501" s="5"/>
      <c r="AGB501" s="2"/>
      <c r="AGE501" s="5"/>
      <c r="AGF501" s="2"/>
      <c r="AGI501" s="5"/>
      <c r="AGJ501" s="2"/>
      <c r="AGM501" s="5"/>
      <c r="AGN501" s="2"/>
      <c r="AGQ501" s="5"/>
      <c r="AGR501" s="2"/>
      <c r="AGU501" s="5"/>
      <c r="AGV501" s="2"/>
      <c r="AGY501" s="5"/>
      <c r="AGZ501" s="2"/>
      <c r="AHC501" s="5"/>
      <c r="AHD501" s="2"/>
      <c r="AHG501" s="5"/>
      <c r="AHH501" s="2"/>
      <c r="AHK501" s="5"/>
      <c r="AHL501" s="2"/>
      <c r="AHO501" s="5"/>
      <c r="AHP501" s="2"/>
      <c r="AHS501" s="5"/>
      <c r="AHT501" s="2"/>
      <c r="AHW501" s="5"/>
      <c r="AHX501" s="2"/>
      <c r="AIA501" s="5"/>
      <c r="AIB501" s="2"/>
      <c r="AIE501" s="5"/>
      <c r="AIF501" s="2"/>
      <c r="AII501" s="5"/>
      <c r="AIJ501" s="2"/>
      <c r="AIM501" s="5"/>
      <c r="AIN501" s="2"/>
      <c r="AIQ501" s="5"/>
      <c r="AIR501" s="2"/>
      <c r="AIU501" s="5"/>
      <c r="AIV501" s="2"/>
      <c r="AIY501" s="5"/>
      <c r="AIZ501" s="2"/>
      <c r="AJC501" s="5"/>
      <c r="AJD501" s="2"/>
      <c r="AJG501" s="5"/>
      <c r="AJH501" s="2"/>
      <c r="AJK501" s="5"/>
      <c r="AJL501" s="2"/>
      <c r="AJO501" s="5"/>
      <c r="AJP501" s="2"/>
      <c r="AJS501" s="5"/>
      <c r="AJT501" s="2"/>
      <c r="AJW501" s="5"/>
      <c r="AJX501" s="2"/>
      <c r="AKA501" s="5"/>
      <c r="AKB501" s="2"/>
      <c r="AKE501" s="5"/>
      <c r="AKF501" s="2"/>
      <c r="AKI501" s="5"/>
      <c r="AKJ501" s="2"/>
      <c r="AKM501" s="5"/>
      <c r="AKN501" s="2"/>
      <c r="AKQ501" s="5"/>
      <c r="AKR501" s="2"/>
      <c r="AKU501" s="5"/>
      <c r="AKV501" s="2"/>
      <c r="AKY501" s="5"/>
      <c r="AKZ501" s="2"/>
      <c r="ALC501" s="5"/>
      <c r="ALD501" s="2"/>
      <c r="ALG501" s="5"/>
      <c r="ALH501" s="2"/>
      <c r="ALK501" s="5"/>
      <c r="ALL501" s="2"/>
      <c r="ALO501" s="5"/>
      <c r="ALP501" s="2"/>
      <c r="ALS501" s="5"/>
      <c r="ALT501" s="2"/>
      <c r="ALW501" s="5"/>
      <c r="ALX501" s="2"/>
      <c r="AMA501" s="5"/>
      <c r="AMB501" s="2"/>
      <c r="AME501" s="5"/>
      <c r="AMF501" s="2"/>
      <c r="AMI501" s="5"/>
      <c r="AMJ501" s="2"/>
    </row>
    <row r="502" spans="1:1024" x14ac:dyDescent="0.25">
      <c r="A502" s="150" t="s">
        <v>1491</v>
      </c>
      <c r="B502" s="150"/>
      <c r="C502" s="150"/>
      <c r="D502" s="150"/>
      <c r="E502" s="70"/>
      <c r="K502" s="5"/>
      <c r="L502" s="2"/>
      <c r="O502" s="5"/>
      <c r="P502" s="2"/>
      <c r="S502" s="5"/>
      <c r="T502" s="2"/>
      <c r="W502" s="5"/>
      <c r="X502" s="2"/>
      <c r="AA502" s="5"/>
      <c r="AB502" s="2"/>
      <c r="AE502" s="5"/>
      <c r="AF502" s="2"/>
      <c r="AI502" s="5"/>
      <c r="AJ502" s="2"/>
      <c r="AM502" s="5"/>
      <c r="AN502" s="2"/>
      <c r="AQ502" s="5"/>
      <c r="AR502" s="2"/>
      <c r="AU502" s="5"/>
      <c r="AV502" s="2"/>
      <c r="AY502" s="5"/>
      <c r="AZ502" s="2"/>
      <c r="BC502" s="5"/>
      <c r="BD502" s="2"/>
      <c r="BG502" s="5"/>
      <c r="BH502" s="2"/>
      <c r="BK502" s="5"/>
      <c r="BL502" s="2"/>
      <c r="BO502" s="5"/>
      <c r="BP502" s="2"/>
      <c r="BS502" s="5"/>
      <c r="BT502" s="2"/>
      <c r="BW502" s="5"/>
      <c r="BX502" s="2"/>
      <c r="CA502" s="5"/>
      <c r="CB502" s="2"/>
      <c r="CE502" s="5"/>
      <c r="CF502" s="2"/>
      <c r="CI502" s="5"/>
      <c r="CJ502" s="2"/>
      <c r="CM502" s="5"/>
      <c r="CN502" s="2"/>
      <c r="CQ502" s="5"/>
      <c r="CR502" s="2"/>
      <c r="CU502" s="5"/>
      <c r="CV502" s="2"/>
      <c r="CY502" s="5"/>
      <c r="CZ502" s="2"/>
      <c r="DC502" s="5"/>
      <c r="DD502" s="2"/>
      <c r="DG502" s="5"/>
      <c r="DH502" s="2"/>
      <c r="DK502" s="5"/>
      <c r="DL502" s="2"/>
      <c r="DO502" s="5"/>
      <c r="DP502" s="2"/>
      <c r="DS502" s="5"/>
      <c r="DT502" s="2"/>
      <c r="DW502" s="5"/>
      <c r="DX502" s="2"/>
      <c r="EA502" s="5"/>
      <c r="EB502" s="2"/>
      <c r="EE502" s="5"/>
      <c r="EF502" s="2"/>
      <c r="EI502" s="5"/>
      <c r="EJ502" s="2"/>
      <c r="EM502" s="5"/>
      <c r="EN502" s="2"/>
      <c r="EQ502" s="5"/>
      <c r="ER502" s="2"/>
      <c r="EU502" s="5"/>
      <c r="EV502" s="2"/>
      <c r="EY502" s="5"/>
      <c r="EZ502" s="2"/>
      <c r="FC502" s="5"/>
      <c r="FD502" s="2"/>
      <c r="FG502" s="5"/>
      <c r="FH502" s="2"/>
      <c r="FK502" s="5"/>
      <c r="FL502" s="2"/>
      <c r="FO502" s="5"/>
      <c r="FP502" s="2"/>
      <c r="FS502" s="5"/>
      <c r="FT502" s="2"/>
      <c r="FW502" s="5"/>
      <c r="FX502" s="2"/>
      <c r="GA502" s="5"/>
      <c r="GB502" s="2"/>
      <c r="GE502" s="5"/>
      <c r="GF502" s="2"/>
      <c r="GI502" s="5"/>
      <c r="GJ502" s="2"/>
      <c r="GM502" s="5"/>
      <c r="GN502" s="2"/>
      <c r="GQ502" s="5"/>
      <c r="GR502" s="2"/>
      <c r="GU502" s="5"/>
      <c r="GV502" s="2"/>
      <c r="GY502" s="5"/>
      <c r="GZ502" s="2"/>
      <c r="HC502" s="5"/>
      <c r="HD502" s="2"/>
      <c r="HG502" s="5"/>
      <c r="HH502" s="2"/>
      <c r="HK502" s="5"/>
      <c r="HL502" s="2"/>
      <c r="HO502" s="5"/>
      <c r="HP502" s="2"/>
      <c r="HS502" s="5"/>
      <c r="HT502" s="2"/>
      <c r="HW502" s="5"/>
      <c r="HX502" s="2"/>
      <c r="IA502" s="5"/>
      <c r="IB502" s="2"/>
      <c r="IE502" s="5"/>
      <c r="IF502" s="2"/>
      <c r="II502" s="5"/>
      <c r="IJ502" s="2"/>
      <c r="IM502" s="5"/>
      <c r="IN502" s="2"/>
      <c r="IQ502" s="5"/>
      <c r="IR502" s="2"/>
      <c r="IU502" s="5"/>
      <c r="IV502" s="2"/>
      <c r="IY502" s="5"/>
      <c r="IZ502" s="2"/>
      <c r="JC502" s="5"/>
      <c r="JD502" s="2"/>
      <c r="JG502" s="5"/>
      <c r="JH502" s="2"/>
      <c r="JK502" s="5"/>
      <c r="JL502" s="2"/>
      <c r="JO502" s="5"/>
      <c r="JP502" s="2"/>
      <c r="JS502" s="5"/>
      <c r="JT502" s="2"/>
      <c r="JW502" s="5"/>
      <c r="JX502" s="2"/>
      <c r="KA502" s="5"/>
      <c r="KB502" s="2"/>
      <c r="KE502" s="5"/>
      <c r="KF502" s="2"/>
      <c r="KI502" s="5"/>
      <c r="KJ502" s="2"/>
      <c r="KM502" s="5"/>
      <c r="KN502" s="2"/>
      <c r="KQ502" s="5"/>
      <c r="KR502" s="2"/>
      <c r="KU502" s="5"/>
      <c r="KV502" s="2"/>
      <c r="KY502" s="5"/>
      <c r="KZ502" s="2"/>
      <c r="LC502" s="5"/>
      <c r="LD502" s="2"/>
      <c r="LG502" s="5"/>
      <c r="LH502" s="2"/>
      <c r="LK502" s="5"/>
      <c r="LL502" s="2"/>
      <c r="LO502" s="5"/>
      <c r="LP502" s="2"/>
      <c r="LS502" s="5"/>
      <c r="LT502" s="2"/>
      <c r="LW502" s="5"/>
      <c r="LX502" s="2"/>
      <c r="MA502" s="5"/>
      <c r="MB502" s="2"/>
      <c r="ME502" s="5"/>
      <c r="MF502" s="2"/>
      <c r="MI502" s="5"/>
      <c r="MJ502" s="2"/>
      <c r="MM502" s="5"/>
      <c r="MN502" s="2"/>
      <c r="MQ502" s="5"/>
      <c r="MR502" s="2"/>
      <c r="MU502" s="5"/>
      <c r="MV502" s="2"/>
      <c r="MY502" s="5"/>
      <c r="MZ502" s="2"/>
      <c r="NC502" s="5"/>
      <c r="ND502" s="2"/>
      <c r="NG502" s="5"/>
      <c r="NH502" s="2"/>
      <c r="NK502" s="5"/>
      <c r="NL502" s="2"/>
      <c r="NO502" s="5"/>
      <c r="NP502" s="2"/>
      <c r="NS502" s="5"/>
      <c r="NT502" s="2"/>
      <c r="NW502" s="5"/>
      <c r="NX502" s="2"/>
      <c r="OA502" s="5"/>
      <c r="OB502" s="2"/>
      <c r="OE502" s="5"/>
      <c r="OF502" s="2"/>
      <c r="OI502" s="5"/>
      <c r="OJ502" s="2"/>
      <c r="OM502" s="5"/>
      <c r="ON502" s="2"/>
      <c r="OQ502" s="5"/>
      <c r="OR502" s="2"/>
      <c r="OU502" s="5"/>
      <c r="OV502" s="2"/>
      <c r="OY502" s="5"/>
      <c r="OZ502" s="2"/>
      <c r="PC502" s="5"/>
      <c r="PD502" s="2"/>
      <c r="PG502" s="5"/>
      <c r="PH502" s="2"/>
      <c r="PK502" s="5"/>
      <c r="PL502" s="2"/>
      <c r="PO502" s="5"/>
      <c r="PP502" s="2"/>
      <c r="PS502" s="5"/>
      <c r="PT502" s="2"/>
      <c r="PW502" s="5"/>
      <c r="PX502" s="2"/>
      <c r="QA502" s="5"/>
      <c r="QB502" s="2"/>
      <c r="QE502" s="5"/>
      <c r="QF502" s="2"/>
      <c r="QI502" s="5"/>
      <c r="QJ502" s="2"/>
      <c r="QM502" s="5"/>
      <c r="QN502" s="2"/>
      <c r="QQ502" s="5"/>
      <c r="QR502" s="2"/>
      <c r="QU502" s="5"/>
      <c r="QV502" s="2"/>
      <c r="QY502" s="5"/>
      <c r="QZ502" s="2"/>
      <c r="RC502" s="5"/>
      <c r="RD502" s="2"/>
      <c r="RG502" s="5"/>
      <c r="RH502" s="2"/>
      <c r="RK502" s="5"/>
      <c r="RL502" s="2"/>
      <c r="RO502" s="5"/>
      <c r="RP502" s="2"/>
      <c r="RS502" s="5"/>
      <c r="RT502" s="2"/>
      <c r="RW502" s="5"/>
      <c r="RX502" s="2"/>
      <c r="SA502" s="5"/>
      <c r="SB502" s="2"/>
      <c r="SE502" s="5"/>
      <c r="SF502" s="2"/>
      <c r="SI502" s="5"/>
      <c r="SJ502" s="2"/>
      <c r="SM502" s="5"/>
      <c r="SN502" s="2"/>
      <c r="SQ502" s="5"/>
      <c r="SR502" s="2"/>
      <c r="SU502" s="5"/>
      <c r="SV502" s="2"/>
      <c r="SY502" s="5"/>
      <c r="SZ502" s="2"/>
      <c r="TC502" s="5"/>
      <c r="TD502" s="2"/>
      <c r="TG502" s="5"/>
      <c r="TH502" s="2"/>
      <c r="TK502" s="5"/>
      <c r="TL502" s="2"/>
      <c r="TO502" s="5"/>
      <c r="TP502" s="2"/>
      <c r="TS502" s="5"/>
      <c r="TT502" s="2"/>
      <c r="TW502" s="5"/>
      <c r="TX502" s="2"/>
      <c r="UA502" s="5"/>
      <c r="UB502" s="2"/>
      <c r="UE502" s="5"/>
      <c r="UF502" s="2"/>
      <c r="UI502" s="5"/>
      <c r="UJ502" s="2"/>
      <c r="UM502" s="5"/>
      <c r="UN502" s="2"/>
      <c r="UQ502" s="5"/>
      <c r="UR502" s="2"/>
      <c r="UU502" s="5"/>
      <c r="UV502" s="2"/>
      <c r="UY502" s="5"/>
      <c r="UZ502" s="2"/>
      <c r="VC502" s="5"/>
      <c r="VD502" s="2"/>
      <c r="VG502" s="5"/>
      <c r="VH502" s="2"/>
      <c r="VK502" s="5"/>
      <c r="VL502" s="2"/>
      <c r="VO502" s="5"/>
      <c r="VP502" s="2"/>
      <c r="VS502" s="5"/>
      <c r="VT502" s="2"/>
      <c r="VW502" s="5"/>
      <c r="VX502" s="2"/>
      <c r="WA502" s="5"/>
      <c r="WB502" s="2"/>
      <c r="WE502" s="5"/>
      <c r="WF502" s="2"/>
      <c r="WI502" s="5"/>
      <c r="WJ502" s="2"/>
      <c r="WM502" s="5"/>
      <c r="WN502" s="2"/>
      <c r="WQ502" s="5"/>
      <c r="WR502" s="2"/>
      <c r="WU502" s="5"/>
      <c r="WV502" s="2"/>
      <c r="WY502" s="5"/>
      <c r="WZ502" s="2"/>
      <c r="XC502" s="5"/>
      <c r="XD502" s="2"/>
      <c r="XG502" s="5"/>
      <c r="XH502" s="2"/>
      <c r="XK502" s="5"/>
      <c r="XL502" s="2"/>
      <c r="XO502" s="5"/>
      <c r="XP502" s="2"/>
      <c r="XS502" s="5"/>
      <c r="XT502" s="2"/>
      <c r="XW502" s="5"/>
      <c r="XX502" s="2"/>
      <c r="YA502" s="5"/>
      <c r="YB502" s="2"/>
      <c r="YE502" s="5"/>
      <c r="YF502" s="2"/>
      <c r="YI502" s="5"/>
      <c r="YJ502" s="2"/>
      <c r="YM502" s="5"/>
      <c r="YN502" s="2"/>
      <c r="YQ502" s="5"/>
      <c r="YR502" s="2"/>
      <c r="YU502" s="5"/>
      <c r="YV502" s="2"/>
      <c r="YY502" s="5"/>
      <c r="YZ502" s="2"/>
      <c r="ZC502" s="5"/>
      <c r="ZD502" s="2"/>
      <c r="ZG502" s="5"/>
      <c r="ZH502" s="2"/>
      <c r="ZK502" s="5"/>
      <c r="ZL502" s="2"/>
      <c r="ZO502" s="5"/>
      <c r="ZP502" s="2"/>
      <c r="ZS502" s="5"/>
      <c r="ZT502" s="2"/>
      <c r="ZW502" s="5"/>
      <c r="ZX502" s="2"/>
      <c r="AAA502" s="5"/>
      <c r="AAB502" s="2"/>
      <c r="AAE502" s="5"/>
      <c r="AAF502" s="2"/>
      <c r="AAI502" s="5"/>
      <c r="AAJ502" s="2"/>
      <c r="AAM502" s="5"/>
      <c r="AAN502" s="2"/>
      <c r="AAQ502" s="5"/>
      <c r="AAR502" s="2"/>
      <c r="AAU502" s="5"/>
      <c r="AAV502" s="2"/>
      <c r="AAY502" s="5"/>
      <c r="AAZ502" s="2"/>
      <c r="ABC502" s="5"/>
      <c r="ABD502" s="2"/>
      <c r="ABG502" s="5"/>
      <c r="ABH502" s="2"/>
      <c r="ABK502" s="5"/>
      <c r="ABL502" s="2"/>
      <c r="ABO502" s="5"/>
      <c r="ABP502" s="2"/>
      <c r="ABS502" s="5"/>
      <c r="ABT502" s="2"/>
      <c r="ABW502" s="5"/>
      <c r="ABX502" s="2"/>
      <c r="ACA502" s="5"/>
      <c r="ACB502" s="2"/>
      <c r="ACE502" s="5"/>
      <c r="ACF502" s="2"/>
      <c r="ACI502" s="5"/>
      <c r="ACJ502" s="2"/>
      <c r="ACM502" s="5"/>
      <c r="ACN502" s="2"/>
      <c r="ACQ502" s="5"/>
      <c r="ACR502" s="2"/>
      <c r="ACU502" s="5"/>
      <c r="ACV502" s="2"/>
      <c r="ACY502" s="5"/>
      <c r="ACZ502" s="2"/>
      <c r="ADC502" s="5"/>
      <c r="ADD502" s="2"/>
      <c r="ADG502" s="5"/>
      <c r="ADH502" s="2"/>
      <c r="ADK502" s="5"/>
      <c r="ADL502" s="2"/>
      <c r="ADO502" s="5"/>
      <c r="ADP502" s="2"/>
      <c r="ADS502" s="5"/>
      <c r="ADT502" s="2"/>
      <c r="ADW502" s="5"/>
      <c r="ADX502" s="2"/>
      <c r="AEA502" s="5"/>
      <c r="AEB502" s="2"/>
      <c r="AEE502" s="5"/>
      <c r="AEF502" s="2"/>
      <c r="AEI502" s="5"/>
      <c r="AEJ502" s="2"/>
      <c r="AEM502" s="5"/>
      <c r="AEN502" s="2"/>
      <c r="AEQ502" s="5"/>
      <c r="AER502" s="2"/>
      <c r="AEU502" s="5"/>
      <c r="AEV502" s="2"/>
      <c r="AEY502" s="5"/>
      <c r="AEZ502" s="2"/>
      <c r="AFC502" s="5"/>
      <c r="AFD502" s="2"/>
      <c r="AFG502" s="5"/>
      <c r="AFH502" s="2"/>
      <c r="AFK502" s="5"/>
      <c r="AFL502" s="2"/>
      <c r="AFO502" s="5"/>
      <c r="AFP502" s="2"/>
      <c r="AFS502" s="5"/>
      <c r="AFT502" s="2"/>
      <c r="AFW502" s="5"/>
      <c r="AFX502" s="2"/>
      <c r="AGA502" s="5"/>
      <c r="AGB502" s="2"/>
      <c r="AGE502" s="5"/>
      <c r="AGF502" s="2"/>
      <c r="AGI502" s="5"/>
      <c r="AGJ502" s="2"/>
      <c r="AGM502" s="5"/>
      <c r="AGN502" s="2"/>
      <c r="AGQ502" s="5"/>
      <c r="AGR502" s="2"/>
      <c r="AGU502" s="5"/>
      <c r="AGV502" s="2"/>
      <c r="AGY502" s="5"/>
      <c r="AGZ502" s="2"/>
      <c r="AHC502" s="5"/>
      <c r="AHD502" s="2"/>
      <c r="AHG502" s="5"/>
      <c r="AHH502" s="2"/>
      <c r="AHK502" s="5"/>
      <c r="AHL502" s="2"/>
      <c r="AHO502" s="5"/>
      <c r="AHP502" s="2"/>
      <c r="AHS502" s="5"/>
      <c r="AHT502" s="2"/>
      <c r="AHW502" s="5"/>
      <c r="AHX502" s="2"/>
      <c r="AIA502" s="5"/>
      <c r="AIB502" s="2"/>
      <c r="AIE502" s="5"/>
      <c r="AIF502" s="2"/>
      <c r="AII502" s="5"/>
      <c r="AIJ502" s="2"/>
      <c r="AIM502" s="5"/>
      <c r="AIN502" s="2"/>
      <c r="AIQ502" s="5"/>
      <c r="AIR502" s="2"/>
      <c r="AIU502" s="5"/>
      <c r="AIV502" s="2"/>
      <c r="AIY502" s="5"/>
      <c r="AIZ502" s="2"/>
      <c r="AJC502" s="5"/>
      <c r="AJD502" s="2"/>
      <c r="AJG502" s="5"/>
      <c r="AJH502" s="2"/>
      <c r="AJK502" s="5"/>
      <c r="AJL502" s="2"/>
      <c r="AJO502" s="5"/>
      <c r="AJP502" s="2"/>
      <c r="AJS502" s="5"/>
      <c r="AJT502" s="2"/>
      <c r="AJW502" s="5"/>
      <c r="AJX502" s="2"/>
      <c r="AKA502" s="5"/>
      <c r="AKB502" s="2"/>
      <c r="AKE502" s="5"/>
      <c r="AKF502" s="2"/>
      <c r="AKI502" s="5"/>
      <c r="AKJ502" s="2"/>
      <c r="AKM502" s="5"/>
      <c r="AKN502" s="2"/>
      <c r="AKQ502" s="5"/>
      <c r="AKR502" s="2"/>
      <c r="AKU502" s="5"/>
      <c r="AKV502" s="2"/>
      <c r="AKY502" s="5"/>
      <c r="AKZ502" s="2"/>
      <c r="ALC502" s="5"/>
      <c r="ALD502" s="2"/>
      <c r="ALG502" s="5"/>
      <c r="ALH502" s="2"/>
      <c r="ALK502" s="5"/>
      <c r="ALL502" s="2"/>
      <c r="ALO502" s="5"/>
      <c r="ALP502" s="2"/>
      <c r="ALS502" s="5"/>
      <c r="ALT502" s="2"/>
      <c r="ALW502" s="5"/>
      <c r="ALX502" s="2"/>
      <c r="AMA502" s="5"/>
      <c r="AMB502" s="2"/>
      <c r="AME502" s="5"/>
      <c r="AMF502" s="2"/>
      <c r="AMI502" s="5"/>
      <c r="AMJ502" s="2"/>
    </row>
    <row r="503" spans="1:1024" x14ac:dyDescent="0.25">
      <c r="A503" s="3">
        <v>41994</v>
      </c>
      <c r="B503" t="s">
        <v>162</v>
      </c>
      <c r="C503"/>
      <c r="D503" s="5">
        <v>50</v>
      </c>
      <c r="E503" s="70"/>
      <c r="G503" s="5"/>
      <c r="H503" s="5"/>
      <c r="K503" s="5"/>
      <c r="L503" s="5"/>
      <c r="O503" s="5"/>
      <c r="P503" s="5"/>
      <c r="S503" s="5"/>
      <c r="T503" s="5"/>
      <c r="W503" s="5"/>
      <c r="X503" s="5"/>
      <c r="AA503" s="5"/>
      <c r="AB503" s="5"/>
      <c r="AE503" s="5"/>
      <c r="AF503" s="5"/>
      <c r="AI503" s="5"/>
      <c r="AJ503" s="5"/>
      <c r="AM503" s="5"/>
      <c r="AN503" s="5"/>
      <c r="AQ503" s="5"/>
      <c r="AR503" s="5"/>
      <c r="AU503" s="5"/>
      <c r="AV503" s="5"/>
      <c r="AY503" s="5"/>
      <c r="AZ503" s="5"/>
      <c r="BC503" s="5"/>
      <c r="BD503" s="5"/>
      <c r="BG503" s="5"/>
      <c r="BH503" s="5"/>
      <c r="BK503" s="5"/>
      <c r="BL503" s="5"/>
      <c r="BO503" s="5"/>
      <c r="BP503" s="5"/>
      <c r="BS503" s="5"/>
      <c r="BT503" s="5"/>
      <c r="BW503" s="5"/>
      <c r="BX503" s="5"/>
      <c r="CA503" s="5"/>
      <c r="CB503" s="5"/>
      <c r="CE503" s="5"/>
      <c r="CF503" s="5"/>
      <c r="CI503" s="5"/>
      <c r="CJ503" s="5"/>
      <c r="CM503" s="5"/>
      <c r="CN503" s="5"/>
      <c r="CQ503" s="5"/>
      <c r="CR503" s="5"/>
      <c r="CU503" s="5"/>
      <c r="CV503" s="5"/>
      <c r="CY503" s="5"/>
      <c r="CZ503" s="5"/>
      <c r="DC503" s="5"/>
      <c r="DD503" s="5"/>
      <c r="DG503" s="5"/>
      <c r="DH503" s="5"/>
      <c r="DK503" s="5"/>
      <c r="DL503" s="5"/>
      <c r="DO503" s="5"/>
      <c r="DP503" s="5"/>
      <c r="DS503" s="5"/>
      <c r="DT503" s="5"/>
      <c r="DW503" s="5"/>
      <c r="DX503" s="5"/>
      <c r="EA503" s="5"/>
      <c r="EB503" s="5"/>
      <c r="EE503" s="5"/>
      <c r="EF503" s="5"/>
      <c r="EI503" s="5"/>
      <c r="EJ503" s="5"/>
      <c r="EM503" s="5"/>
      <c r="EN503" s="5"/>
      <c r="EQ503" s="5"/>
      <c r="ER503" s="5"/>
      <c r="EU503" s="5"/>
      <c r="EV503" s="5"/>
      <c r="EY503" s="5"/>
      <c r="EZ503" s="5"/>
      <c r="FC503" s="5"/>
      <c r="FD503" s="5"/>
      <c r="FG503" s="5"/>
      <c r="FH503" s="5"/>
      <c r="FK503" s="5"/>
      <c r="FL503" s="5"/>
      <c r="FO503" s="5"/>
      <c r="FP503" s="5"/>
      <c r="FS503" s="5"/>
      <c r="FT503" s="5"/>
      <c r="FW503" s="5"/>
      <c r="FX503" s="5"/>
      <c r="GA503" s="5"/>
      <c r="GB503" s="5"/>
      <c r="GE503" s="5"/>
      <c r="GF503" s="5"/>
      <c r="GI503" s="5"/>
      <c r="GJ503" s="5"/>
      <c r="GM503" s="5"/>
      <c r="GN503" s="5"/>
      <c r="GQ503" s="5"/>
      <c r="GR503" s="5"/>
      <c r="GU503" s="5"/>
      <c r="GV503" s="5"/>
      <c r="GY503" s="5"/>
      <c r="GZ503" s="5"/>
      <c r="HC503" s="5"/>
      <c r="HD503" s="5"/>
      <c r="HG503" s="5"/>
      <c r="HH503" s="5"/>
      <c r="HK503" s="5"/>
      <c r="HL503" s="5"/>
      <c r="HO503" s="5"/>
      <c r="HP503" s="5"/>
      <c r="HS503" s="5"/>
      <c r="HT503" s="5"/>
      <c r="HW503" s="5"/>
      <c r="HX503" s="5"/>
      <c r="IA503" s="5"/>
      <c r="IB503" s="5"/>
      <c r="IE503" s="5"/>
      <c r="IF503" s="5"/>
      <c r="II503" s="5"/>
      <c r="IJ503" s="5"/>
      <c r="IM503" s="5"/>
      <c r="IN503" s="5"/>
      <c r="IQ503" s="5"/>
      <c r="IR503" s="5"/>
      <c r="IU503" s="5"/>
      <c r="IV503" s="5"/>
      <c r="IY503" s="5"/>
      <c r="IZ503" s="5"/>
      <c r="JC503" s="5"/>
      <c r="JD503" s="5"/>
      <c r="JG503" s="5"/>
      <c r="JH503" s="5"/>
      <c r="JK503" s="5"/>
      <c r="JL503" s="5"/>
      <c r="JO503" s="5"/>
      <c r="JP503" s="5"/>
      <c r="JS503" s="5"/>
      <c r="JT503" s="5"/>
      <c r="JW503" s="5"/>
      <c r="JX503" s="5"/>
      <c r="KA503" s="5"/>
      <c r="KB503" s="5"/>
      <c r="KE503" s="5"/>
      <c r="KF503" s="5"/>
      <c r="KI503" s="5"/>
      <c r="KJ503" s="5"/>
      <c r="KM503" s="5"/>
      <c r="KN503" s="5"/>
      <c r="KQ503" s="5"/>
      <c r="KR503" s="5"/>
      <c r="KU503" s="5"/>
      <c r="KV503" s="5"/>
      <c r="KY503" s="5"/>
      <c r="KZ503" s="5"/>
      <c r="LC503" s="5"/>
      <c r="LD503" s="5"/>
      <c r="LG503" s="5"/>
      <c r="LH503" s="5"/>
      <c r="LK503" s="5"/>
      <c r="LL503" s="5"/>
      <c r="LO503" s="5"/>
      <c r="LP503" s="5"/>
      <c r="LS503" s="5"/>
      <c r="LT503" s="5"/>
      <c r="LW503" s="5"/>
      <c r="LX503" s="5"/>
      <c r="MA503" s="5"/>
      <c r="MB503" s="5"/>
      <c r="ME503" s="5"/>
      <c r="MF503" s="5"/>
      <c r="MI503" s="5"/>
      <c r="MJ503" s="5"/>
      <c r="MM503" s="5"/>
      <c r="MN503" s="5"/>
      <c r="MQ503" s="5"/>
      <c r="MR503" s="5"/>
      <c r="MU503" s="5"/>
      <c r="MV503" s="5"/>
      <c r="MY503" s="5"/>
      <c r="MZ503" s="5"/>
      <c r="NC503" s="5"/>
      <c r="ND503" s="5"/>
      <c r="NG503" s="5"/>
      <c r="NH503" s="5"/>
      <c r="NK503" s="5"/>
      <c r="NL503" s="5"/>
      <c r="NO503" s="5"/>
      <c r="NP503" s="5"/>
      <c r="NS503" s="5"/>
      <c r="NT503" s="5"/>
      <c r="NW503" s="5"/>
      <c r="NX503" s="5"/>
      <c r="OA503" s="5"/>
      <c r="OB503" s="5"/>
      <c r="OE503" s="5"/>
      <c r="OF503" s="5"/>
      <c r="OI503" s="5"/>
      <c r="OJ503" s="5"/>
      <c r="OM503" s="5"/>
      <c r="ON503" s="5"/>
      <c r="OQ503" s="5"/>
      <c r="OR503" s="5"/>
      <c r="OU503" s="5"/>
      <c r="OV503" s="5"/>
      <c r="OY503" s="5"/>
      <c r="OZ503" s="5"/>
      <c r="PC503" s="5"/>
      <c r="PD503" s="5"/>
      <c r="PG503" s="5"/>
      <c r="PH503" s="5"/>
      <c r="PK503" s="5"/>
      <c r="PL503" s="5"/>
      <c r="PO503" s="5"/>
      <c r="PP503" s="5"/>
      <c r="PS503" s="5"/>
      <c r="PT503" s="5"/>
      <c r="PW503" s="5"/>
      <c r="PX503" s="5"/>
      <c r="QA503" s="5"/>
      <c r="QB503" s="5"/>
      <c r="QE503" s="5"/>
      <c r="QF503" s="5"/>
      <c r="QI503" s="5"/>
      <c r="QJ503" s="5"/>
      <c r="QM503" s="5"/>
      <c r="QN503" s="5"/>
      <c r="QQ503" s="5"/>
      <c r="QR503" s="5"/>
      <c r="QU503" s="5"/>
      <c r="QV503" s="5"/>
      <c r="QY503" s="5"/>
      <c r="QZ503" s="5"/>
      <c r="RC503" s="5"/>
      <c r="RD503" s="5"/>
      <c r="RG503" s="5"/>
      <c r="RH503" s="5"/>
      <c r="RK503" s="5"/>
      <c r="RL503" s="5"/>
      <c r="RO503" s="5"/>
      <c r="RP503" s="5"/>
      <c r="RS503" s="5"/>
      <c r="RT503" s="5"/>
      <c r="RW503" s="5"/>
      <c r="RX503" s="5"/>
      <c r="SA503" s="5"/>
      <c r="SB503" s="5"/>
      <c r="SE503" s="5"/>
      <c r="SF503" s="5"/>
      <c r="SI503" s="5"/>
      <c r="SJ503" s="5"/>
      <c r="SM503" s="5"/>
      <c r="SN503" s="5"/>
      <c r="SQ503" s="5"/>
      <c r="SR503" s="5"/>
      <c r="SU503" s="5"/>
      <c r="SV503" s="5"/>
      <c r="SY503" s="5"/>
      <c r="SZ503" s="5"/>
      <c r="TC503" s="5"/>
      <c r="TD503" s="5"/>
      <c r="TG503" s="5"/>
      <c r="TH503" s="5"/>
      <c r="TK503" s="5"/>
      <c r="TL503" s="5"/>
      <c r="TO503" s="5"/>
      <c r="TP503" s="5"/>
      <c r="TS503" s="5"/>
      <c r="TT503" s="5"/>
      <c r="TW503" s="5"/>
      <c r="TX503" s="5"/>
      <c r="UA503" s="5"/>
      <c r="UB503" s="5"/>
      <c r="UE503" s="5"/>
      <c r="UF503" s="5"/>
      <c r="UI503" s="5"/>
      <c r="UJ503" s="5"/>
      <c r="UM503" s="5"/>
      <c r="UN503" s="5"/>
      <c r="UQ503" s="5"/>
      <c r="UR503" s="5"/>
      <c r="UU503" s="5"/>
      <c r="UV503" s="5"/>
      <c r="UY503" s="5"/>
      <c r="UZ503" s="5"/>
      <c r="VC503" s="5"/>
      <c r="VD503" s="5"/>
      <c r="VG503" s="5"/>
      <c r="VH503" s="5"/>
      <c r="VK503" s="5"/>
      <c r="VL503" s="5"/>
      <c r="VO503" s="5"/>
      <c r="VP503" s="5"/>
      <c r="VS503" s="5"/>
      <c r="VT503" s="5"/>
      <c r="VW503" s="5"/>
      <c r="VX503" s="5"/>
      <c r="WA503" s="5"/>
      <c r="WB503" s="5"/>
      <c r="WE503" s="5"/>
      <c r="WF503" s="5"/>
      <c r="WI503" s="5"/>
      <c r="WJ503" s="5"/>
      <c r="WM503" s="5"/>
      <c r="WN503" s="5"/>
      <c r="WQ503" s="5"/>
      <c r="WR503" s="5"/>
      <c r="WU503" s="5"/>
      <c r="WV503" s="5"/>
      <c r="WY503" s="5"/>
      <c r="WZ503" s="5"/>
      <c r="XC503" s="5"/>
      <c r="XD503" s="5"/>
      <c r="XG503" s="5"/>
      <c r="XH503" s="5"/>
      <c r="XK503" s="5"/>
      <c r="XL503" s="5"/>
      <c r="XO503" s="5"/>
      <c r="XP503" s="5"/>
      <c r="XS503" s="5"/>
      <c r="XT503" s="5"/>
      <c r="XW503" s="5"/>
      <c r="XX503" s="5"/>
      <c r="YA503" s="5"/>
      <c r="YB503" s="5"/>
      <c r="YE503" s="5"/>
      <c r="YF503" s="5"/>
      <c r="YI503" s="5"/>
      <c r="YJ503" s="5"/>
      <c r="YM503" s="5"/>
      <c r="YN503" s="5"/>
      <c r="YQ503" s="5"/>
      <c r="YR503" s="5"/>
      <c r="YU503" s="5"/>
      <c r="YV503" s="5"/>
      <c r="YY503" s="5"/>
      <c r="YZ503" s="5"/>
      <c r="ZC503" s="5"/>
      <c r="ZD503" s="5"/>
      <c r="ZG503" s="5"/>
      <c r="ZH503" s="5"/>
      <c r="ZK503" s="5"/>
      <c r="ZL503" s="5"/>
      <c r="ZO503" s="5"/>
      <c r="ZP503" s="5"/>
      <c r="ZS503" s="5"/>
      <c r="ZT503" s="5"/>
      <c r="ZW503" s="5"/>
      <c r="ZX503" s="5"/>
      <c r="AAA503" s="5"/>
      <c r="AAB503" s="5"/>
      <c r="AAE503" s="5"/>
      <c r="AAF503" s="5"/>
      <c r="AAI503" s="5"/>
      <c r="AAJ503" s="5"/>
      <c r="AAM503" s="5"/>
      <c r="AAN503" s="5"/>
      <c r="AAQ503" s="5"/>
      <c r="AAR503" s="5"/>
      <c r="AAU503" s="5"/>
      <c r="AAV503" s="5"/>
      <c r="AAY503" s="5"/>
      <c r="AAZ503" s="5"/>
      <c r="ABC503" s="5"/>
      <c r="ABD503" s="5"/>
      <c r="ABG503" s="5"/>
      <c r="ABH503" s="5"/>
      <c r="ABK503" s="5"/>
      <c r="ABL503" s="5"/>
      <c r="ABO503" s="5"/>
      <c r="ABP503" s="5"/>
      <c r="ABS503" s="5"/>
      <c r="ABT503" s="5"/>
      <c r="ABW503" s="5"/>
      <c r="ABX503" s="5"/>
      <c r="ACA503" s="5"/>
      <c r="ACB503" s="5"/>
      <c r="ACE503" s="5"/>
      <c r="ACF503" s="5"/>
      <c r="ACI503" s="5"/>
      <c r="ACJ503" s="5"/>
      <c r="ACM503" s="5"/>
      <c r="ACN503" s="5"/>
      <c r="ACQ503" s="5"/>
      <c r="ACR503" s="5"/>
      <c r="ACU503" s="5"/>
      <c r="ACV503" s="5"/>
      <c r="ACY503" s="5"/>
      <c r="ACZ503" s="5"/>
      <c r="ADC503" s="5"/>
      <c r="ADD503" s="5"/>
      <c r="ADG503" s="5"/>
      <c r="ADH503" s="5"/>
      <c r="ADK503" s="5"/>
      <c r="ADL503" s="5"/>
      <c r="ADO503" s="5"/>
      <c r="ADP503" s="5"/>
      <c r="ADS503" s="5"/>
      <c r="ADT503" s="5"/>
      <c r="ADW503" s="5"/>
      <c r="ADX503" s="5"/>
      <c r="AEA503" s="5"/>
      <c r="AEB503" s="5"/>
      <c r="AEE503" s="5"/>
      <c r="AEF503" s="5"/>
      <c r="AEI503" s="5"/>
      <c r="AEJ503" s="5"/>
      <c r="AEM503" s="5"/>
      <c r="AEN503" s="5"/>
      <c r="AEQ503" s="5"/>
      <c r="AER503" s="5"/>
      <c r="AEU503" s="5"/>
      <c r="AEV503" s="5"/>
      <c r="AEY503" s="5"/>
      <c r="AEZ503" s="5"/>
      <c r="AFC503" s="5"/>
      <c r="AFD503" s="5"/>
      <c r="AFG503" s="5"/>
      <c r="AFH503" s="5"/>
      <c r="AFK503" s="5"/>
      <c r="AFL503" s="5"/>
      <c r="AFO503" s="5"/>
      <c r="AFP503" s="5"/>
      <c r="AFS503" s="5"/>
      <c r="AFT503" s="5"/>
      <c r="AFW503" s="5"/>
      <c r="AFX503" s="5"/>
      <c r="AGA503" s="5"/>
      <c r="AGB503" s="5"/>
      <c r="AGE503" s="5"/>
      <c r="AGF503" s="5"/>
      <c r="AGI503" s="5"/>
      <c r="AGJ503" s="5"/>
      <c r="AGM503" s="5"/>
      <c r="AGN503" s="5"/>
      <c r="AGQ503" s="5"/>
      <c r="AGR503" s="5"/>
      <c r="AGU503" s="5"/>
      <c r="AGV503" s="5"/>
      <c r="AGY503" s="5"/>
      <c r="AGZ503" s="5"/>
      <c r="AHC503" s="5"/>
      <c r="AHD503" s="5"/>
      <c r="AHG503" s="5"/>
      <c r="AHH503" s="5"/>
      <c r="AHK503" s="5"/>
      <c r="AHL503" s="5"/>
      <c r="AHO503" s="5"/>
      <c r="AHP503" s="5"/>
      <c r="AHS503" s="5"/>
      <c r="AHT503" s="5"/>
      <c r="AHW503" s="5"/>
      <c r="AHX503" s="5"/>
      <c r="AIA503" s="5"/>
      <c r="AIB503" s="5"/>
      <c r="AIE503" s="5"/>
      <c r="AIF503" s="5"/>
      <c r="AII503" s="5"/>
      <c r="AIJ503" s="5"/>
      <c r="AIM503" s="5"/>
      <c r="AIN503" s="5"/>
      <c r="AIQ503" s="5"/>
      <c r="AIR503" s="5"/>
      <c r="AIU503" s="5"/>
      <c r="AIV503" s="5"/>
      <c r="AIY503" s="5"/>
      <c r="AIZ503" s="5"/>
      <c r="AJC503" s="5"/>
      <c r="AJD503" s="5"/>
      <c r="AJG503" s="5"/>
      <c r="AJH503" s="5"/>
      <c r="AJK503" s="5"/>
      <c r="AJL503" s="5"/>
      <c r="AJO503" s="5"/>
      <c r="AJP503" s="5"/>
      <c r="AJS503" s="5"/>
      <c r="AJT503" s="5"/>
      <c r="AJW503" s="5"/>
      <c r="AJX503" s="5"/>
      <c r="AKA503" s="5"/>
      <c r="AKB503" s="5"/>
      <c r="AKE503" s="5"/>
      <c r="AKF503" s="5"/>
      <c r="AKI503" s="5"/>
      <c r="AKJ503" s="5"/>
      <c r="AKM503" s="5"/>
      <c r="AKN503" s="5"/>
      <c r="AKQ503" s="5"/>
      <c r="AKR503" s="5"/>
      <c r="AKU503" s="5"/>
      <c r="AKV503" s="5"/>
      <c r="AKY503" s="5"/>
      <c r="AKZ503" s="5"/>
      <c r="ALC503" s="5"/>
      <c r="ALD503" s="5"/>
      <c r="ALG503" s="5"/>
      <c r="ALH503" s="5"/>
      <c r="ALK503" s="5"/>
      <c r="ALL503" s="5"/>
      <c r="ALO503" s="5"/>
      <c r="ALP503" s="5"/>
      <c r="ALS503" s="5"/>
      <c r="ALT503" s="5"/>
      <c r="ALW503" s="5"/>
      <c r="ALX503" s="5"/>
      <c r="AMA503" s="5"/>
      <c r="AMB503" s="5"/>
      <c r="AME503" s="5"/>
      <c r="AMF503" s="5"/>
      <c r="AMI503" s="5"/>
      <c r="AMJ503" s="5"/>
    </row>
    <row r="504" spans="1:1024" x14ac:dyDescent="0.25">
      <c r="A504" s="150" t="s">
        <v>1492</v>
      </c>
      <c r="B504" s="150"/>
      <c r="C504" s="150"/>
      <c r="D504" s="150"/>
      <c r="E504" s="70"/>
      <c r="G504" s="5"/>
      <c r="H504" s="5"/>
      <c r="K504" s="5"/>
      <c r="L504" s="5"/>
      <c r="O504" s="5"/>
      <c r="P504" s="5"/>
      <c r="S504" s="5"/>
      <c r="T504" s="5"/>
      <c r="W504" s="5"/>
      <c r="X504" s="5"/>
      <c r="AA504" s="5"/>
      <c r="AB504" s="5"/>
      <c r="AE504" s="5"/>
      <c r="AF504" s="5"/>
      <c r="AI504" s="5"/>
      <c r="AJ504" s="5"/>
      <c r="AM504" s="5"/>
      <c r="AN504" s="5"/>
      <c r="AQ504" s="5"/>
      <c r="AR504" s="5"/>
      <c r="AU504" s="5"/>
      <c r="AV504" s="5"/>
      <c r="AY504" s="5"/>
      <c r="AZ504" s="5"/>
      <c r="BC504" s="5"/>
      <c r="BD504" s="5"/>
      <c r="BG504" s="5"/>
      <c r="BH504" s="5"/>
      <c r="BK504" s="5"/>
      <c r="BL504" s="5"/>
      <c r="BO504" s="5"/>
      <c r="BP504" s="5"/>
      <c r="BS504" s="5"/>
      <c r="BT504" s="5"/>
      <c r="BW504" s="5"/>
      <c r="BX504" s="5"/>
      <c r="CA504" s="5"/>
      <c r="CB504" s="5"/>
      <c r="CE504" s="5"/>
      <c r="CF504" s="5"/>
      <c r="CI504" s="5"/>
      <c r="CJ504" s="5"/>
      <c r="CM504" s="5"/>
      <c r="CN504" s="5"/>
      <c r="CQ504" s="5"/>
      <c r="CR504" s="5"/>
      <c r="CU504" s="5"/>
      <c r="CV504" s="5"/>
      <c r="CY504" s="5"/>
      <c r="CZ504" s="5"/>
      <c r="DC504" s="5"/>
      <c r="DD504" s="5"/>
      <c r="DG504" s="5"/>
      <c r="DH504" s="5"/>
      <c r="DK504" s="5"/>
      <c r="DL504" s="5"/>
      <c r="DO504" s="5"/>
      <c r="DP504" s="5"/>
      <c r="DS504" s="5"/>
      <c r="DT504" s="5"/>
      <c r="DW504" s="5"/>
      <c r="DX504" s="5"/>
      <c r="EA504" s="5"/>
      <c r="EB504" s="5"/>
      <c r="EE504" s="5"/>
      <c r="EF504" s="5"/>
      <c r="EI504" s="5"/>
      <c r="EJ504" s="5"/>
      <c r="EM504" s="5"/>
      <c r="EN504" s="5"/>
      <c r="EQ504" s="5"/>
      <c r="ER504" s="5"/>
      <c r="EU504" s="5"/>
      <c r="EV504" s="5"/>
      <c r="EY504" s="5"/>
      <c r="EZ504" s="5"/>
      <c r="FC504" s="5"/>
      <c r="FD504" s="5"/>
      <c r="FG504" s="5"/>
      <c r="FH504" s="5"/>
      <c r="FK504" s="5"/>
      <c r="FL504" s="5"/>
      <c r="FO504" s="5"/>
      <c r="FP504" s="5"/>
      <c r="FS504" s="5"/>
      <c r="FT504" s="5"/>
      <c r="FW504" s="5"/>
      <c r="FX504" s="5"/>
      <c r="GA504" s="5"/>
      <c r="GB504" s="5"/>
      <c r="GE504" s="5"/>
      <c r="GF504" s="5"/>
      <c r="GI504" s="5"/>
      <c r="GJ504" s="5"/>
      <c r="GM504" s="5"/>
      <c r="GN504" s="5"/>
      <c r="GQ504" s="5"/>
      <c r="GR504" s="5"/>
      <c r="GU504" s="5"/>
      <c r="GV504" s="5"/>
      <c r="GY504" s="5"/>
      <c r="GZ504" s="5"/>
      <c r="HC504" s="5"/>
      <c r="HD504" s="5"/>
      <c r="HG504" s="5"/>
      <c r="HH504" s="5"/>
      <c r="HK504" s="5"/>
      <c r="HL504" s="5"/>
      <c r="HO504" s="5"/>
      <c r="HP504" s="5"/>
      <c r="HS504" s="5"/>
      <c r="HT504" s="5"/>
      <c r="HW504" s="5"/>
      <c r="HX504" s="5"/>
      <c r="IA504" s="5"/>
      <c r="IB504" s="5"/>
      <c r="IE504" s="5"/>
      <c r="IF504" s="5"/>
      <c r="II504" s="5"/>
      <c r="IJ504" s="5"/>
      <c r="IM504" s="5"/>
      <c r="IN504" s="5"/>
      <c r="IQ504" s="5"/>
      <c r="IR504" s="5"/>
      <c r="IU504" s="5"/>
      <c r="IV504" s="5"/>
      <c r="IY504" s="5"/>
      <c r="IZ504" s="5"/>
      <c r="JC504" s="5"/>
      <c r="JD504" s="5"/>
      <c r="JG504" s="5"/>
      <c r="JH504" s="5"/>
      <c r="JK504" s="5"/>
      <c r="JL504" s="5"/>
      <c r="JO504" s="5"/>
      <c r="JP504" s="5"/>
      <c r="JS504" s="5"/>
      <c r="JT504" s="5"/>
      <c r="JW504" s="5"/>
      <c r="JX504" s="5"/>
      <c r="KA504" s="5"/>
      <c r="KB504" s="5"/>
      <c r="KE504" s="5"/>
      <c r="KF504" s="5"/>
      <c r="KI504" s="5"/>
      <c r="KJ504" s="5"/>
      <c r="KM504" s="5"/>
      <c r="KN504" s="5"/>
      <c r="KQ504" s="5"/>
      <c r="KR504" s="5"/>
      <c r="KU504" s="5"/>
      <c r="KV504" s="5"/>
      <c r="KY504" s="5"/>
      <c r="KZ504" s="5"/>
      <c r="LC504" s="5"/>
      <c r="LD504" s="5"/>
      <c r="LG504" s="5"/>
      <c r="LH504" s="5"/>
      <c r="LK504" s="5"/>
      <c r="LL504" s="5"/>
      <c r="LO504" s="5"/>
      <c r="LP504" s="5"/>
      <c r="LS504" s="5"/>
      <c r="LT504" s="5"/>
      <c r="LW504" s="5"/>
      <c r="LX504" s="5"/>
      <c r="MA504" s="5"/>
      <c r="MB504" s="5"/>
      <c r="ME504" s="5"/>
      <c r="MF504" s="5"/>
      <c r="MI504" s="5"/>
      <c r="MJ504" s="5"/>
      <c r="MM504" s="5"/>
      <c r="MN504" s="5"/>
      <c r="MQ504" s="5"/>
      <c r="MR504" s="5"/>
      <c r="MU504" s="5"/>
      <c r="MV504" s="5"/>
      <c r="MY504" s="5"/>
      <c r="MZ504" s="5"/>
      <c r="NC504" s="5"/>
      <c r="ND504" s="5"/>
      <c r="NG504" s="5"/>
      <c r="NH504" s="5"/>
      <c r="NK504" s="5"/>
      <c r="NL504" s="5"/>
      <c r="NO504" s="5"/>
      <c r="NP504" s="5"/>
      <c r="NS504" s="5"/>
      <c r="NT504" s="5"/>
      <c r="NW504" s="5"/>
      <c r="NX504" s="5"/>
      <c r="OA504" s="5"/>
      <c r="OB504" s="5"/>
      <c r="OE504" s="5"/>
      <c r="OF504" s="5"/>
      <c r="OI504" s="5"/>
      <c r="OJ504" s="5"/>
      <c r="OM504" s="5"/>
      <c r="ON504" s="5"/>
      <c r="OQ504" s="5"/>
      <c r="OR504" s="5"/>
      <c r="OU504" s="5"/>
      <c r="OV504" s="5"/>
      <c r="OY504" s="5"/>
      <c r="OZ504" s="5"/>
      <c r="PC504" s="5"/>
      <c r="PD504" s="5"/>
      <c r="PG504" s="5"/>
      <c r="PH504" s="5"/>
      <c r="PK504" s="5"/>
      <c r="PL504" s="5"/>
      <c r="PO504" s="5"/>
      <c r="PP504" s="5"/>
      <c r="PS504" s="5"/>
      <c r="PT504" s="5"/>
      <c r="PW504" s="5"/>
      <c r="PX504" s="5"/>
      <c r="QA504" s="5"/>
      <c r="QB504" s="5"/>
      <c r="QE504" s="5"/>
      <c r="QF504" s="5"/>
      <c r="QI504" s="5"/>
      <c r="QJ504" s="5"/>
      <c r="QM504" s="5"/>
      <c r="QN504" s="5"/>
      <c r="QQ504" s="5"/>
      <c r="QR504" s="5"/>
      <c r="QU504" s="5"/>
      <c r="QV504" s="5"/>
      <c r="QY504" s="5"/>
      <c r="QZ504" s="5"/>
      <c r="RC504" s="5"/>
      <c r="RD504" s="5"/>
      <c r="RG504" s="5"/>
      <c r="RH504" s="5"/>
      <c r="RK504" s="5"/>
      <c r="RL504" s="5"/>
      <c r="RO504" s="5"/>
      <c r="RP504" s="5"/>
      <c r="RS504" s="5"/>
      <c r="RT504" s="5"/>
      <c r="RW504" s="5"/>
      <c r="RX504" s="5"/>
      <c r="SA504" s="5"/>
      <c r="SB504" s="5"/>
      <c r="SE504" s="5"/>
      <c r="SF504" s="5"/>
      <c r="SI504" s="5"/>
      <c r="SJ504" s="5"/>
      <c r="SM504" s="5"/>
      <c r="SN504" s="5"/>
      <c r="SQ504" s="5"/>
      <c r="SR504" s="5"/>
      <c r="SU504" s="5"/>
      <c r="SV504" s="5"/>
      <c r="SY504" s="5"/>
      <c r="SZ504" s="5"/>
      <c r="TC504" s="5"/>
      <c r="TD504" s="5"/>
      <c r="TG504" s="5"/>
      <c r="TH504" s="5"/>
      <c r="TK504" s="5"/>
      <c r="TL504" s="5"/>
      <c r="TO504" s="5"/>
      <c r="TP504" s="5"/>
      <c r="TS504" s="5"/>
      <c r="TT504" s="5"/>
      <c r="TW504" s="5"/>
      <c r="TX504" s="5"/>
      <c r="UA504" s="5"/>
      <c r="UB504" s="5"/>
      <c r="UE504" s="5"/>
      <c r="UF504" s="5"/>
      <c r="UI504" s="5"/>
      <c r="UJ504" s="5"/>
      <c r="UM504" s="5"/>
      <c r="UN504" s="5"/>
      <c r="UQ504" s="5"/>
      <c r="UR504" s="5"/>
      <c r="UU504" s="5"/>
      <c r="UV504" s="5"/>
      <c r="UY504" s="5"/>
      <c r="UZ504" s="5"/>
      <c r="VC504" s="5"/>
      <c r="VD504" s="5"/>
      <c r="VG504" s="5"/>
      <c r="VH504" s="5"/>
      <c r="VK504" s="5"/>
      <c r="VL504" s="5"/>
      <c r="VO504" s="5"/>
      <c r="VP504" s="5"/>
      <c r="VS504" s="5"/>
      <c r="VT504" s="5"/>
      <c r="VW504" s="5"/>
      <c r="VX504" s="5"/>
      <c r="WA504" s="5"/>
      <c r="WB504" s="5"/>
      <c r="WE504" s="5"/>
      <c r="WF504" s="5"/>
      <c r="WI504" s="5"/>
      <c r="WJ504" s="5"/>
      <c r="WM504" s="5"/>
      <c r="WN504" s="5"/>
      <c r="WQ504" s="5"/>
      <c r="WR504" s="5"/>
      <c r="WU504" s="5"/>
      <c r="WV504" s="5"/>
      <c r="WY504" s="5"/>
      <c r="WZ504" s="5"/>
      <c r="XC504" s="5"/>
      <c r="XD504" s="5"/>
      <c r="XG504" s="5"/>
      <c r="XH504" s="5"/>
      <c r="XK504" s="5"/>
      <c r="XL504" s="5"/>
      <c r="XO504" s="5"/>
      <c r="XP504" s="5"/>
      <c r="XS504" s="5"/>
      <c r="XT504" s="5"/>
      <c r="XW504" s="5"/>
      <c r="XX504" s="5"/>
      <c r="YA504" s="5"/>
      <c r="YB504" s="5"/>
      <c r="YE504" s="5"/>
      <c r="YF504" s="5"/>
      <c r="YI504" s="5"/>
      <c r="YJ504" s="5"/>
      <c r="YM504" s="5"/>
      <c r="YN504" s="5"/>
      <c r="YQ504" s="5"/>
      <c r="YR504" s="5"/>
      <c r="YU504" s="5"/>
      <c r="YV504" s="5"/>
      <c r="YY504" s="5"/>
      <c r="YZ504" s="5"/>
      <c r="ZC504" s="5"/>
      <c r="ZD504" s="5"/>
      <c r="ZG504" s="5"/>
      <c r="ZH504" s="5"/>
      <c r="ZK504" s="5"/>
      <c r="ZL504" s="5"/>
      <c r="ZO504" s="5"/>
      <c r="ZP504" s="5"/>
      <c r="ZS504" s="5"/>
      <c r="ZT504" s="5"/>
      <c r="ZW504" s="5"/>
      <c r="ZX504" s="5"/>
      <c r="AAA504" s="5"/>
      <c r="AAB504" s="5"/>
      <c r="AAE504" s="5"/>
      <c r="AAF504" s="5"/>
      <c r="AAI504" s="5"/>
      <c r="AAJ504" s="5"/>
      <c r="AAM504" s="5"/>
      <c r="AAN504" s="5"/>
      <c r="AAQ504" s="5"/>
      <c r="AAR504" s="5"/>
      <c r="AAU504" s="5"/>
      <c r="AAV504" s="5"/>
      <c r="AAY504" s="5"/>
      <c r="AAZ504" s="5"/>
      <c r="ABC504" s="5"/>
      <c r="ABD504" s="5"/>
      <c r="ABG504" s="5"/>
      <c r="ABH504" s="5"/>
      <c r="ABK504" s="5"/>
      <c r="ABL504" s="5"/>
      <c r="ABO504" s="5"/>
      <c r="ABP504" s="5"/>
      <c r="ABS504" s="5"/>
      <c r="ABT504" s="5"/>
      <c r="ABW504" s="5"/>
      <c r="ABX504" s="5"/>
      <c r="ACA504" s="5"/>
      <c r="ACB504" s="5"/>
      <c r="ACE504" s="5"/>
      <c r="ACF504" s="5"/>
      <c r="ACI504" s="5"/>
      <c r="ACJ504" s="5"/>
      <c r="ACM504" s="5"/>
      <c r="ACN504" s="5"/>
      <c r="ACQ504" s="5"/>
      <c r="ACR504" s="5"/>
      <c r="ACU504" s="5"/>
      <c r="ACV504" s="5"/>
      <c r="ACY504" s="5"/>
      <c r="ACZ504" s="5"/>
      <c r="ADC504" s="5"/>
      <c r="ADD504" s="5"/>
      <c r="ADG504" s="5"/>
      <c r="ADH504" s="5"/>
      <c r="ADK504" s="5"/>
      <c r="ADL504" s="5"/>
      <c r="ADO504" s="5"/>
      <c r="ADP504" s="5"/>
      <c r="ADS504" s="5"/>
      <c r="ADT504" s="5"/>
      <c r="ADW504" s="5"/>
      <c r="ADX504" s="5"/>
      <c r="AEA504" s="5"/>
      <c r="AEB504" s="5"/>
      <c r="AEE504" s="5"/>
      <c r="AEF504" s="5"/>
      <c r="AEI504" s="5"/>
      <c r="AEJ504" s="5"/>
      <c r="AEM504" s="5"/>
      <c r="AEN504" s="5"/>
      <c r="AEQ504" s="5"/>
      <c r="AER504" s="5"/>
      <c r="AEU504" s="5"/>
      <c r="AEV504" s="5"/>
      <c r="AEY504" s="5"/>
      <c r="AEZ504" s="5"/>
      <c r="AFC504" s="5"/>
      <c r="AFD504" s="5"/>
      <c r="AFG504" s="5"/>
      <c r="AFH504" s="5"/>
      <c r="AFK504" s="5"/>
      <c r="AFL504" s="5"/>
      <c r="AFO504" s="5"/>
      <c r="AFP504" s="5"/>
      <c r="AFS504" s="5"/>
      <c r="AFT504" s="5"/>
      <c r="AFW504" s="5"/>
      <c r="AFX504" s="5"/>
      <c r="AGA504" s="5"/>
      <c r="AGB504" s="5"/>
      <c r="AGE504" s="5"/>
      <c r="AGF504" s="5"/>
      <c r="AGI504" s="5"/>
      <c r="AGJ504" s="5"/>
      <c r="AGM504" s="5"/>
      <c r="AGN504" s="5"/>
      <c r="AGQ504" s="5"/>
      <c r="AGR504" s="5"/>
      <c r="AGU504" s="5"/>
      <c r="AGV504" s="5"/>
      <c r="AGY504" s="5"/>
      <c r="AGZ504" s="5"/>
      <c r="AHC504" s="5"/>
      <c r="AHD504" s="5"/>
      <c r="AHG504" s="5"/>
      <c r="AHH504" s="5"/>
      <c r="AHK504" s="5"/>
      <c r="AHL504" s="5"/>
      <c r="AHO504" s="5"/>
      <c r="AHP504" s="5"/>
      <c r="AHS504" s="5"/>
      <c r="AHT504" s="5"/>
      <c r="AHW504" s="5"/>
      <c r="AHX504" s="5"/>
      <c r="AIA504" s="5"/>
      <c r="AIB504" s="5"/>
      <c r="AIE504" s="5"/>
      <c r="AIF504" s="5"/>
      <c r="AII504" s="5"/>
      <c r="AIJ504" s="5"/>
      <c r="AIM504" s="5"/>
      <c r="AIN504" s="5"/>
      <c r="AIQ504" s="5"/>
      <c r="AIR504" s="5"/>
      <c r="AIU504" s="5"/>
      <c r="AIV504" s="5"/>
      <c r="AIY504" s="5"/>
      <c r="AIZ504" s="5"/>
      <c r="AJC504" s="5"/>
      <c r="AJD504" s="5"/>
      <c r="AJG504" s="5"/>
      <c r="AJH504" s="5"/>
      <c r="AJK504" s="5"/>
      <c r="AJL504" s="5"/>
      <c r="AJO504" s="5"/>
      <c r="AJP504" s="5"/>
      <c r="AJS504" s="5"/>
      <c r="AJT504" s="5"/>
      <c r="AJW504" s="5"/>
      <c r="AJX504" s="5"/>
      <c r="AKA504" s="5"/>
      <c r="AKB504" s="5"/>
      <c r="AKE504" s="5"/>
      <c r="AKF504" s="5"/>
      <c r="AKI504" s="5"/>
      <c r="AKJ504" s="5"/>
      <c r="AKM504" s="5"/>
      <c r="AKN504" s="5"/>
      <c r="AKQ504" s="5"/>
      <c r="AKR504" s="5"/>
      <c r="AKU504" s="5"/>
      <c r="AKV504" s="5"/>
      <c r="AKY504" s="5"/>
      <c r="AKZ504" s="5"/>
      <c r="ALC504" s="5"/>
      <c r="ALD504" s="5"/>
      <c r="ALG504" s="5"/>
      <c r="ALH504" s="5"/>
      <c r="ALK504" s="5"/>
      <c r="ALL504" s="5"/>
      <c r="ALO504" s="5"/>
      <c r="ALP504" s="5"/>
      <c r="ALS504" s="5"/>
      <c r="ALT504" s="5"/>
      <c r="ALW504" s="5"/>
      <c r="ALX504" s="5"/>
      <c r="AMA504" s="5"/>
      <c r="AMB504" s="5"/>
      <c r="AME504" s="5"/>
      <c r="AMF504" s="5"/>
      <c r="AMI504" s="5"/>
      <c r="AMJ504" s="5"/>
    </row>
    <row r="505" spans="1:1024" x14ac:dyDescent="0.25">
      <c r="A505" s="3">
        <v>41994</v>
      </c>
      <c r="B505" t="s">
        <v>165</v>
      </c>
      <c r="C505"/>
      <c r="D505" s="5">
        <v>40</v>
      </c>
      <c r="E505" s="70"/>
      <c r="G505" s="5"/>
      <c r="H505" s="5"/>
      <c r="K505" s="5"/>
      <c r="L505" s="5"/>
      <c r="O505" s="5"/>
      <c r="P505" s="5"/>
      <c r="S505" s="5"/>
      <c r="T505" s="5"/>
      <c r="W505" s="5"/>
      <c r="X505" s="5"/>
      <c r="AA505" s="5"/>
      <c r="AB505" s="5"/>
      <c r="AE505" s="5"/>
      <c r="AF505" s="5"/>
      <c r="AI505" s="5"/>
      <c r="AJ505" s="5"/>
      <c r="AM505" s="5"/>
      <c r="AN505" s="5"/>
      <c r="AQ505" s="5"/>
      <c r="AR505" s="5"/>
      <c r="AU505" s="5"/>
      <c r="AV505" s="5"/>
      <c r="AY505" s="5"/>
      <c r="AZ505" s="5"/>
      <c r="BC505" s="5"/>
      <c r="BD505" s="5"/>
      <c r="BG505" s="5"/>
      <c r="BH505" s="5"/>
      <c r="BK505" s="5"/>
      <c r="BL505" s="5"/>
      <c r="BO505" s="5"/>
      <c r="BP505" s="5"/>
      <c r="BS505" s="5"/>
      <c r="BT505" s="5"/>
      <c r="BW505" s="5"/>
      <c r="BX505" s="5"/>
      <c r="CA505" s="5"/>
      <c r="CB505" s="5"/>
      <c r="CE505" s="5"/>
      <c r="CF505" s="5"/>
      <c r="CI505" s="5"/>
      <c r="CJ505" s="5"/>
      <c r="CM505" s="5"/>
      <c r="CN505" s="5"/>
      <c r="CQ505" s="5"/>
      <c r="CR505" s="5"/>
      <c r="CU505" s="5"/>
      <c r="CV505" s="5"/>
      <c r="CY505" s="5"/>
      <c r="CZ505" s="5"/>
      <c r="DC505" s="5"/>
      <c r="DD505" s="5"/>
      <c r="DG505" s="5"/>
      <c r="DH505" s="5"/>
      <c r="DK505" s="5"/>
      <c r="DL505" s="5"/>
      <c r="DO505" s="5"/>
      <c r="DP505" s="5"/>
      <c r="DS505" s="5"/>
      <c r="DT505" s="5"/>
      <c r="DW505" s="5"/>
      <c r="DX505" s="5"/>
      <c r="EA505" s="5"/>
      <c r="EB505" s="5"/>
      <c r="EE505" s="5"/>
      <c r="EF505" s="5"/>
      <c r="EI505" s="5"/>
      <c r="EJ505" s="5"/>
      <c r="EM505" s="5"/>
      <c r="EN505" s="5"/>
      <c r="EQ505" s="5"/>
      <c r="ER505" s="5"/>
      <c r="EU505" s="5"/>
      <c r="EV505" s="5"/>
      <c r="EY505" s="5"/>
      <c r="EZ505" s="5"/>
      <c r="FC505" s="5"/>
      <c r="FD505" s="5"/>
      <c r="FG505" s="5"/>
      <c r="FH505" s="5"/>
      <c r="FK505" s="5"/>
      <c r="FL505" s="5"/>
      <c r="FO505" s="5"/>
      <c r="FP505" s="5"/>
      <c r="FS505" s="5"/>
      <c r="FT505" s="5"/>
      <c r="FW505" s="5"/>
      <c r="FX505" s="5"/>
      <c r="GA505" s="5"/>
      <c r="GB505" s="5"/>
      <c r="GE505" s="5"/>
      <c r="GF505" s="5"/>
      <c r="GI505" s="5"/>
      <c r="GJ505" s="5"/>
      <c r="GM505" s="5"/>
      <c r="GN505" s="5"/>
      <c r="GQ505" s="5"/>
      <c r="GR505" s="5"/>
      <c r="GU505" s="5"/>
      <c r="GV505" s="5"/>
      <c r="GY505" s="5"/>
      <c r="GZ505" s="5"/>
      <c r="HC505" s="5"/>
      <c r="HD505" s="5"/>
      <c r="HG505" s="5"/>
      <c r="HH505" s="5"/>
      <c r="HK505" s="5"/>
      <c r="HL505" s="5"/>
      <c r="HO505" s="5"/>
      <c r="HP505" s="5"/>
      <c r="HS505" s="5"/>
      <c r="HT505" s="5"/>
      <c r="HW505" s="5"/>
      <c r="HX505" s="5"/>
      <c r="IA505" s="5"/>
      <c r="IB505" s="5"/>
      <c r="IE505" s="5"/>
      <c r="IF505" s="5"/>
      <c r="II505" s="5"/>
      <c r="IJ505" s="5"/>
      <c r="IM505" s="5"/>
      <c r="IN505" s="5"/>
      <c r="IQ505" s="5"/>
      <c r="IR505" s="5"/>
      <c r="IU505" s="5"/>
      <c r="IV505" s="5"/>
      <c r="IY505" s="5"/>
      <c r="IZ505" s="5"/>
      <c r="JC505" s="5"/>
      <c r="JD505" s="5"/>
      <c r="JG505" s="5"/>
      <c r="JH505" s="5"/>
      <c r="JK505" s="5"/>
      <c r="JL505" s="5"/>
      <c r="JO505" s="5"/>
      <c r="JP505" s="5"/>
      <c r="JS505" s="5"/>
      <c r="JT505" s="5"/>
      <c r="JW505" s="5"/>
      <c r="JX505" s="5"/>
      <c r="KA505" s="5"/>
      <c r="KB505" s="5"/>
      <c r="KE505" s="5"/>
      <c r="KF505" s="5"/>
      <c r="KI505" s="5"/>
      <c r="KJ505" s="5"/>
      <c r="KM505" s="5"/>
      <c r="KN505" s="5"/>
      <c r="KQ505" s="5"/>
      <c r="KR505" s="5"/>
      <c r="KU505" s="5"/>
      <c r="KV505" s="5"/>
      <c r="KY505" s="5"/>
      <c r="KZ505" s="5"/>
      <c r="LC505" s="5"/>
      <c r="LD505" s="5"/>
      <c r="LG505" s="5"/>
      <c r="LH505" s="5"/>
      <c r="LK505" s="5"/>
      <c r="LL505" s="5"/>
      <c r="LO505" s="5"/>
      <c r="LP505" s="5"/>
      <c r="LS505" s="5"/>
      <c r="LT505" s="5"/>
      <c r="LW505" s="5"/>
      <c r="LX505" s="5"/>
      <c r="MA505" s="5"/>
      <c r="MB505" s="5"/>
      <c r="ME505" s="5"/>
      <c r="MF505" s="5"/>
      <c r="MI505" s="5"/>
      <c r="MJ505" s="5"/>
      <c r="MM505" s="5"/>
      <c r="MN505" s="5"/>
      <c r="MQ505" s="5"/>
      <c r="MR505" s="5"/>
      <c r="MU505" s="5"/>
      <c r="MV505" s="5"/>
      <c r="MY505" s="5"/>
      <c r="MZ505" s="5"/>
      <c r="NC505" s="5"/>
      <c r="ND505" s="5"/>
      <c r="NG505" s="5"/>
      <c r="NH505" s="5"/>
      <c r="NK505" s="5"/>
      <c r="NL505" s="5"/>
      <c r="NO505" s="5"/>
      <c r="NP505" s="5"/>
      <c r="NS505" s="5"/>
      <c r="NT505" s="5"/>
      <c r="NW505" s="5"/>
      <c r="NX505" s="5"/>
      <c r="OA505" s="5"/>
      <c r="OB505" s="5"/>
      <c r="OE505" s="5"/>
      <c r="OF505" s="5"/>
      <c r="OI505" s="5"/>
      <c r="OJ505" s="5"/>
      <c r="OM505" s="5"/>
      <c r="ON505" s="5"/>
      <c r="OQ505" s="5"/>
      <c r="OR505" s="5"/>
      <c r="OU505" s="5"/>
      <c r="OV505" s="5"/>
      <c r="OY505" s="5"/>
      <c r="OZ505" s="5"/>
      <c r="PC505" s="5"/>
      <c r="PD505" s="5"/>
      <c r="PG505" s="5"/>
      <c r="PH505" s="5"/>
      <c r="PK505" s="5"/>
      <c r="PL505" s="5"/>
      <c r="PO505" s="5"/>
      <c r="PP505" s="5"/>
      <c r="PS505" s="5"/>
      <c r="PT505" s="5"/>
      <c r="PW505" s="5"/>
      <c r="PX505" s="5"/>
      <c r="QA505" s="5"/>
      <c r="QB505" s="5"/>
      <c r="QE505" s="5"/>
      <c r="QF505" s="5"/>
      <c r="QI505" s="5"/>
      <c r="QJ505" s="5"/>
      <c r="QM505" s="5"/>
      <c r="QN505" s="5"/>
      <c r="QQ505" s="5"/>
      <c r="QR505" s="5"/>
      <c r="QU505" s="5"/>
      <c r="QV505" s="5"/>
      <c r="QY505" s="5"/>
      <c r="QZ505" s="5"/>
      <c r="RC505" s="5"/>
      <c r="RD505" s="5"/>
      <c r="RG505" s="5"/>
      <c r="RH505" s="5"/>
      <c r="RK505" s="5"/>
      <c r="RL505" s="5"/>
      <c r="RO505" s="5"/>
      <c r="RP505" s="5"/>
      <c r="RS505" s="5"/>
      <c r="RT505" s="5"/>
      <c r="RW505" s="5"/>
      <c r="RX505" s="5"/>
      <c r="SA505" s="5"/>
      <c r="SB505" s="5"/>
      <c r="SE505" s="5"/>
      <c r="SF505" s="5"/>
      <c r="SI505" s="5"/>
      <c r="SJ505" s="5"/>
      <c r="SM505" s="5"/>
      <c r="SN505" s="5"/>
      <c r="SQ505" s="5"/>
      <c r="SR505" s="5"/>
      <c r="SU505" s="5"/>
      <c r="SV505" s="5"/>
      <c r="SY505" s="5"/>
      <c r="SZ505" s="5"/>
      <c r="TC505" s="5"/>
      <c r="TD505" s="5"/>
      <c r="TG505" s="5"/>
      <c r="TH505" s="5"/>
      <c r="TK505" s="5"/>
      <c r="TL505" s="5"/>
      <c r="TO505" s="5"/>
      <c r="TP505" s="5"/>
      <c r="TS505" s="5"/>
      <c r="TT505" s="5"/>
      <c r="TW505" s="5"/>
      <c r="TX505" s="5"/>
      <c r="UA505" s="5"/>
      <c r="UB505" s="5"/>
      <c r="UE505" s="5"/>
      <c r="UF505" s="5"/>
      <c r="UI505" s="5"/>
      <c r="UJ505" s="5"/>
      <c r="UM505" s="5"/>
      <c r="UN505" s="5"/>
      <c r="UQ505" s="5"/>
      <c r="UR505" s="5"/>
      <c r="UU505" s="5"/>
      <c r="UV505" s="5"/>
      <c r="UY505" s="5"/>
      <c r="UZ505" s="5"/>
      <c r="VC505" s="5"/>
      <c r="VD505" s="5"/>
      <c r="VG505" s="5"/>
      <c r="VH505" s="5"/>
      <c r="VK505" s="5"/>
      <c r="VL505" s="5"/>
      <c r="VO505" s="5"/>
      <c r="VP505" s="5"/>
      <c r="VS505" s="5"/>
      <c r="VT505" s="5"/>
      <c r="VW505" s="5"/>
      <c r="VX505" s="5"/>
      <c r="WA505" s="5"/>
      <c r="WB505" s="5"/>
      <c r="WE505" s="5"/>
      <c r="WF505" s="5"/>
      <c r="WI505" s="5"/>
      <c r="WJ505" s="5"/>
      <c r="WM505" s="5"/>
      <c r="WN505" s="5"/>
      <c r="WQ505" s="5"/>
      <c r="WR505" s="5"/>
      <c r="WU505" s="5"/>
      <c r="WV505" s="5"/>
      <c r="WY505" s="5"/>
      <c r="WZ505" s="5"/>
      <c r="XC505" s="5"/>
      <c r="XD505" s="5"/>
      <c r="XG505" s="5"/>
      <c r="XH505" s="5"/>
      <c r="XK505" s="5"/>
      <c r="XL505" s="5"/>
      <c r="XO505" s="5"/>
      <c r="XP505" s="5"/>
      <c r="XS505" s="5"/>
      <c r="XT505" s="5"/>
      <c r="XW505" s="5"/>
      <c r="XX505" s="5"/>
      <c r="YA505" s="5"/>
      <c r="YB505" s="5"/>
      <c r="YE505" s="5"/>
      <c r="YF505" s="5"/>
      <c r="YI505" s="5"/>
      <c r="YJ505" s="5"/>
      <c r="YM505" s="5"/>
      <c r="YN505" s="5"/>
      <c r="YQ505" s="5"/>
      <c r="YR505" s="5"/>
      <c r="YU505" s="5"/>
      <c r="YV505" s="5"/>
      <c r="YY505" s="5"/>
      <c r="YZ505" s="5"/>
      <c r="ZC505" s="5"/>
      <c r="ZD505" s="5"/>
      <c r="ZG505" s="5"/>
      <c r="ZH505" s="5"/>
      <c r="ZK505" s="5"/>
      <c r="ZL505" s="5"/>
      <c r="ZO505" s="5"/>
      <c r="ZP505" s="5"/>
      <c r="ZS505" s="5"/>
      <c r="ZT505" s="5"/>
      <c r="ZW505" s="5"/>
      <c r="ZX505" s="5"/>
      <c r="AAA505" s="5"/>
      <c r="AAB505" s="5"/>
      <c r="AAE505" s="5"/>
      <c r="AAF505" s="5"/>
      <c r="AAI505" s="5"/>
      <c r="AAJ505" s="5"/>
      <c r="AAM505" s="5"/>
      <c r="AAN505" s="5"/>
      <c r="AAQ505" s="5"/>
      <c r="AAR505" s="5"/>
      <c r="AAU505" s="5"/>
      <c r="AAV505" s="5"/>
      <c r="AAY505" s="5"/>
      <c r="AAZ505" s="5"/>
      <c r="ABC505" s="5"/>
      <c r="ABD505" s="5"/>
      <c r="ABG505" s="5"/>
      <c r="ABH505" s="5"/>
      <c r="ABK505" s="5"/>
      <c r="ABL505" s="5"/>
      <c r="ABO505" s="5"/>
      <c r="ABP505" s="5"/>
      <c r="ABS505" s="5"/>
      <c r="ABT505" s="5"/>
      <c r="ABW505" s="5"/>
      <c r="ABX505" s="5"/>
      <c r="ACA505" s="5"/>
      <c r="ACB505" s="5"/>
      <c r="ACE505" s="5"/>
      <c r="ACF505" s="5"/>
      <c r="ACI505" s="5"/>
      <c r="ACJ505" s="5"/>
      <c r="ACM505" s="5"/>
      <c r="ACN505" s="5"/>
      <c r="ACQ505" s="5"/>
      <c r="ACR505" s="5"/>
      <c r="ACU505" s="5"/>
      <c r="ACV505" s="5"/>
      <c r="ACY505" s="5"/>
      <c r="ACZ505" s="5"/>
      <c r="ADC505" s="5"/>
      <c r="ADD505" s="5"/>
      <c r="ADG505" s="5"/>
      <c r="ADH505" s="5"/>
      <c r="ADK505" s="5"/>
      <c r="ADL505" s="5"/>
      <c r="ADO505" s="5"/>
      <c r="ADP505" s="5"/>
      <c r="ADS505" s="5"/>
      <c r="ADT505" s="5"/>
      <c r="ADW505" s="5"/>
      <c r="ADX505" s="5"/>
      <c r="AEA505" s="5"/>
      <c r="AEB505" s="5"/>
      <c r="AEE505" s="5"/>
      <c r="AEF505" s="5"/>
      <c r="AEI505" s="5"/>
      <c r="AEJ505" s="5"/>
      <c r="AEM505" s="5"/>
      <c r="AEN505" s="5"/>
      <c r="AEQ505" s="5"/>
      <c r="AER505" s="5"/>
      <c r="AEU505" s="5"/>
      <c r="AEV505" s="5"/>
      <c r="AEY505" s="5"/>
      <c r="AEZ505" s="5"/>
      <c r="AFC505" s="5"/>
      <c r="AFD505" s="5"/>
      <c r="AFG505" s="5"/>
      <c r="AFH505" s="5"/>
      <c r="AFK505" s="5"/>
      <c r="AFL505" s="5"/>
      <c r="AFO505" s="5"/>
      <c r="AFP505" s="5"/>
      <c r="AFS505" s="5"/>
      <c r="AFT505" s="5"/>
      <c r="AFW505" s="5"/>
      <c r="AFX505" s="5"/>
      <c r="AGA505" s="5"/>
      <c r="AGB505" s="5"/>
      <c r="AGE505" s="5"/>
      <c r="AGF505" s="5"/>
      <c r="AGI505" s="5"/>
      <c r="AGJ505" s="5"/>
      <c r="AGM505" s="5"/>
      <c r="AGN505" s="5"/>
      <c r="AGQ505" s="5"/>
      <c r="AGR505" s="5"/>
      <c r="AGU505" s="5"/>
      <c r="AGV505" s="5"/>
      <c r="AGY505" s="5"/>
      <c r="AGZ505" s="5"/>
      <c r="AHC505" s="5"/>
      <c r="AHD505" s="5"/>
      <c r="AHG505" s="5"/>
      <c r="AHH505" s="5"/>
      <c r="AHK505" s="5"/>
      <c r="AHL505" s="5"/>
      <c r="AHO505" s="5"/>
      <c r="AHP505" s="5"/>
      <c r="AHS505" s="5"/>
      <c r="AHT505" s="5"/>
      <c r="AHW505" s="5"/>
      <c r="AHX505" s="5"/>
      <c r="AIA505" s="5"/>
      <c r="AIB505" s="5"/>
      <c r="AIE505" s="5"/>
      <c r="AIF505" s="5"/>
      <c r="AII505" s="5"/>
      <c r="AIJ505" s="5"/>
      <c r="AIM505" s="5"/>
      <c r="AIN505" s="5"/>
      <c r="AIQ505" s="5"/>
      <c r="AIR505" s="5"/>
      <c r="AIU505" s="5"/>
      <c r="AIV505" s="5"/>
      <c r="AIY505" s="5"/>
      <c r="AIZ505" s="5"/>
      <c r="AJC505" s="5"/>
      <c r="AJD505" s="5"/>
      <c r="AJG505" s="5"/>
      <c r="AJH505" s="5"/>
      <c r="AJK505" s="5"/>
      <c r="AJL505" s="5"/>
      <c r="AJO505" s="5"/>
      <c r="AJP505" s="5"/>
      <c r="AJS505" s="5"/>
      <c r="AJT505" s="5"/>
      <c r="AJW505" s="5"/>
      <c r="AJX505" s="5"/>
      <c r="AKA505" s="5"/>
      <c r="AKB505" s="5"/>
      <c r="AKE505" s="5"/>
      <c r="AKF505" s="5"/>
      <c r="AKI505" s="5"/>
      <c r="AKJ505" s="5"/>
      <c r="AKM505" s="5"/>
      <c r="AKN505" s="5"/>
      <c r="AKQ505" s="5"/>
      <c r="AKR505" s="5"/>
      <c r="AKU505" s="5"/>
      <c r="AKV505" s="5"/>
      <c r="AKY505" s="5"/>
      <c r="AKZ505" s="5"/>
      <c r="ALC505" s="5"/>
      <c r="ALD505" s="5"/>
      <c r="ALG505" s="5"/>
      <c r="ALH505" s="5"/>
      <c r="ALK505" s="5"/>
      <c r="ALL505" s="5"/>
      <c r="ALO505" s="5"/>
      <c r="ALP505" s="5"/>
      <c r="ALS505" s="5"/>
      <c r="ALT505" s="5"/>
      <c r="ALW505" s="5"/>
      <c r="ALX505" s="5"/>
      <c r="AMA505" s="5"/>
      <c r="AMB505" s="5"/>
      <c r="AME505" s="5"/>
      <c r="AMF505" s="5"/>
      <c r="AMI505" s="5"/>
      <c r="AMJ505" s="5"/>
    </row>
    <row r="506" spans="1:1024" x14ac:dyDescent="0.25">
      <c r="A506" s="3">
        <v>41994</v>
      </c>
      <c r="B506" t="s">
        <v>10</v>
      </c>
      <c r="C506"/>
      <c r="D506" s="5">
        <v>8</v>
      </c>
      <c r="E506" s="70"/>
      <c r="G506" s="5"/>
      <c r="H506" s="5"/>
      <c r="K506" s="5"/>
      <c r="L506" s="5"/>
      <c r="O506" s="5"/>
      <c r="P506" s="5"/>
      <c r="S506" s="5"/>
      <c r="T506" s="5"/>
      <c r="W506" s="5"/>
      <c r="X506" s="5"/>
      <c r="AA506" s="5"/>
      <c r="AB506" s="5"/>
      <c r="AE506" s="5"/>
      <c r="AF506" s="5"/>
      <c r="AI506" s="5"/>
      <c r="AJ506" s="5"/>
      <c r="AM506" s="5"/>
      <c r="AN506" s="5"/>
      <c r="AQ506" s="5"/>
      <c r="AR506" s="5"/>
      <c r="AU506" s="5"/>
      <c r="AV506" s="5"/>
      <c r="AY506" s="5"/>
      <c r="AZ506" s="5"/>
      <c r="BC506" s="5"/>
      <c r="BD506" s="5"/>
      <c r="BG506" s="5"/>
      <c r="BH506" s="5"/>
      <c r="BK506" s="5"/>
      <c r="BL506" s="5"/>
      <c r="BO506" s="5"/>
      <c r="BP506" s="5"/>
      <c r="BS506" s="5"/>
      <c r="BT506" s="5"/>
      <c r="BW506" s="5"/>
      <c r="BX506" s="5"/>
      <c r="CA506" s="5"/>
      <c r="CB506" s="5"/>
      <c r="CE506" s="5"/>
      <c r="CF506" s="5"/>
      <c r="CI506" s="5"/>
      <c r="CJ506" s="5"/>
      <c r="CM506" s="5"/>
      <c r="CN506" s="5"/>
      <c r="CQ506" s="5"/>
      <c r="CR506" s="5"/>
      <c r="CU506" s="5"/>
      <c r="CV506" s="5"/>
      <c r="CY506" s="5"/>
      <c r="CZ506" s="5"/>
      <c r="DC506" s="5"/>
      <c r="DD506" s="5"/>
      <c r="DG506" s="5"/>
      <c r="DH506" s="5"/>
      <c r="DK506" s="5"/>
      <c r="DL506" s="5"/>
      <c r="DO506" s="5"/>
      <c r="DP506" s="5"/>
      <c r="DS506" s="5"/>
      <c r="DT506" s="5"/>
      <c r="DW506" s="5"/>
      <c r="DX506" s="5"/>
      <c r="EA506" s="5"/>
      <c r="EB506" s="5"/>
      <c r="EE506" s="5"/>
      <c r="EF506" s="5"/>
      <c r="EI506" s="5"/>
      <c r="EJ506" s="5"/>
      <c r="EM506" s="5"/>
      <c r="EN506" s="5"/>
      <c r="EQ506" s="5"/>
      <c r="ER506" s="5"/>
      <c r="EU506" s="5"/>
      <c r="EV506" s="5"/>
      <c r="EY506" s="5"/>
      <c r="EZ506" s="5"/>
      <c r="FC506" s="5"/>
      <c r="FD506" s="5"/>
      <c r="FG506" s="5"/>
      <c r="FH506" s="5"/>
      <c r="FK506" s="5"/>
      <c r="FL506" s="5"/>
      <c r="FO506" s="5"/>
      <c r="FP506" s="5"/>
      <c r="FS506" s="5"/>
      <c r="FT506" s="5"/>
      <c r="FW506" s="5"/>
      <c r="FX506" s="5"/>
      <c r="GA506" s="5"/>
      <c r="GB506" s="5"/>
      <c r="GE506" s="5"/>
      <c r="GF506" s="5"/>
      <c r="GI506" s="5"/>
      <c r="GJ506" s="5"/>
      <c r="GM506" s="5"/>
      <c r="GN506" s="5"/>
      <c r="GQ506" s="5"/>
      <c r="GR506" s="5"/>
      <c r="GU506" s="5"/>
      <c r="GV506" s="5"/>
      <c r="GY506" s="5"/>
      <c r="GZ506" s="5"/>
      <c r="HC506" s="5"/>
      <c r="HD506" s="5"/>
      <c r="HG506" s="5"/>
      <c r="HH506" s="5"/>
      <c r="HK506" s="5"/>
      <c r="HL506" s="5"/>
      <c r="HO506" s="5"/>
      <c r="HP506" s="5"/>
      <c r="HS506" s="5"/>
      <c r="HT506" s="5"/>
      <c r="HW506" s="5"/>
      <c r="HX506" s="5"/>
      <c r="IA506" s="5"/>
      <c r="IB506" s="5"/>
      <c r="IE506" s="5"/>
      <c r="IF506" s="5"/>
      <c r="II506" s="5"/>
      <c r="IJ506" s="5"/>
      <c r="IM506" s="5"/>
      <c r="IN506" s="5"/>
      <c r="IQ506" s="5"/>
      <c r="IR506" s="5"/>
      <c r="IU506" s="5"/>
      <c r="IV506" s="5"/>
      <c r="IY506" s="5"/>
      <c r="IZ506" s="5"/>
      <c r="JC506" s="5"/>
      <c r="JD506" s="5"/>
      <c r="JG506" s="5"/>
      <c r="JH506" s="5"/>
      <c r="JK506" s="5"/>
      <c r="JL506" s="5"/>
      <c r="JO506" s="5"/>
      <c r="JP506" s="5"/>
      <c r="JS506" s="5"/>
      <c r="JT506" s="5"/>
      <c r="JW506" s="5"/>
      <c r="JX506" s="5"/>
      <c r="KA506" s="5"/>
      <c r="KB506" s="5"/>
      <c r="KE506" s="5"/>
      <c r="KF506" s="5"/>
      <c r="KI506" s="5"/>
      <c r="KJ506" s="5"/>
      <c r="KM506" s="5"/>
      <c r="KN506" s="5"/>
      <c r="KQ506" s="5"/>
      <c r="KR506" s="5"/>
      <c r="KU506" s="5"/>
      <c r="KV506" s="5"/>
      <c r="KY506" s="5"/>
      <c r="KZ506" s="5"/>
      <c r="LC506" s="5"/>
      <c r="LD506" s="5"/>
      <c r="LG506" s="5"/>
      <c r="LH506" s="5"/>
      <c r="LK506" s="5"/>
      <c r="LL506" s="5"/>
      <c r="LO506" s="5"/>
      <c r="LP506" s="5"/>
      <c r="LS506" s="5"/>
      <c r="LT506" s="5"/>
      <c r="LW506" s="5"/>
      <c r="LX506" s="5"/>
      <c r="MA506" s="5"/>
      <c r="MB506" s="5"/>
      <c r="ME506" s="5"/>
      <c r="MF506" s="5"/>
      <c r="MI506" s="5"/>
      <c r="MJ506" s="5"/>
      <c r="MM506" s="5"/>
      <c r="MN506" s="5"/>
      <c r="MQ506" s="5"/>
      <c r="MR506" s="5"/>
      <c r="MU506" s="5"/>
      <c r="MV506" s="5"/>
      <c r="MY506" s="5"/>
      <c r="MZ506" s="5"/>
      <c r="NC506" s="5"/>
      <c r="ND506" s="5"/>
      <c r="NG506" s="5"/>
      <c r="NH506" s="5"/>
      <c r="NK506" s="5"/>
      <c r="NL506" s="5"/>
      <c r="NO506" s="5"/>
      <c r="NP506" s="5"/>
      <c r="NS506" s="5"/>
      <c r="NT506" s="5"/>
      <c r="NW506" s="5"/>
      <c r="NX506" s="5"/>
      <c r="OA506" s="5"/>
      <c r="OB506" s="5"/>
      <c r="OE506" s="5"/>
      <c r="OF506" s="5"/>
      <c r="OI506" s="5"/>
      <c r="OJ506" s="5"/>
      <c r="OM506" s="5"/>
      <c r="ON506" s="5"/>
      <c r="OQ506" s="5"/>
      <c r="OR506" s="5"/>
      <c r="OU506" s="5"/>
      <c r="OV506" s="5"/>
      <c r="OY506" s="5"/>
      <c r="OZ506" s="5"/>
      <c r="PC506" s="5"/>
      <c r="PD506" s="5"/>
      <c r="PG506" s="5"/>
      <c r="PH506" s="5"/>
      <c r="PK506" s="5"/>
      <c r="PL506" s="5"/>
      <c r="PO506" s="5"/>
      <c r="PP506" s="5"/>
      <c r="PS506" s="5"/>
      <c r="PT506" s="5"/>
      <c r="PW506" s="5"/>
      <c r="PX506" s="5"/>
      <c r="QA506" s="5"/>
      <c r="QB506" s="5"/>
      <c r="QE506" s="5"/>
      <c r="QF506" s="5"/>
      <c r="QI506" s="5"/>
      <c r="QJ506" s="5"/>
      <c r="QM506" s="5"/>
      <c r="QN506" s="5"/>
      <c r="QQ506" s="5"/>
      <c r="QR506" s="5"/>
      <c r="QU506" s="5"/>
      <c r="QV506" s="5"/>
      <c r="QY506" s="5"/>
      <c r="QZ506" s="5"/>
      <c r="RC506" s="5"/>
      <c r="RD506" s="5"/>
      <c r="RG506" s="5"/>
      <c r="RH506" s="5"/>
      <c r="RK506" s="5"/>
      <c r="RL506" s="5"/>
      <c r="RO506" s="5"/>
      <c r="RP506" s="5"/>
      <c r="RS506" s="5"/>
      <c r="RT506" s="5"/>
      <c r="RW506" s="5"/>
      <c r="RX506" s="5"/>
      <c r="SA506" s="5"/>
      <c r="SB506" s="5"/>
      <c r="SE506" s="5"/>
      <c r="SF506" s="5"/>
      <c r="SI506" s="5"/>
      <c r="SJ506" s="5"/>
      <c r="SM506" s="5"/>
      <c r="SN506" s="5"/>
      <c r="SQ506" s="5"/>
      <c r="SR506" s="5"/>
      <c r="SU506" s="5"/>
      <c r="SV506" s="5"/>
      <c r="SY506" s="5"/>
      <c r="SZ506" s="5"/>
      <c r="TC506" s="5"/>
      <c r="TD506" s="5"/>
      <c r="TG506" s="5"/>
      <c r="TH506" s="5"/>
      <c r="TK506" s="5"/>
      <c r="TL506" s="5"/>
      <c r="TO506" s="5"/>
      <c r="TP506" s="5"/>
      <c r="TS506" s="5"/>
      <c r="TT506" s="5"/>
      <c r="TW506" s="5"/>
      <c r="TX506" s="5"/>
      <c r="UA506" s="5"/>
      <c r="UB506" s="5"/>
      <c r="UE506" s="5"/>
      <c r="UF506" s="5"/>
      <c r="UI506" s="5"/>
      <c r="UJ506" s="5"/>
      <c r="UM506" s="5"/>
      <c r="UN506" s="5"/>
      <c r="UQ506" s="5"/>
      <c r="UR506" s="5"/>
      <c r="UU506" s="5"/>
      <c r="UV506" s="5"/>
      <c r="UY506" s="5"/>
      <c r="UZ506" s="5"/>
      <c r="VC506" s="5"/>
      <c r="VD506" s="5"/>
      <c r="VG506" s="5"/>
      <c r="VH506" s="5"/>
      <c r="VK506" s="5"/>
      <c r="VL506" s="5"/>
      <c r="VO506" s="5"/>
      <c r="VP506" s="5"/>
      <c r="VS506" s="5"/>
      <c r="VT506" s="5"/>
      <c r="VW506" s="5"/>
      <c r="VX506" s="5"/>
      <c r="WA506" s="5"/>
      <c r="WB506" s="5"/>
      <c r="WE506" s="5"/>
      <c r="WF506" s="5"/>
      <c r="WI506" s="5"/>
      <c r="WJ506" s="5"/>
      <c r="WM506" s="5"/>
      <c r="WN506" s="5"/>
      <c r="WQ506" s="5"/>
      <c r="WR506" s="5"/>
      <c r="WU506" s="5"/>
      <c r="WV506" s="5"/>
      <c r="WY506" s="5"/>
      <c r="WZ506" s="5"/>
      <c r="XC506" s="5"/>
      <c r="XD506" s="5"/>
      <c r="XG506" s="5"/>
      <c r="XH506" s="5"/>
      <c r="XK506" s="5"/>
      <c r="XL506" s="5"/>
      <c r="XO506" s="5"/>
      <c r="XP506" s="5"/>
      <c r="XS506" s="5"/>
      <c r="XT506" s="5"/>
      <c r="XW506" s="5"/>
      <c r="XX506" s="5"/>
      <c r="YA506" s="5"/>
      <c r="YB506" s="5"/>
      <c r="YE506" s="5"/>
      <c r="YF506" s="5"/>
      <c r="YI506" s="5"/>
      <c r="YJ506" s="5"/>
      <c r="YM506" s="5"/>
      <c r="YN506" s="5"/>
      <c r="YQ506" s="5"/>
      <c r="YR506" s="5"/>
      <c r="YU506" s="5"/>
      <c r="YV506" s="5"/>
      <c r="YY506" s="5"/>
      <c r="YZ506" s="5"/>
      <c r="ZC506" s="5"/>
      <c r="ZD506" s="5"/>
      <c r="ZG506" s="5"/>
      <c r="ZH506" s="5"/>
      <c r="ZK506" s="5"/>
      <c r="ZL506" s="5"/>
      <c r="ZO506" s="5"/>
      <c r="ZP506" s="5"/>
      <c r="ZS506" s="5"/>
      <c r="ZT506" s="5"/>
      <c r="ZW506" s="5"/>
      <c r="ZX506" s="5"/>
      <c r="AAA506" s="5"/>
      <c r="AAB506" s="5"/>
      <c r="AAE506" s="5"/>
      <c r="AAF506" s="5"/>
      <c r="AAI506" s="5"/>
      <c r="AAJ506" s="5"/>
      <c r="AAM506" s="5"/>
      <c r="AAN506" s="5"/>
      <c r="AAQ506" s="5"/>
      <c r="AAR506" s="5"/>
      <c r="AAU506" s="5"/>
      <c r="AAV506" s="5"/>
      <c r="AAY506" s="5"/>
      <c r="AAZ506" s="5"/>
      <c r="ABC506" s="5"/>
      <c r="ABD506" s="5"/>
      <c r="ABG506" s="5"/>
      <c r="ABH506" s="5"/>
      <c r="ABK506" s="5"/>
      <c r="ABL506" s="5"/>
      <c r="ABO506" s="5"/>
      <c r="ABP506" s="5"/>
      <c r="ABS506" s="5"/>
      <c r="ABT506" s="5"/>
      <c r="ABW506" s="5"/>
      <c r="ABX506" s="5"/>
      <c r="ACA506" s="5"/>
      <c r="ACB506" s="5"/>
      <c r="ACE506" s="5"/>
      <c r="ACF506" s="5"/>
      <c r="ACI506" s="5"/>
      <c r="ACJ506" s="5"/>
      <c r="ACM506" s="5"/>
      <c r="ACN506" s="5"/>
      <c r="ACQ506" s="5"/>
      <c r="ACR506" s="5"/>
      <c r="ACU506" s="5"/>
      <c r="ACV506" s="5"/>
      <c r="ACY506" s="5"/>
      <c r="ACZ506" s="5"/>
      <c r="ADC506" s="5"/>
      <c r="ADD506" s="5"/>
      <c r="ADG506" s="5"/>
      <c r="ADH506" s="5"/>
      <c r="ADK506" s="5"/>
      <c r="ADL506" s="5"/>
      <c r="ADO506" s="5"/>
      <c r="ADP506" s="5"/>
      <c r="ADS506" s="5"/>
      <c r="ADT506" s="5"/>
      <c r="ADW506" s="5"/>
      <c r="ADX506" s="5"/>
      <c r="AEA506" s="5"/>
      <c r="AEB506" s="5"/>
      <c r="AEE506" s="5"/>
      <c r="AEF506" s="5"/>
      <c r="AEI506" s="5"/>
      <c r="AEJ506" s="5"/>
      <c r="AEM506" s="5"/>
      <c r="AEN506" s="5"/>
      <c r="AEQ506" s="5"/>
      <c r="AER506" s="5"/>
      <c r="AEU506" s="5"/>
      <c r="AEV506" s="5"/>
      <c r="AEY506" s="5"/>
      <c r="AEZ506" s="5"/>
      <c r="AFC506" s="5"/>
      <c r="AFD506" s="5"/>
      <c r="AFG506" s="5"/>
      <c r="AFH506" s="5"/>
      <c r="AFK506" s="5"/>
      <c r="AFL506" s="5"/>
      <c r="AFO506" s="5"/>
      <c r="AFP506" s="5"/>
      <c r="AFS506" s="5"/>
      <c r="AFT506" s="5"/>
      <c r="AFW506" s="5"/>
      <c r="AFX506" s="5"/>
      <c r="AGA506" s="5"/>
      <c r="AGB506" s="5"/>
      <c r="AGE506" s="5"/>
      <c r="AGF506" s="5"/>
      <c r="AGI506" s="5"/>
      <c r="AGJ506" s="5"/>
      <c r="AGM506" s="5"/>
      <c r="AGN506" s="5"/>
      <c r="AGQ506" s="5"/>
      <c r="AGR506" s="5"/>
      <c r="AGU506" s="5"/>
      <c r="AGV506" s="5"/>
      <c r="AGY506" s="5"/>
      <c r="AGZ506" s="5"/>
      <c r="AHC506" s="5"/>
      <c r="AHD506" s="5"/>
      <c r="AHG506" s="5"/>
      <c r="AHH506" s="5"/>
      <c r="AHK506" s="5"/>
      <c r="AHL506" s="5"/>
      <c r="AHO506" s="5"/>
      <c r="AHP506" s="5"/>
      <c r="AHS506" s="5"/>
      <c r="AHT506" s="5"/>
      <c r="AHW506" s="5"/>
      <c r="AHX506" s="5"/>
      <c r="AIA506" s="5"/>
      <c r="AIB506" s="5"/>
      <c r="AIE506" s="5"/>
      <c r="AIF506" s="5"/>
      <c r="AII506" s="5"/>
      <c r="AIJ506" s="5"/>
      <c r="AIM506" s="5"/>
      <c r="AIN506" s="5"/>
      <c r="AIQ506" s="5"/>
      <c r="AIR506" s="5"/>
      <c r="AIU506" s="5"/>
      <c r="AIV506" s="5"/>
      <c r="AIY506" s="5"/>
      <c r="AIZ506" s="5"/>
      <c r="AJC506" s="5"/>
      <c r="AJD506" s="5"/>
      <c r="AJG506" s="5"/>
      <c r="AJH506" s="5"/>
      <c r="AJK506" s="5"/>
      <c r="AJL506" s="5"/>
      <c r="AJO506" s="5"/>
      <c r="AJP506" s="5"/>
      <c r="AJS506" s="5"/>
      <c r="AJT506" s="5"/>
      <c r="AJW506" s="5"/>
      <c r="AJX506" s="5"/>
      <c r="AKA506" s="5"/>
      <c r="AKB506" s="5"/>
      <c r="AKE506" s="5"/>
      <c r="AKF506" s="5"/>
      <c r="AKI506" s="5"/>
      <c r="AKJ506" s="5"/>
      <c r="AKM506" s="5"/>
      <c r="AKN506" s="5"/>
      <c r="AKQ506" s="5"/>
      <c r="AKR506" s="5"/>
      <c r="AKU506" s="5"/>
      <c r="AKV506" s="5"/>
      <c r="AKY506" s="5"/>
      <c r="AKZ506" s="5"/>
      <c r="ALC506" s="5"/>
      <c r="ALD506" s="5"/>
      <c r="ALG506" s="5"/>
      <c r="ALH506" s="5"/>
      <c r="ALK506" s="5"/>
      <c r="ALL506" s="5"/>
      <c r="ALO506" s="5"/>
      <c r="ALP506" s="5"/>
      <c r="ALS506" s="5"/>
      <c r="ALT506" s="5"/>
      <c r="ALW506" s="5"/>
      <c r="ALX506" s="5"/>
      <c r="AMA506" s="5"/>
      <c r="AMB506" s="5"/>
      <c r="AME506" s="5"/>
      <c r="AMF506" s="5"/>
      <c r="AMI506" s="5"/>
      <c r="AMJ506" s="5"/>
    </row>
    <row r="507" spans="1:1024" x14ac:dyDescent="0.25">
      <c r="A507" s="3">
        <v>41994</v>
      </c>
      <c r="B507" t="s">
        <v>15</v>
      </c>
      <c r="C507"/>
      <c r="D507" s="5">
        <v>9</v>
      </c>
      <c r="E507" s="70"/>
      <c r="G507" s="5"/>
      <c r="H507" s="5"/>
      <c r="K507" s="5"/>
      <c r="L507" s="5"/>
      <c r="O507" s="5"/>
      <c r="P507" s="5"/>
      <c r="S507" s="5"/>
      <c r="T507" s="5"/>
      <c r="W507" s="5"/>
      <c r="X507" s="5"/>
      <c r="AA507" s="5"/>
      <c r="AB507" s="5"/>
      <c r="AE507" s="5"/>
      <c r="AF507" s="5"/>
      <c r="AI507" s="5"/>
      <c r="AJ507" s="5"/>
      <c r="AM507" s="5"/>
      <c r="AN507" s="5"/>
      <c r="AQ507" s="5"/>
      <c r="AR507" s="5"/>
      <c r="AU507" s="5"/>
      <c r="AV507" s="5"/>
      <c r="AY507" s="5"/>
      <c r="AZ507" s="5"/>
      <c r="BC507" s="5"/>
      <c r="BD507" s="5"/>
      <c r="BG507" s="5"/>
      <c r="BH507" s="5"/>
      <c r="BK507" s="5"/>
      <c r="BL507" s="5"/>
      <c r="BO507" s="5"/>
      <c r="BP507" s="5"/>
      <c r="BS507" s="5"/>
      <c r="BT507" s="5"/>
      <c r="BW507" s="5"/>
      <c r="BX507" s="5"/>
      <c r="CA507" s="5"/>
      <c r="CB507" s="5"/>
      <c r="CE507" s="5"/>
      <c r="CF507" s="5"/>
      <c r="CI507" s="5"/>
      <c r="CJ507" s="5"/>
      <c r="CM507" s="5"/>
      <c r="CN507" s="5"/>
      <c r="CQ507" s="5"/>
      <c r="CR507" s="5"/>
      <c r="CU507" s="5"/>
      <c r="CV507" s="5"/>
      <c r="CY507" s="5"/>
      <c r="CZ507" s="5"/>
      <c r="DC507" s="5"/>
      <c r="DD507" s="5"/>
      <c r="DG507" s="5"/>
      <c r="DH507" s="5"/>
      <c r="DK507" s="5"/>
      <c r="DL507" s="5"/>
      <c r="DO507" s="5"/>
      <c r="DP507" s="5"/>
      <c r="DS507" s="5"/>
      <c r="DT507" s="5"/>
      <c r="DW507" s="5"/>
      <c r="DX507" s="5"/>
      <c r="EA507" s="5"/>
      <c r="EB507" s="5"/>
      <c r="EE507" s="5"/>
      <c r="EF507" s="5"/>
      <c r="EI507" s="5"/>
      <c r="EJ507" s="5"/>
      <c r="EM507" s="5"/>
      <c r="EN507" s="5"/>
      <c r="EQ507" s="5"/>
      <c r="ER507" s="5"/>
      <c r="EU507" s="5"/>
      <c r="EV507" s="5"/>
      <c r="EY507" s="5"/>
      <c r="EZ507" s="5"/>
      <c r="FC507" s="5"/>
      <c r="FD507" s="5"/>
      <c r="FG507" s="5"/>
      <c r="FH507" s="5"/>
      <c r="FK507" s="5"/>
      <c r="FL507" s="5"/>
      <c r="FO507" s="5"/>
      <c r="FP507" s="5"/>
      <c r="FS507" s="5"/>
      <c r="FT507" s="5"/>
      <c r="FW507" s="5"/>
      <c r="FX507" s="5"/>
      <c r="GA507" s="5"/>
      <c r="GB507" s="5"/>
      <c r="GE507" s="5"/>
      <c r="GF507" s="5"/>
      <c r="GI507" s="5"/>
      <c r="GJ507" s="5"/>
      <c r="GM507" s="5"/>
      <c r="GN507" s="5"/>
      <c r="GQ507" s="5"/>
      <c r="GR507" s="5"/>
      <c r="GU507" s="5"/>
      <c r="GV507" s="5"/>
      <c r="GY507" s="5"/>
      <c r="GZ507" s="5"/>
      <c r="HC507" s="5"/>
      <c r="HD507" s="5"/>
      <c r="HG507" s="5"/>
      <c r="HH507" s="5"/>
      <c r="HK507" s="5"/>
      <c r="HL507" s="5"/>
      <c r="HO507" s="5"/>
      <c r="HP507" s="5"/>
      <c r="HS507" s="5"/>
      <c r="HT507" s="5"/>
      <c r="HW507" s="5"/>
      <c r="HX507" s="5"/>
      <c r="IA507" s="5"/>
      <c r="IB507" s="5"/>
      <c r="IE507" s="5"/>
      <c r="IF507" s="5"/>
      <c r="II507" s="5"/>
      <c r="IJ507" s="5"/>
      <c r="IM507" s="5"/>
      <c r="IN507" s="5"/>
      <c r="IQ507" s="5"/>
      <c r="IR507" s="5"/>
      <c r="IU507" s="5"/>
      <c r="IV507" s="5"/>
      <c r="IY507" s="5"/>
      <c r="IZ507" s="5"/>
      <c r="JC507" s="5"/>
      <c r="JD507" s="5"/>
      <c r="JG507" s="5"/>
      <c r="JH507" s="5"/>
      <c r="JK507" s="5"/>
      <c r="JL507" s="5"/>
      <c r="JO507" s="5"/>
      <c r="JP507" s="5"/>
      <c r="JS507" s="5"/>
      <c r="JT507" s="5"/>
      <c r="JW507" s="5"/>
      <c r="JX507" s="5"/>
      <c r="KA507" s="5"/>
      <c r="KB507" s="5"/>
      <c r="KE507" s="5"/>
      <c r="KF507" s="5"/>
      <c r="KI507" s="5"/>
      <c r="KJ507" s="5"/>
      <c r="KM507" s="5"/>
      <c r="KN507" s="5"/>
      <c r="KQ507" s="5"/>
      <c r="KR507" s="5"/>
      <c r="KU507" s="5"/>
      <c r="KV507" s="5"/>
      <c r="KY507" s="5"/>
      <c r="KZ507" s="5"/>
      <c r="LC507" s="5"/>
      <c r="LD507" s="5"/>
      <c r="LG507" s="5"/>
      <c r="LH507" s="5"/>
      <c r="LK507" s="5"/>
      <c r="LL507" s="5"/>
      <c r="LO507" s="5"/>
      <c r="LP507" s="5"/>
      <c r="LS507" s="5"/>
      <c r="LT507" s="5"/>
      <c r="LW507" s="5"/>
      <c r="LX507" s="5"/>
      <c r="MA507" s="5"/>
      <c r="MB507" s="5"/>
      <c r="ME507" s="5"/>
      <c r="MF507" s="5"/>
      <c r="MI507" s="5"/>
      <c r="MJ507" s="5"/>
      <c r="MM507" s="5"/>
      <c r="MN507" s="5"/>
      <c r="MQ507" s="5"/>
      <c r="MR507" s="5"/>
      <c r="MU507" s="5"/>
      <c r="MV507" s="5"/>
      <c r="MY507" s="5"/>
      <c r="MZ507" s="5"/>
      <c r="NC507" s="5"/>
      <c r="ND507" s="5"/>
      <c r="NG507" s="5"/>
      <c r="NH507" s="5"/>
      <c r="NK507" s="5"/>
      <c r="NL507" s="5"/>
      <c r="NO507" s="5"/>
      <c r="NP507" s="5"/>
      <c r="NS507" s="5"/>
      <c r="NT507" s="5"/>
      <c r="NW507" s="5"/>
      <c r="NX507" s="5"/>
      <c r="OA507" s="5"/>
      <c r="OB507" s="5"/>
      <c r="OE507" s="5"/>
      <c r="OF507" s="5"/>
      <c r="OI507" s="5"/>
      <c r="OJ507" s="5"/>
      <c r="OM507" s="5"/>
      <c r="ON507" s="5"/>
      <c r="OQ507" s="5"/>
      <c r="OR507" s="5"/>
      <c r="OU507" s="5"/>
      <c r="OV507" s="5"/>
      <c r="OY507" s="5"/>
      <c r="OZ507" s="5"/>
      <c r="PC507" s="5"/>
      <c r="PD507" s="5"/>
      <c r="PG507" s="5"/>
      <c r="PH507" s="5"/>
      <c r="PK507" s="5"/>
      <c r="PL507" s="5"/>
      <c r="PO507" s="5"/>
      <c r="PP507" s="5"/>
      <c r="PS507" s="5"/>
      <c r="PT507" s="5"/>
      <c r="PW507" s="5"/>
      <c r="PX507" s="5"/>
      <c r="QA507" s="5"/>
      <c r="QB507" s="5"/>
      <c r="QE507" s="5"/>
      <c r="QF507" s="5"/>
      <c r="QI507" s="5"/>
      <c r="QJ507" s="5"/>
      <c r="QM507" s="5"/>
      <c r="QN507" s="5"/>
      <c r="QQ507" s="5"/>
      <c r="QR507" s="5"/>
      <c r="QU507" s="5"/>
      <c r="QV507" s="5"/>
      <c r="QY507" s="5"/>
      <c r="QZ507" s="5"/>
      <c r="RC507" s="5"/>
      <c r="RD507" s="5"/>
      <c r="RG507" s="5"/>
      <c r="RH507" s="5"/>
      <c r="RK507" s="5"/>
      <c r="RL507" s="5"/>
      <c r="RO507" s="5"/>
      <c r="RP507" s="5"/>
      <c r="RS507" s="5"/>
      <c r="RT507" s="5"/>
      <c r="RW507" s="5"/>
      <c r="RX507" s="5"/>
      <c r="SA507" s="5"/>
      <c r="SB507" s="5"/>
      <c r="SE507" s="5"/>
      <c r="SF507" s="5"/>
      <c r="SI507" s="5"/>
      <c r="SJ507" s="5"/>
      <c r="SM507" s="5"/>
      <c r="SN507" s="5"/>
      <c r="SQ507" s="5"/>
      <c r="SR507" s="5"/>
      <c r="SU507" s="5"/>
      <c r="SV507" s="5"/>
      <c r="SY507" s="5"/>
      <c r="SZ507" s="5"/>
      <c r="TC507" s="5"/>
      <c r="TD507" s="5"/>
      <c r="TG507" s="5"/>
      <c r="TH507" s="5"/>
      <c r="TK507" s="5"/>
      <c r="TL507" s="5"/>
      <c r="TO507" s="5"/>
      <c r="TP507" s="5"/>
      <c r="TS507" s="5"/>
      <c r="TT507" s="5"/>
      <c r="TW507" s="5"/>
      <c r="TX507" s="5"/>
      <c r="UA507" s="5"/>
      <c r="UB507" s="5"/>
      <c r="UE507" s="5"/>
      <c r="UF507" s="5"/>
      <c r="UI507" s="5"/>
      <c r="UJ507" s="5"/>
      <c r="UM507" s="5"/>
      <c r="UN507" s="5"/>
      <c r="UQ507" s="5"/>
      <c r="UR507" s="5"/>
      <c r="UU507" s="5"/>
      <c r="UV507" s="5"/>
      <c r="UY507" s="5"/>
      <c r="UZ507" s="5"/>
      <c r="VC507" s="5"/>
      <c r="VD507" s="5"/>
      <c r="VG507" s="5"/>
      <c r="VH507" s="5"/>
      <c r="VK507" s="5"/>
      <c r="VL507" s="5"/>
      <c r="VO507" s="5"/>
      <c r="VP507" s="5"/>
      <c r="VS507" s="5"/>
      <c r="VT507" s="5"/>
      <c r="VW507" s="5"/>
      <c r="VX507" s="5"/>
      <c r="WA507" s="5"/>
      <c r="WB507" s="5"/>
      <c r="WE507" s="5"/>
      <c r="WF507" s="5"/>
      <c r="WI507" s="5"/>
      <c r="WJ507" s="5"/>
      <c r="WM507" s="5"/>
      <c r="WN507" s="5"/>
      <c r="WQ507" s="5"/>
      <c r="WR507" s="5"/>
      <c r="WU507" s="5"/>
      <c r="WV507" s="5"/>
      <c r="WY507" s="5"/>
      <c r="WZ507" s="5"/>
      <c r="XC507" s="5"/>
      <c r="XD507" s="5"/>
      <c r="XG507" s="5"/>
      <c r="XH507" s="5"/>
      <c r="XK507" s="5"/>
      <c r="XL507" s="5"/>
      <c r="XO507" s="5"/>
      <c r="XP507" s="5"/>
      <c r="XS507" s="5"/>
      <c r="XT507" s="5"/>
      <c r="XW507" s="5"/>
      <c r="XX507" s="5"/>
      <c r="YA507" s="5"/>
      <c r="YB507" s="5"/>
      <c r="YE507" s="5"/>
      <c r="YF507" s="5"/>
      <c r="YI507" s="5"/>
      <c r="YJ507" s="5"/>
      <c r="YM507" s="5"/>
      <c r="YN507" s="5"/>
      <c r="YQ507" s="5"/>
      <c r="YR507" s="5"/>
      <c r="YU507" s="5"/>
      <c r="YV507" s="5"/>
      <c r="YY507" s="5"/>
      <c r="YZ507" s="5"/>
      <c r="ZC507" s="5"/>
      <c r="ZD507" s="5"/>
      <c r="ZG507" s="5"/>
      <c r="ZH507" s="5"/>
      <c r="ZK507" s="5"/>
      <c r="ZL507" s="5"/>
      <c r="ZO507" s="5"/>
      <c r="ZP507" s="5"/>
      <c r="ZS507" s="5"/>
      <c r="ZT507" s="5"/>
      <c r="ZW507" s="5"/>
      <c r="ZX507" s="5"/>
      <c r="AAA507" s="5"/>
      <c r="AAB507" s="5"/>
      <c r="AAE507" s="5"/>
      <c r="AAF507" s="5"/>
      <c r="AAI507" s="5"/>
      <c r="AAJ507" s="5"/>
      <c r="AAM507" s="5"/>
      <c r="AAN507" s="5"/>
      <c r="AAQ507" s="5"/>
      <c r="AAR507" s="5"/>
      <c r="AAU507" s="5"/>
      <c r="AAV507" s="5"/>
      <c r="AAY507" s="5"/>
      <c r="AAZ507" s="5"/>
      <c r="ABC507" s="5"/>
      <c r="ABD507" s="5"/>
      <c r="ABG507" s="5"/>
      <c r="ABH507" s="5"/>
      <c r="ABK507" s="5"/>
      <c r="ABL507" s="5"/>
      <c r="ABO507" s="5"/>
      <c r="ABP507" s="5"/>
      <c r="ABS507" s="5"/>
      <c r="ABT507" s="5"/>
      <c r="ABW507" s="5"/>
      <c r="ABX507" s="5"/>
      <c r="ACA507" s="5"/>
      <c r="ACB507" s="5"/>
      <c r="ACE507" s="5"/>
      <c r="ACF507" s="5"/>
      <c r="ACI507" s="5"/>
      <c r="ACJ507" s="5"/>
      <c r="ACM507" s="5"/>
      <c r="ACN507" s="5"/>
      <c r="ACQ507" s="5"/>
      <c r="ACR507" s="5"/>
      <c r="ACU507" s="5"/>
      <c r="ACV507" s="5"/>
      <c r="ACY507" s="5"/>
      <c r="ACZ507" s="5"/>
      <c r="ADC507" s="5"/>
      <c r="ADD507" s="5"/>
      <c r="ADG507" s="5"/>
      <c r="ADH507" s="5"/>
      <c r="ADK507" s="5"/>
      <c r="ADL507" s="5"/>
      <c r="ADO507" s="5"/>
      <c r="ADP507" s="5"/>
      <c r="ADS507" s="5"/>
      <c r="ADT507" s="5"/>
      <c r="ADW507" s="5"/>
      <c r="ADX507" s="5"/>
      <c r="AEA507" s="5"/>
      <c r="AEB507" s="5"/>
      <c r="AEE507" s="5"/>
      <c r="AEF507" s="5"/>
      <c r="AEI507" s="5"/>
      <c r="AEJ507" s="5"/>
      <c r="AEM507" s="5"/>
      <c r="AEN507" s="5"/>
      <c r="AEQ507" s="5"/>
      <c r="AER507" s="5"/>
      <c r="AEU507" s="5"/>
      <c r="AEV507" s="5"/>
      <c r="AEY507" s="5"/>
      <c r="AEZ507" s="5"/>
      <c r="AFC507" s="5"/>
      <c r="AFD507" s="5"/>
      <c r="AFG507" s="5"/>
      <c r="AFH507" s="5"/>
      <c r="AFK507" s="5"/>
      <c r="AFL507" s="5"/>
      <c r="AFO507" s="5"/>
      <c r="AFP507" s="5"/>
      <c r="AFS507" s="5"/>
      <c r="AFT507" s="5"/>
      <c r="AFW507" s="5"/>
      <c r="AFX507" s="5"/>
      <c r="AGA507" s="5"/>
      <c r="AGB507" s="5"/>
      <c r="AGE507" s="5"/>
      <c r="AGF507" s="5"/>
      <c r="AGI507" s="5"/>
      <c r="AGJ507" s="5"/>
      <c r="AGM507" s="5"/>
      <c r="AGN507" s="5"/>
      <c r="AGQ507" s="5"/>
      <c r="AGR507" s="5"/>
      <c r="AGU507" s="5"/>
      <c r="AGV507" s="5"/>
      <c r="AGY507" s="5"/>
      <c r="AGZ507" s="5"/>
      <c r="AHC507" s="5"/>
      <c r="AHD507" s="5"/>
      <c r="AHG507" s="5"/>
      <c r="AHH507" s="5"/>
      <c r="AHK507" s="5"/>
      <c r="AHL507" s="5"/>
      <c r="AHO507" s="5"/>
      <c r="AHP507" s="5"/>
      <c r="AHS507" s="5"/>
      <c r="AHT507" s="5"/>
      <c r="AHW507" s="5"/>
      <c r="AHX507" s="5"/>
      <c r="AIA507" s="5"/>
      <c r="AIB507" s="5"/>
      <c r="AIE507" s="5"/>
      <c r="AIF507" s="5"/>
      <c r="AII507" s="5"/>
      <c r="AIJ507" s="5"/>
      <c r="AIM507" s="5"/>
      <c r="AIN507" s="5"/>
      <c r="AIQ507" s="5"/>
      <c r="AIR507" s="5"/>
      <c r="AIU507" s="5"/>
      <c r="AIV507" s="5"/>
      <c r="AIY507" s="5"/>
      <c r="AIZ507" s="5"/>
      <c r="AJC507" s="5"/>
      <c r="AJD507" s="5"/>
      <c r="AJG507" s="5"/>
      <c r="AJH507" s="5"/>
      <c r="AJK507" s="5"/>
      <c r="AJL507" s="5"/>
      <c r="AJO507" s="5"/>
      <c r="AJP507" s="5"/>
      <c r="AJS507" s="5"/>
      <c r="AJT507" s="5"/>
      <c r="AJW507" s="5"/>
      <c r="AJX507" s="5"/>
      <c r="AKA507" s="5"/>
      <c r="AKB507" s="5"/>
      <c r="AKE507" s="5"/>
      <c r="AKF507" s="5"/>
      <c r="AKI507" s="5"/>
      <c r="AKJ507" s="5"/>
      <c r="AKM507" s="5"/>
      <c r="AKN507" s="5"/>
      <c r="AKQ507" s="5"/>
      <c r="AKR507" s="5"/>
      <c r="AKU507" s="5"/>
      <c r="AKV507" s="5"/>
      <c r="AKY507" s="5"/>
      <c r="AKZ507" s="5"/>
      <c r="ALC507" s="5"/>
      <c r="ALD507" s="5"/>
      <c r="ALG507" s="5"/>
      <c r="ALH507" s="5"/>
      <c r="ALK507" s="5"/>
      <c r="ALL507" s="5"/>
      <c r="ALO507" s="5"/>
      <c r="ALP507" s="5"/>
      <c r="ALS507" s="5"/>
      <c r="ALT507" s="5"/>
      <c r="ALW507" s="5"/>
      <c r="ALX507" s="5"/>
      <c r="AMA507" s="5"/>
      <c r="AMB507" s="5"/>
      <c r="AME507" s="5"/>
      <c r="AMF507" s="5"/>
      <c r="AMI507" s="5"/>
      <c r="AMJ507" s="5"/>
    </row>
    <row r="508" spans="1:1024" x14ac:dyDescent="0.25">
      <c r="C508"/>
      <c r="D508"/>
      <c r="E508" s="70"/>
      <c r="G508" s="5"/>
      <c r="H508" s="5"/>
      <c r="K508" s="5"/>
      <c r="L508" s="5"/>
      <c r="O508" s="5"/>
      <c r="P508" s="5"/>
      <c r="S508" s="5"/>
      <c r="T508" s="5"/>
      <c r="W508" s="5"/>
      <c r="X508" s="5"/>
      <c r="AA508" s="5"/>
      <c r="AB508" s="5"/>
      <c r="AE508" s="5"/>
      <c r="AF508" s="5"/>
      <c r="AI508" s="5"/>
      <c r="AJ508" s="5"/>
      <c r="AM508" s="5"/>
      <c r="AN508" s="5"/>
      <c r="AQ508" s="5"/>
      <c r="AR508" s="5"/>
      <c r="AU508" s="5"/>
      <c r="AV508" s="5"/>
      <c r="AY508" s="5"/>
      <c r="AZ508" s="5"/>
      <c r="BC508" s="5"/>
      <c r="BD508" s="5"/>
      <c r="BG508" s="5"/>
      <c r="BH508" s="5"/>
      <c r="BK508" s="5"/>
      <c r="BL508" s="5"/>
      <c r="BO508" s="5"/>
      <c r="BP508" s="5"/>
      <c r="BS508" s="5"/>
      <c r="BT508" s="5"/>
      <c r="BW508" s="5"/>
      <c r="BX508" s="5"/>
      <c r="CA508" s="5"/>
      <c r="CB508" s="5"/>
      <c r="CE508" s="5"/>
      <c r="CF508" s="5"/>
      <c r="CI508" s="5"/>
      <c r="CJ508" s="5"/>
      <c r="CM508" s="5"/>
      <c r="CN508" s="5"/>
      <c r="CQ508" s="5"/>
      <c r="CR508" s="5"/>
      <c r="CU508" s="5"/>
      <c r="CV508" s="5"/>
      <c r="CY508" s="5"/>
      <c r="CZ508" s="5"/>
      <c r="DC508" s="5"/>
      <c r="DD508" s="5"/>
      <c r="DG508" s="5"/>
      <c r="DH508" s="5"/>
      <c r="DK508" s="5"/>
      <c r="DL508" s="5"/>
      <c r="DO508" s="5"/>
      <c r="DP508" s="5"/>
      <c r="DS508" s="5"/>
      <c r="DT508" s="5"/>
      <c r="DW508" s="5"/>
      <c r="DX508" s="5"/>
      <c r="EA508" s="5"/>
      <c r="EB508" s="5"/>
      <c r="EE508" s="5"/>
      <c r="EF508" s="5"/>
      <c r="EI508" s="5"/>
      <c r="EJ508" s="5"/>
      <c r="EM508" s="5"/>
      <c r="EN508" s="5"/>
      <c r="EQ508" s="5"/>
      <c r="ER508" s="5"/>
      <c r="EU508" s="5"/>
      <c r="EV508" s="5"/>
      <c r="EY508" s="5"/>
      <c r="EZ508" s="5"/>
      <c r="FC508" s="5"/>
      <c r="FD508" s="5"/>
      <c r="FG508" s="5"/>
      <c r="FH508" s="5"/>
      <c r="FK508" s="5"/>
      <c r="FL508" s="5"/>
      <c r="FO508" s="5"/>
      <c r="FP508" s="5"/>
      <c r="FS508" s="5"/>
      <c r="FT508" s="5"/>
      <c r="FW508" s="5"/>
      <c r="FX508" s="5"/>
      <c r="GA508" s="5"/>
      <c r="GB508" s="5"/>
      <c r="GE508" s="5"/>
      <c r="GF508" s="5"/>
      <c r="GI508" s="5"/>
      <c r="GJ508" s="5"/>
      <c r="GM508" s="5"/>
      <c r="GN508" s="5"/>
      <c r="GQ508" s="5"/>
      <c r="GR508" s="5"/>
      <c r="GU508" s="5"/>
      <c r="GV508" s="5"/>
      <c r="GY508" s="5"/>
      <c r="GZ508" s="5"/>
      <c r="HC508" s="5"/>
      <c r="HD508" s="5"/>
      <c r="HG508" s="5"/>
      <c r="HH508" s="5"/>
      <c r="HK508" s="5"/>
      <c r="HL508" s="5"/>
      <c r="HO508" s="5"/>
      <c r="HP508" s="5"/>
      <c r="HS508" s="5"/>
      <c r="HT508" s="5"/>
      <c r="HW508" s="5"/>
      <c r="HX508" s="5"/>
      <c r="IA508" s="5"/>
      <c r="IB508" s="5"/>
      <c r="IE508" s="5"/>
      <c r="IF508" s="5"/>
      <c r="II508" s="5"/>
      <c r="IJ508" s="5"/>
      <c r="IM508" s="5"/>
      <c r="IN508" s="5"/>
      <c r="IQ508" s="5"/>
      <c r="IR508" s="5"/>
      <c r="IU508" s="5"/>
      <c r="IV508" s="5"/>
      <c r="IY508" s="5"/>
      <c r="IZ508" s="5"/>
      <c r="JC508" s="5"/>
      <c r="JD508" s="5"/>
      <c r="JG508" s="5"/>
      <c r="JH508" s="5"/>
      <c r="JK508" s="5"/>
      <c r="JL508" s="5"/>
      <c r="JO508" s="5"/>
      <c r="JP508" s="5"/>
      <c r="JS508" s="5"/>
      <c r="JT508" s="5"/>
      <c r="JW508" s="5"/>
      <c r="JX508" s="5"/>
      <c r="KA508" s="5"/>
      <c r="KB508" s="5"/>
      <c r="KE508" s="5"/>
      <c r="KF508" s="5"/>
      <c r="KI508" s="5"/>
      <c r="KJ508" s="5"/>
      <c r="KM508" s="5"/>
      <c r="KN508" s="5"/>
      <c r="KQ508" s="5"/>
      <c r="KR508" s="5"/>
      <c r="KU508" s="5"/>
      <c r="KV508" s="5"/>
      <c r="KY508" s="5"/>
      <c r="KZ508" s="5"/>
      <c r="LC508" s="5"/>
      <c r="LD508" s="5"/>
      <c r="LG508" s="5"/>
      <c r="LH508" s="5"/>
      <c r="LK508" s="5"/>
      <c r="LL508" s="5"/>
      <c r="LO508" s="5"/>
      <c r="LP508" s="5"/>
      <c r="LS508" s="5"/>
      <c r="LT508" s="5"/>
      <c r="LW508" s="5"/>
      <c r="LX508" s="5"/>
      <c r="MA508" s="5"/>
      <c r="MB508" s="5"/>
      <c r="ME508" s="5"/>
      <c r="MF508" s="5"/>
      <c r="MI508" s="5"/>
      <c r="MJ508" s="5"/>
      <c r="MM508" s="5"/>
      <c r="MN508" s="5"/>
      <c r="MQ508" s="5"/>
      <c r="MR508" s="5"/>
      <c r="MU508" s="5"/>
      <c r="MV508" s="5"/>
      <c r="MY508" s="5"/>
      <c r="MZ508" s="5"/>
      <c r="NC508" s="5"/>
      <c r="ND508" s="5"/>
      <c r="NG508" s="5"/>
      <c r="NH508" s="5"/>
      <c r="NK508" s="5"/>
      <c r="NL508" s="5"/>
      <c r="NO508" s="5"/>
      <c r="NP508" s="5"/>
      <c r="NS508" s="5"/>
      <c r="NT508" s="5"/>
      <c r="NW508" s="5"/>
      <c r="NX508" s="5"/>
      <c r="OA508" s="5"/>
      <c r="OB508" s="5"/>
      <c r="OE508" s="5"/>
      <c r="OF508" s="5"/>
      <c r="OI508" s="5"/>
      <c r="OJ508" s="5"/>
      <c r="OM508" s="5"/>
      <c r="ON508" s="5"/>
      <c r="OQ508" s="5"/>
      <c r="OR508" s="5"/>
      <c r="OU508" s="5"/>
      <c r="OV508" s="5"/>
      <c r="OY508" s="5"/>
      <c r="OZ508" s="5"/>
      <c r="PC508" s="5"/>
      <c r="PD508" s="5"/>
      <c r="PG508" s="5"/>
      <c r="PH508" s="5"/>
      <c r="PK508" s="5"/>
      <c r="PL508" s="5"/>
      <c r="PO508" s="5"/>
      <c r="PP508" s="5"/>
      <c r="PS508" s="5"/>
      <c r="PT508" s="5"/>
      <c r="PW508" s="5"/>
      <c r="PX508" s="5"/>
      <c r="QA508" s="5"/>
      <c r="QB508" s="5"/>
      <c r="QE508" s="5"/>
      <c r="QF508" s="5"/>
      <c r="QI508" s="5"/>
      <c r="QJ508" s="5"/>
      <c r="QM508" s="5"/>
      <c r="QN508" s="5"/>
      <c r="QQ508" s="5"/>
      <c r="QR508" s="5"/>
      <c r="QU508" s="5"/>
      <c r="QV508" s="5"/>
      <c r="QY508" s="5"/>
      <c r="QZ508" s="5"/>
      <c r="RC508" s="5"/>
      <c r="RD508" s="5"/>
      <c r="RG508" s="5"/>
      <c r="RH508" s="5"/>
      <c r="RK508" s="5"/>
      <c r="RL508" s="5"/>
      <c r="RO508" s="5"/>
      <c r="RP508" s="5"/>
      <c r="RS508" s="5"/>
      <c r="RT508" s="5"/>
      <c r="RW508" s="5"/>
      <c r="RX508" s="5"/>
      <c r="SA508" s="5"/>
      <c r="SB508" s="5"/>
      <c r="SE508" s="5"/>
      <c r="SF508" s="5"/>
      <c r="SI508" s="5"/>
      <c r="SJ508" s="5"/>
      <c r="SM508" s="5"/>
      <c r="SN508" s="5"/>
      <c r="SQ508" s="5"/>
      <c r="SR508" s="5"/>
      <c r="SU508" s="5"/>
      <c r="SV508" s="5"/>
      <c r="SY508" s="5"/>
      <c r="SZ508" s="5"/>
      <c r="TC508" s="5"/>
      <c r="TD508" s="5"/>
      <c r="TG508" s="5"/>
      <c r="TH508" s="5"/>
      <c r="TK508" s="5"/>
      <c r="TL508" s="5"/>
      <c r="TO508" s="5"/>
      <c r="TP508" s="5"/>
      <c r="TS508" s="5"/>
      <c r="TT508" s="5"/>
      <c r="TW508" s="5"/>
      <c r="TX508" s="5"/>
      <c r="UA508" s="5"/>
      <c r="UB508" s="5"/>
      <c r="UE508" s="5"/>
      <c r="UF508" s="5"/>
      <c r="UI508" s="5"/>
      <c r="UJ508" s="5"/>
      <c r="UM508" s="5"/>
      <c r="UN508" s="5"/>
      <c r="UQ508" s="5"/>
      <c r="UR508" s="5"/>
      <c r="UU508" s="5"/>
      <c r="UV508" s="5"/>
      <c r="UY508" s="5"/>
      <c r="UZ508" s="5"/>
      <c r="VC508" s="5"/>
      <c r="VD508" s="5"/>
      <c r="VG508" s="5"/>
      <c r="VH508" s="5"/>
      <c r="VK508" s="5"/>
      <c r="VL508" s="5"/>
      <c r="VO508" s="5"/>
      <c r="VP508" s="5"/>
      <c r="VS508" s="5"/>
      <c r="VT508" s="5"/>
      <c r="VW508" s="5"/>
      <c r="VX508" s="5"/>
      <c r="WA508" s="5"/>
      <c r="WB508" s="5"/>
      <c r="WE508" s="5"/>
      <c r="WF508" s="5"/>
      <c r="WI508" s="5"/>
      <c r="WJ508" s="5"/>
      <c r="WM508" s="5"/>
      <c r="WN508" s="5"/>
      <c r="WQ508" s="5"/>
      <c r="WR508" s="5"/>
      <c r="WU508" s="5"/>
      <c r="WV508" s="5"/>
      <c r="WY508" s="5"/>
      <c r="WZ508" s="5"/>
      <c r="XC508" s="5"/>
      <c r="XD508" s="5"/>
      <c r="XG508" s="5"/>
      <c r="XH508" s="5"/>
      <c r="XK508" s="5"/>
      <c r="XL508" s="5"/>
      <c r="XO508" s="5"/>
      <c r="XP508" s="5"/>
      <c r="XS508" s="5"/>
      <c r="XT508" s="5"/>
      <c r="XW508" s="5"/>
      <c r="XX508" s="5"/>
      <c r="YA508" s="5"/>
      <c r="YB508" s="5"/>
      <c r="YE508" s="5"/>
      <c r="YF508" s="5"/>
      <c r="YI508" s="5"/>
      <c r="YJ508" s="5"/>
      <c r="YM508" s="5"/>
      <c r="YN508" s="5"/>
      <c r="YQ508" s="5"/>
      <c r="YR508" s="5"/>
      <c r="YU508" s="5"/>
      <c r="YV508" s="5"/>
      <c r="YY508" s="5"/>
      <c r="YZ508" s="5"/>
      <c r="ZC508" s="5"/>
      <c r="ZD508" s="5"/>
      <c r="ZG508" s="5"/>
      <c r="ZH508" s="5"/>
      <c r="ZK508" s="5"/>
      <c r="ZL508" s="5"/>
      <c r="ZO508" s="5"/>
      <c r="ZP508" s="5"/>
      <c r="ZS508" s="5"/>
      <c r="ZT508" s="5"/>
      <c r="ZW508" s="5"/>
      <c r="ZX508" s="5"/>
      <c r="AAA508" s="5"/>
      <c r="AAB508" s="5"/>
      <c r="AAE508" s="5"/>
      <c r="AAF508" s="5"/>
      <c r="AAI508" s="5"/>
      <c r="AAJ508" s="5"/>
      <c r="AAM508" s="5"/>
      <c r="AAN508" s="5"/>
      <c r="AAQ508" s="5"/>
      <c r="AAR508" s="5"/>
      <c r="AAU508" s="5"/>
      <c r="AAV508" s="5"/>
      <c r="AAY508" s="5"/>
      <c r="AAZ508" s="5"/>
      <c r="ABC508" s="5"/>
      <c r="ABD508" s="5"/>
      <c r="ABG508" s="5"/>
      <c r="ABH508" s="5"/>
      <c r="ABK508" s="5"/>
      <c r="ABL508" s="5"/>
      <c r="ABO508" s="5"/>
      <c r="ABP508" s="5"/>
      <c r="ABS508" s="5"/>
      <c r="ABT508" s="5"/>
      <c r="ABW508" s="5"/>
      <c r="ABX508" s="5"/>
      <c r="ACA508" s="5"/>
      <c r="ACB508" s="5"/>
      <c r="ACE508" s="5"/>
      <c r="ACF508" s="5"/>
      <c r="ACI508" s="5"/>
      <c r="ACJ508" s="5"/>
      <c r="ACM508" s="5"/>
      <c r="ACN508" s="5"/>
      <c r="ACQ508" s="5"/>
      <c r="ACR508" s="5"/>
      <c r="ACU508" s="5"/>
      <c r="ACV508" s="5"/>
      <c r="ACY508" s="5"/>
      <c r="ACZ508" s="5"/>
      <c r="ADC508" s="5"/>
      <c r="ADD508" s="5"/>
      <c r="ADG508" s="5"/>
      <c r="ADH508" s="5"/>
      <c r="ADK508" s="5"/>
      <c r="ADL508" s="5"/>
      <c r="ADO508" s="5"/>
      <c r="ADP508" s="5"/>
      <c r="ADS508" s="5"/>
      <c r="ADT508" s="5"/>
      <c r="ADW508" s="5"/>
      <c r="ADX508" s="5"/>
      <c r="AEA508" s="5"/>
      <c r="AEB508" s="5"/>
      <c r="AEE508" s="5"/>
      <c r="AEF508" s="5"/>
      <c r="AEI508" s="5"/>
      <c r="AEJ508" s="5"/>
      <c r="AEM508" s="5"/>
      <c r="AEN508" s="5"/>
      <c r="AEQ508" s="5"/>
      <c r="AER508" s="5"/>
      <c r="AEU508" s="5"/>
      <c r="AEV508" s="5"/>
      <c r="AEY508" s="5"/>
      <c r="AEZ508" s="5"/>
      <c r="AFC508" s="5"/>
      <c r="AFD508" s="5"/>
      <c r="AFG508" s="5"/>
      <c r="AFH508" s="5"/>
      <c r="AFK508" s="5"/>
      <c r="AFL508" s="5"/>
      <c r="AFO508" s="5"/>
      <c r="AFP508" s="5"/>
      <c r="AFS508" s="5"/>
      <c r="AFT508" s="5"/>
      <c r="AFW508" s="5"/>
      <c r="AFX508" s="5"/>
      <c r="AGA508" s="5"/>
      <c r="AGB508" s="5"/>
      <c r="AGE508" s="5"/>
      <c r="AGF508" s="5"/>
      <c r="AGI508" s="5"/>
      <c r="AGJ508" s="5"/>
      <c r="AGM508" s="5"/>
      <c r="AGN508" s="5"/>
      <c r="AGQ508" s="5"/>
      <c r="AGR508" s="5"/>
      <c r="AGU508" s="5"/>
      <c r="AGV508" s="5"/>
      <c r="AGY508" s="5"/>
      <c r="AGZ508" s="5"/>
      <c r="AHC508" s="5"/>
      <c r="AHD508" s="5"/>
      <c r="AHG508" s="5"/>
      <c r="AHH508" s="5"/>
      <c r="AHK508" s="5"/>
      <c r="AHL508" s="5"/>
      <c r="AHO508" s="5"/>
      <c r="AHP508" s="5"/>
      <c r="AHS508" s="5"/>
      <c r="AHT508" s="5"/>
      <c r="AHW508" s="5"/>
      <c r="AHX508" s="5"/>
      <c r="AIA508" s="5"/>
      <c r="AIB508" s="5"/>
      <c r="AIE508" s="5"/>
      <c r="AIF508" s="5"/>
      <c r="AII508" s="5"/>
      <c r="AIJ508" s="5"/>
      <c r="AIM508" s="5"/>
      <c r="AIN508" s="5"/>
      <c r="AIQ508" s="5"/>
      <c r="AIR508" s="5"/>
      <c r="AIU508" s="5"/>
      <c r="AIV508" s="5"/>
      <c r="AIY508" s="5"/>
      <c r="AIZ508" s="5"/>
      <c r="AJC508" s="5"/>
      <c r="AJD508" s="5"/>
      <c r="AJG508" s="5"/>
      <c r="AJH508" s="5"/>
      <c r="AJK508" s="5"/>
      <c r="AJL508" s="5"/>
      <c r="AJO508" s="5"/>
      <c r="AJP508" s="5"/>
      <c r="AJS508" s="5"/>
      <c r="AJT508" s="5"/>
      <c r="AJW508" s="5"/>
      <c r="AJX508" s="5"/>
      <c r="AKA508" s="5"/>
      <c r="AKB508" s="5"/>
      <c r="AKE508" s="5"/>
      <c r="AKF508" s="5"/>
      <c r="AKI508" s="5"/>
      <c r="AKJ508" s="5"/>
      <c r="AKM508" s="5"/>
      <c r="AKN508" s="5"/>
      <c r="AKQ508" s="5"/>
      <c r="AKR508" s="5"/>
      <c r="AKU508" s="5"/>
      <c r="AKV508" s="5"/>
      <c r="AKY508" s="5"/>
      <c r="AKZ508" s="5"/>
      <c r="ALC508" s="5"/>
      <c r="ALD508" s="5"/>
      <c r="ALG508" s="5"/>
      <c r="ALH508" s="5"/>
      <c r="ALK508" s="5"/>
      <c r="ALL508" s="5"/>
      <c r="ALO508" s="5"/>
      <c r="ALP508" s="5"/>
      <c r="ALS508" s="5"/>
      <c r="ALT508" s="5"/>
      <c r="ALW508" s="5"/>
      <c r="ALX508" s="5"/>
      <c r="AMA508" s="5"/>
      <c r="AMB508" s="5"/>
      <c r="AME508" s="5"/>
      <c r="AMF508" s="5"/>
      <c r="AMI508" s="5"/>
      <c r="AMJ508" s="5"/>
    </row>
    <row r="509" spans="1:1024" x14ac:dyDescent="0.25">
      <c r="A509" s="3"/>
      <c r="B509" t="s">
        <v>1312</v>
      </c>
      <c r="C509"/>
      <c r="D509" s="5">
        <v>1500</v>
      </c>
      <c r="E509" s="70"/>
      <c r="G509" s="5"/>
      <c r="H509" s="5"/>
      <c r="K509" s="5"/>
      <c r="L509" s="5"/>
      <c r="O509" s="5"/>
      <c r="P509" s="5"/>
      <c r="S509" s="5"/>
      <c r="T509" s="5"/>
      <c r="W509" s="5"/>
      <c r="X509" s="5"/>
      <c r="AA509" s="5"/>
      <c r="AB509" s="5"/>
      <c r="AE509" s="5"/>
      <c r="AF509" s="5"/>
      <c r="AI509" s="5"/>
      <c r="AJ509" s="5"/>
      <c r="AM509" s="5"/>
      <c r="AN509" s="5"/>
      <c r="AQ509" s="5"/>
      <c r="AR509" s="5"/>
      <c r="AU509" s="5"/>
      <c r="AV509" s="5"/>
      <c r="AY509" s="5"/>
      <c r="AZ509" s="5"/>
      <c r="BC509" s="5"/>
      <c r="BD509" s="5"/>
      <c r="BG509" s="5"/>
      <c r="BH509" s="5"/>
      <c r="BK509" s="5"/>
      <c r="BL509" s="5"/>
      <c r="BO509" s="5"/>
      <c r="BP509" s="5"/>
      <c r="BS509" s="5"/>
      <c r="BT509" s="5"/>
      <c r="BW509" s="5"/>
      <c r="BX509" s="5"/>
      <c r="CA509" s="5"/>
      <c r="CB509" s="5"/>
      <c r="CE509" s="5"/>
      <c r="CF509" s="5"/>
      <c r="CI509" s="5"/>
      <c r="CJ509" s="5"/>
      <c r="CM509" s="5"/>
      <c r="CN509" s="5"/>
      <c r="CQ509" s="5"/>
      <c r="CR509" s="5"/>
      <c r="CU509" s="5"/>
      <c r="CV509" s="5"/>
      <c r="CY509" s="5"/>
      <c r="CZ509" s="5"/>
      <c r="DC509" s="5"/>
      <c r="DD509" s="5"/>
      <c r="DG509" s="5"/>
      <c r="DH509" s="5"/>
      <c r="DK509" s="5"/>
      <c r="DL509" s="5"/>
      <c r="DO509" s="5"/>
      <c r="DP509" s="5"/>
      <c r="DS509" s="5"/>
      <c r="DT509" s="5"/>
      <c r="DW509" s="5"/>
      <c r="DX509" s="5"/>
      <c r="EA509" s="5"/>
      <c r="EB509" s="5"/>
      <c r="EE509" s="5"/>
      <c r="EF509" s="5"/>
      <c r="EI509" s="5"/>
      <c r="EJ509" s="5"/>
      <c r="EM509" s="5"/>
      <c r="EN509" s="5"/>
      <c r="EQ509" s="5"/>
      <c r="ER509" s="5"/>
      <c r="EU509" s="5"/>
      <c r="EV509" s="5"/>
      <c r="EY509" s="5"/>
      <c r="EZ509" s="5"/>
      <c r="FC509" s="5"/>
      <c r="FD509" s="5"/>
      <c r="FG509" s="5"/>
      <c r="FH509" s="5"/>
      <c r="FK509" s="5"/>
      <c r="FL509" s="5"/>
      <c r="FO509" s="5"/>
      <c r="FP509" s="5"/>
      <c r="FS509" s="5"/>
      <c r="FT509" s="5"/>
      <c r="FW509" s="5"/>
      <c r="FX509" s="5"/>
      <c r="GA509" s="5"/>
      <c r="GB509" s="5"/>
      <c r="GE509" s="5"/>
      <c r="GF509" s="5"/>
      <c r="GI509" s="5"/>
      <c r="GJ509" s="5"/>
      <c r="GM509" s="5"/>
      <c r="GN509" s="5"/>
      <c r="GQ509" s="5"/>
      <c r="GR509" s="5"/>
      <c r="GU509" s="5"/>
      <c r="GV509" s="5"/>
      <c r="GY509" s="5"/>
      <c r="GZ509" s="5"/>
      <c r="HC509" s="5"/>
      <c r="HD509" s="5"/>
      <c r="HG509" s="5"/>
      <c r="HH509" s="5"/>
      <c r="HK509" s="5"/>
      <c r="HL509" s="5"/>
      <c r="HO509" s="5"/>
      <c r="HP509" s="5"/>
      <c r="HS509" s="5"/>
      <c r="HT509" s="5"/>
      <c r="HW509" s="5"/>
      <c r="HX509" s="5"/>
      <c r="IA509" s="5"/>
      <c r="IB509" s="5"/>
      <c r="IE509" s="5"/>
      <c r="IF509" s="5"/>
      <c r="II509" s="5"/>
      <c r="IJ509" s="5"/>
      <c r="IM509" s="5"/>
      <c r="IN509" s="5"/>
      <c r="IQ509" s="5"/>
      <c r="IR509" s="5"/>
      <c r="IU509" s="5"/>
      <c r="IV509" s="5"/>
      <c r="IY509" s="5"/>
      <c r="IZ509" s="5"/>
      <c r="JC509" s="5"/>
      <c r="JD509" s="5"/>
      <c r="JG509" s="5"/>
      <c r="JH509" s="5"/>
      <c r="JK509" s="5"/>
      <c r="JL509" s="5"/>
      <c r="JO509" s="5"/>
      <c r="JP509" s="5"/>
      <c r="JS509" s="5"/>
      <c r="JT509" s="5"/>
      <c r="JW509" s="5"/>
      <c r="JX509" s="5"/>
      <c r="KA509" s="5"/>
      <c r="KB509" s="5"/>
      <c r="KE509" s="5"/>
      <c r="KF509" s="5"/>
      <c r="KI509" s="5"/>
      <c r="KJ509" s="5"/>
      <c r="KM509" s="5"/>
      <c r="KN509" s="5"/>
      <c r="KQ509" s="5"/>
      <c r="KR509" s="5"/>
      <c r="KU509" s="5"/>
      <c r="KV509" s="5"/>
      <c r="KY509" s="5"/>
      <c r="KZ509" s="5"/>
      <c r="LC509" s="5"/>
      <c r="LD509" s="5"/>
      <c r="LG509" s="5"/>
      <c r="LH509" s="5"/>
      <c r="LK509" s="5"/>
      <c r="LL509" s="5"/>
      <c r="LO509" s="5"/>
      <c r="LP509" s="5"/>
      <c r="LS509" s="5"/>
      <c r="LT509" s="5"/>
      <c r="LW509" s="5"/>
      <c r="LX509" s="5"/>
      <c r="MA509" s="5"/>
      <c r="MB509" s="5"/>
      <c r="ME509" s="5"/>
      <c r="MF509" s="5"/>
      <c r="MI509" s="5"/>
      <c r="MJ509" s="5"/>
      <c r="MM509" s="5"/>
      <c r="MN509" s="5"/>
      <c r="MQ509" s="5"/>
      <c r="MR509" s="5"/>
      <c r="MU509" s="5"/>
      <c r="MV509" s="5"/>
      <c r="MY509" s="5"/>
      <c r="MZ509" s="5"/>
      <c r="NC509" s="5"/>
      <c r="ND509" s="5"/>
      <c r="NG509" s="5"/>
      <c r="NH509" s="5"/>
      <c r="NK509" s="5"/>
      <c r="NL509" s="5"/>
      <c r="NO509" s="5"/>
      <c r="NP509" s="5"/>
      <c r="NS509" s="5"/>
      <c r="NT509" s="5"/>
      <c r="NW509" s="5"/>
      <c r="NX509" s="5"/>
      <c r="OA509" s="5"/>
      <c r="OB509" s="5"/>
      <c r="OE509" s="5"/>
      <c r="OF509" s="5"/>
      <c r="OI509" s="5"/>
      <c r="OJ509" s="5"/>
      <c r="OM509" s="5"/>
      <c r="ON509" s="5"/>
      <c r="OQ509" s="5"/>
      <c r="OR509" s="5"/>
      <c r="OU509" s="5"/>
      <c r="OV509" s="5"/>
      <c r="OY509" s="5"/>
      <c r="OZ509" s="5"/>
      <c r="PC509" s="5"/>
      <c r="PD509" s="5"/>
      <c r="PG509" s="5"/>
      <c r="PH509" s="5"/>
      <c r="PK509" s="5"/>
      <c r="PL509" s="5"/>
      <c r="PO509" s="5"/>
      <c r="PP509" s="5"/>
      <c r="PS509" s="5"/>
      <c r="PT509" s="5"/>
      <c r="PW509" s="5"/>
      <c r="PX509" s="5"/>
      <c r="QA509" s="5"/>
      <c r="QB509" s="5"/>
      <c r="QE509" s="5"/>
      <c r="QF509" s="5"/>
      <c r="QI509" s="5"/>
      <c r="QJ509" s="5"/>
      <c r="QM509" s="5"/>
      <c r="QN509" s="5"/>
      <c r="QQ509" s="5"/>
      <c r="QR509" s="5"/>
      <c r="QU509" s="5"/>
      <c r="QV509" s="5"/>
      <c r="QY509" s="5"/>
      <c r="QZ509" s="5"/>
      <c r="RC509" s="5"/>
      <c r="RD509" s="5"/>
      <c r="RG509" s="5"/>
      <c r="RH509" s="5"/>
      <c r="RK509" s="5"/>
      <c r="RL509" s="5"/>
      <c r="RO509" s="5"/>
      <c r="RP509" s="5"/>
      <c r="RS509" s="5"/>
      <c r="RT509" s="5"/>
      <c r="RW509" s="5"/>
      <c r="RX509" s="5"/>
      <c r="SA509" s="5"/>
      <c r="SB509" s="5"/>
      <c r="SE509" s="5"/>
      <c r="SF509" s="5"/>
      <c r="SI509" s="5"/>
      <c r="SJ509" s="5"/>
      <c r="SM509" s="5"/>
      <c r="SN509" s="5"/>
      <c r="SQ509" s="5"/>
      <c r="SR509" s="5"/>
      <c r="SU509" s="5"/>
      <c r="SV509" s="5"/>
      <c r="SY509" s="5"/>
      <c r="SZ509" s="5"/>
      <c r="TC509" s="5"/>
      <c r="TD509" s="5"/>
      <c r="TG509" s="5"/>
      <c r="TH509" s="5"/>
      <c r="TK509" s="5"/>
      <c r="TL509" s="5"/>
      <c r="TO509" s="5"/>
      <c r="TP509" s="5"/>
      <c r="TS509" s="5"/>
      <c r="TT509" s="5"/>
      <c r="TW509" s="5"/>
      <c r="TX509" s="5"/>
      <c r="UA509" s="5"/>
      <c r="UB509" s="5"/>
      <c r="UE509" s="5"/>
      <c r="UF509" s="5"/>
      <c r="UI509" s="5"/>
      <c r="UJ509" s="5"/>
      <c r="UM509" s="5"/>
      <c r="UN509" s="5"/>
      <c r="UQ509" s="5"/>
      <c r="UR509" s="5"/>
      <c r="UU509" s="5"/>
      <c r="UV509" s="5"/>
      <c r="UY509" s="5"/>
      <c r="UZ509" s="5"/>
      <c r="VC509" s="5"/>
      <c r="VD509" s="5"/>
      <c r="VG509" s="5"/>
      <c r="VH509" s="5"/>
      <c r="VK509" s="5"/>
      <c r="VL509" s="5"/>
      <c r="VO509" s="5"/>
      <c r="VP509" s="5"/>
      <c r="VS509" s="5"/>
      <c r="VT509" s="5"/>
      <c r="VW509" s="5"/>
      <c r="VX509" s="5"/>
      <c r="WA509" s="5"/>
      <c r="WB509" s="5"/>
      <c r="WE509" s="5"/>
      <c r="WF509" s="5"/>
      <c r="WI509" s="5"/>
      <c r="WJ509" s="5"/>
      <c r="WM509" s="5"/>
      <c r="WN509" s="5"/>
      <c r="WQ509" s="5"/>
      <c r="WR509" s="5"/>
      <c r="WU509" s="5"/>
      <c r="WV509" s="5"/>
      <c r="WY509" s="5"/>
      <c r="WZ509" s="5"/>
      <c r="XC509" s="5"/>
      <c r="XD509" s="5"/>
      <c r="XG509" s="5"/>
      <c r="XH509" s="5"/>
      <c r="XK509" s="5"/>
      <c r="XL509" s="5"/>
      <c r="XO509" s="5"/>
      <c r="XP509" s="5"/>
      <c r="XS509" s="5"/>
      <c r="XT509" s="5"/>
      <c r="XW509" s="5"/>
      <c r="XX509" s="5"/>
      <c r="YA509" s="5"/>
      <c r="YB509" s="5"/>
      <c r="YE509" s="5"/>
      <c r="YF509" s="5"/>
      <c r="YI509" s="5"/>
      <c r="YJ509" s="5"/>
      <c r="YM509" s="5"/>
      <c r="YN509" s="5"/>
      <c r="YQ509" s="5"/>
      <c r="YR509" s="5"/>
      <c r="YU509" s="5"/>
      <c r="YV509" s="5"/>
      <c r="YY509" s="5"/>
      <c r="YZ509" s="5"/>
      <c r="ZC509" s="5"/>
      <c r="ZD509" s="5"/>
      <c r="ZG509" s="5"/>
      <c r="ZH509" s="5"/>
      <c r="ZK509" s="5"/>
      <c r="ZL509" s="5"/>
      <c r="ZO509" s="5"/>
      <c r="ZP509" s="5"/>
      <c r="ZS509" s="5"/>
      <c r="ZT509" s="5"/>
      <c r="ZW509" s="5"/>
      <c r="ZX509" s="5"/>
      <c r="AAA509" s="5"/>
      <c r="AAB509" s="5"/>
      <c r="AAE509" s="5"/>
      <c r="AAF509" s="5"/>
      <c r="AAI509" s="5"/>
      <c r="AAJ509" s="5"/>
      <c r="AAM509" s="5"/>
      <c r="AAN509" s="5"/>
      <c r="AAQ509" s="5"/>
      <c r="AAR509" s="5"/>
      <c r="AAU509" s="5"/>
      <c r="AAV509" s="5"/>
      <c r="AAY509" s="5"/>
      <c r="AAZ509" s="5"/>
      <c r="ABC509" s="5"/>
      <c r="ABD509" s="5"/>
      <c r="ABG509" s="5"/>
      <c r="ABH509" s="5"/>
      <c r="ABK509" s="5"/>
      <c r="ABL509" s="5"/>
      <c r="ABO509" s="5"/>
      <c r="ABP509" s="5"/>
      <c r="ABS509" s="5"/>
      <c r="ABT509" s="5"/>
      <c r="ABW509" s="5"/>
      <c r="ABX509" s="5"/>
      <c r="ACA509" s="5"/>
      <c r="ACB509" s="5"/>
      <c r="ACE509" s="5"/>
      <c r="ACF509" s="5"/>
      <c r="ACI509" s="5"/>
      <c r="ACJ509" s="5"/>
      <c r="ACM509" s="5"/>
      <c r="ACN509" s="5"/>
      <c r="ACQ509" s="5"/>
      <c r="ACR509" s="5"/>
      <c r="ACU509" s="5"/>
      <c r="ACV509" s="5"/>
      <c r="ACY509" s="5"/>
      <c r="ACZ509" s="5"/>
      <c r="ADC509" s="5"/>
      <c r="ADD509" s="5"/>
      <c r="ADG509" s="5"/>
      <c r="ADH509" s="5"/>
      <c r="ADK509" s="5"/>
      <c r="ADL509" s="5"/>
      <c r="ADO509" s="5"/>
      <c r="ADP509" s="5"/>
      <c r="ADS509" s="5"/>
      <c r="ADT509" s="5"/>
      <c r="ADW509" s="5"/>
      <c r="ADX509" s="5"/>
      <c r="AEA509" s="5"/>
      <c r="AEB509" s="5"/>
      <c r="AEE509" s="5"/>
      <c r="AEF509" s="5"/>
      <c r="AEI509" s="5"/>
      <c r="AEJ509" s="5"/>
      <c r="AEM509" s="5"/>
      <c r="AEN509" s="5"/>
      <c r="AEQ509" s="5"/>
      <c r="AER509" s="5"/>
      <c r="AEU509" s="5"/>
      <c r="AEV509" s="5"/>
      <c r="AEY509" s="5"/>
      <c r="AEZ509" s="5"/>
      <c r="AFC509" s="5"/>
      <c r="AFD509" s="5"/>
      <c r="AFG509" s="5"/>
      <c r="AFH509" s="5"/>
      <c r="AFK509" s="5"/>
      <c r="AFL509" s="5"/>
      <c r="AFO509" s="5"/>
      <c r="AFP509" s="5"/>
      <c r="AFS509" s="5"/>
      <c r="AFT509" s="5"/>
      <c r="AFW509" s="5"/>
      <c r="AFX509" s="5"/>
      <c r="AGA509" s="5"/>
      <c r="AGB509" s="5"/>
      <c r="AGE509" s="5"/>
      <c r="AGF509" s="5"/>
      <c r="AGI509" s="5"/>
      <c r="AGJ509" s="5"/>
      <c r="AGM509" s="5"/>
      <c r="AGN509" s="5"/>
      <c r="AGQ509" s="5"/>
      <c r="AGR509" s="5"/>
      <c r="AGU509" s="5"/>
      <c r="AGV509" s="5"/>
      <c r="AGY509" s="5"/>
      <c r="AGZ509" s="5"/>
      <c r="AHC509" s="5"/>
      <c r="AHD509" s="5"/>
      <c r="AHG509" s="5"/>
      <c r="AHH509" s="5"/>
      <c r="AHK509" s="5"/>
      <c r="AHL509" s="5"/>
      <c r="AHO509" s="5"/>
      <c r="AHP509" s="5"/>
      <c r="AHS509" s="5"/>
      <c r="AHT509" s="5"/>
      <c r="AHW509" s="5"/>
      <c r="AHX509" s="5"/>
      <c r="AIA509" s="5"/>
      <c r="AIB509" s="5"/>
      <c r="AIE509" s="5"/>
      <c r="AIF509" s="5"/>
      <c r="AII509" s="5"/>
      <c r="AIJ509" s="5"/>
      <c r="AIM509" s="5"/>
      <c r="AIN509" s="5"/>
      <c r="AIQ509" s="5"/>
      <c r="AIR509" s="5"/>
      <c r="AIU509" s="5"/>
      <c r="AIV509" s="5"/>
      <c r="AIY509" s="5"/>
      <c r="AIZ509" s="5"/>
      <c r="AJC509" s="5"/>
      <c r="AJD509" s="5"/>
      <c r="AJG509" s="5"/>
      <c r="AJH509" s="5"/>
      <c r="AJK509" s="5"/>
      <c r="AJL509" s="5"/>
      <c r="AJO509" s="5"/>
      <c r="AJP509" s="5"/>
      <c r="AJS509" s="5"/>
      <c r="AJT509" s="5"/>
      <c r="AJW509" s="5"/>
      <c r="AJX509" s="5"/>
      <c r="AKA509" s="5"/>
      <c r="AKB509" s="5"/>
      <c r="AKE509" s="5"/>
      <c r="AKF509" s="5"/>
      <c r="AKI509" s="5"/>
      <c r="AKJ509" s="5"/>
      <c r="AKM509" s="5"/>
      <c r="AKN509" s="5"/>
      <c r="AKQ509" s="5"/>
      <c r="AKR509" s="5"/>
      <c r="AKU509" s="5"/>
      <c r="AKV509" s="5"/>
      <c r="AKY509" s="5"/>
      <c r="AKZ509" s="5"/>
      <c r="ALC509" s="5"/>
      <c r="ALD509" s="5"/>
      <c r="ALG509" s="5"/>
      <c r="ALH509" s="5"/>
      <c r="ALK509" s="5"/>
      <c r="ALL509" s="5"/>
      <c r="ALO509" s="5"/>
      <c r="ALP509" s="5"/>
      <c r="ALS509" s="5"/>
      <c r="ALT509" s="5"/>
      <c r="ALW509" s="5"/>
      <c r="ALX509" s="5"/>
      <c r="AMA509" s="5"/>
      <c r="AMB509" s="5"/>
      <c r="AME509" s="5"/>
      <c r="AMF509" s="5"/>
      <c r="AMI509" s="5"/>
      <c r="AMJ509" s="5"/>
    </row>
    <row r="510" spans="1:1024" x14ac:dyDescent="0.25">
      <c r="A510" s="3"/>
      <c r="C510"/>
      <c r="D510"/>
      <c r="E510" s="70"/>
      <c r="G510" s="5"/>
      <c r="H510" s="5"/>
      <c r="K510" s="5"/>
      <c r="L510" s="5"/>
      <c r="O510" s="5"/>
      <c r="P510" s="5"/>
      <c r="S510" s="5"/>
      <c r="T510" s="5"/>
      <c r="W510" s="5"/>
      <c r="X510" s="5"/>
      <c r="AA510" s="5"/>
      <c r="AB510" s="5"/>
      <c r="AE510" s="5"/>
      <c r="AF510" s="5"/>
      <c r="AI510" s="5"/>
      <c r="AJ510" s="5"/>
      <c r="AM510" s="5"/>
      <c r="AN510" s="5"/>
      <c r="AQ510" s="5"/>
      <c r="AR510" s="5"/>
      <c r="AU510" s="5"/>
      <c r="AV510" s="5"/>
      <c r="AY510" s="5"/>
      <c r="AZ510" s="5"/>
      <c r="BC510" s="5"/>
      <c r="BD510" s="5"/>
      <c r="BG510" s="5"/>
      <c r="BH510" s="5"/>
      <c r="BK510" s="5"/>
      <c r="BL510" s="5"/>
      <c r="BO510" s="5"/>
      <c r="BP510" s="5"/>
      <c r="BS510" s="5"/>
      <c r="BT510" s="5"/>
      <c r="BW510" s="5"/>
      <c r="BX510" s="5"/>
      <c r="CA510" s="5"/>
      <c r="CB510" s="5"/>
      <c r="CE510" s="5"/>
      <c r="CF510" s="5"/>
      <c r="CI510" s="5"/>
      <c r="CJ510" s="5"/>
      <c r="CM510" s="5"/>
      <c r="CN510" s="5"/>
      <c r="CQ510" s="5"/>
      <c r="CR510" s="5"/>
      <c r="CU510" s="5"/>
      <c r="CV510" s="5"/>
      <c r="CY510" s="5"/>
      <c r="CZ510" s="5"/>
      <c r="DC510" s="5"/>
      <c r="DD510" s="5"/>
      <c r="DG510" s="5"/>
      <c r="DH510" s="5"/>
      <c r="DK510" s="5"/>
      <c r="DL510" s="5"/>
      <c r="DO510" s="5"/>
      <c r="DP510" s="5"/>
      <c r="DS510" s="5"/>
      <c r="DT510" s="5"/>
      <c r="DW510" s="5"/>
      <c r="DX510" s="5"/>
      <c r="EA510" s="5"/>
      <c r="EB510" s="5"/>
      <c r="EE510" s="5"/>
      <c r="EF510" s="5"/>
      <c r="EI510" s="5"/>
      <c r="EJ510" s="5"/>
      <c r="EM510" s="5"/>
      <c r="EN510" s="5"/>
      <c r="EQ510" s="5"/>
      <c r="ER510" s="5"/>
      <c r="EU510" s="5"/>
      <c r="EV510" s="5"/>
      <c r="EY510" s="5"/>
      <c r="EZ510" s="5"/>
      <c r="FC510" s="5"/>
      <c r="FD510" s="5"/>
      <c r="FG510" s="5"/>
      <c r="FH510" s="5"/>
      <c r="FK510" s="5"/>
      <c r="FL510" s="5"/>
      <c r="FO510" s="5"/>
      <c r="FP510" s="5"/>
      <c r="FS510" s="5"/>
      <c r="FT510" s="5"/>
      <c r="FW510" s="5"/>
      <c r="FX510" s="5"/>
      <c r="GA510" s="5"/>
      <c r="GB510" s="5"/>
      <c r="GE510" s="5"/>
      <c r="GF510" s="5"/>
      <c r="GI510" s="5"/>
      <c r="GJ510" s="5"/>
      <c r="GM510" s="5"/>
      <c r="GN510" s="5"/>
      <c r="GQ510" s="5"/>
      <c r="GR510" s="5"/>
      <c r="GU510" s="5"/>
      <c r="GV510" s="5"/>
      <c r="GY510" s="5"/>
      <c r="GZ510" s="5"/>
      <c r="HC510" s="5"/>
      <c r="HD510" s="5"/>
      <c r="HG510" s="5"/>
      <c r="HH510" s="5"/>
      <c r="HK510" s="5"/>
      <c r="HL510" s="5"/>
      <c r="HO510" s="5"/>
      <c r="HP510" s="5"/>
      <c r="HS510" s="5"/>
      <c r="HT510" s="5"/>
      <c r="HW510" s="5"/>
      <c r="HX510" s="5"/>
      <c r="IA510" s="5"/>
      <c r="IB510" s="5"/>
      <c r="IE510" s="5"/>
      <c r="IF510" s="5"/>
      <c r="II510" s="5"/>
      <c r="IJ510" s="5"/>
      <c r="IM510" s="5"/>
      <c r="IN510" s="5"/>
      <c r="IQ510" s="5"/>
      <c r="IR510" s="5"/>
      <c r="IU510" s="5"/>
      <c r="IV510" s="5"/>
      <c r="IY510" s="5"/>
      <c r="IZ510" s="5"/>
      <c r="JC510" s="5"/>
      <c r="JD510" s="5"/>
      <c r="JG510" s="5"/>
      <c r="JH510" s="5"/>
      <c r="JK510" s="5"/>
      <c r="JL510" s="5"/>
      <c r="JO510" s="5"/>
      <c r="JP510" s="5"/>
      <c r="JS510" s="5"/>
      <c r="JT510" s="5"/>
      <c r="JW510" s="5"/>
      <c r="JX510" s="5"/>
      <c r="KA510" s="5"/>
      <c r="KB510" s="5"/>
      <c r="KE510" s="5"/>
      <c r="KF510" s="5"/>
      <c r="KI510" s="5"/>
      <c r="KJ510" s="5"/>
      <c r="KM510" s="5"/>
      <c r="KN510" s="5"/>
      <c r="KQ510" s="5"/>
      <c r="KR510" s="5"/>
      <c r="KU510" s="5"/>
      <c r="KV510" s="5"/>
      <c r="KY510" s="5"/>
      <c r="KZ510" s="5"/>
      <c r="LC510" s="5"/>
      <c r="LD510" s="5"/>
      <c r="LG510" s="5"/>
      <c r="LH510" s="5"/>
      <c r="LK510" s="5"/>
      <c r="LL510" s="5"/>
      <c r="LO510" s="5"/>
      <c r="LP510" s="5"/>
      <c r="LS510" s="5"/>
      <c r="LT510" s="5"/>
      <c r="LW510" s="5"/>
      <c r="LX510" s="5"/>
      <c r="MA510" s="5"/>
      <c r="MB510" s="5"/>
      <c r="ME510" s="5"/>
      <c r="MF510" s="5"/>
      <c r="MI510" s="5"/>
      <c r="MJ510" s="5"/>
      <c r="MM510" s="5"/>
      <c r="MN510" s="5"/>
      <c r="MQ510" s="5"/>
      <c r="MR510" s="5"/>
      <c r="MU510" s="5"/>
      <c r="MV510" s="5"/>
      <c r="MY510" s="5"/>
      <c r="MZ510" s="5"/>
      <c r="NC510" s="5"/>
      <c r="ND510" s="5"/>
      <c r="NG510" s="5"/>
      <c r="NH510" s="5"/>
      <c r="NK510" s="5"/>
      <c r="NL510" s="5"/>
      <c r="NO510" s="5"/>
      <c r="NP510" s="5"/>
      <c r="NS510" s="5"/>
      <c r="NT510" s="5"/>
      <c r="NW510" s="5"/>
      <c r="NX510" s="5"/>
      <c r="OA510" s="5"/>
      <c r="OB510" s="5"/>
      <c r="OE510" s="5"/>
      <c r="OF510" s="5"/>
      <c r="OI510" s="5"/>
      <c r="OJ510" s="5"/>
      <c r="OM510" s="5"/>
      <c r="ON510" s="5"/>
      <c r="OQ510" s="5"/>
      <c r="OR510" s="5"/>
      <c r="OU510" s="5"/>
      <c r="OV510" s="5"/>
      <c r="OY510" s="5"/>
      <c r="OZ510" s="5"/>
      <c r="PC510" s="5"/>
      <c r="PD510" s="5"/>
      <c r="PG510" s="5"/>
      <c r="PH510" s="5"/>
      <c r="PK510" s="5"/>
      <c r="PL510" s="5"/>
      <c r="PO510" s="5"/>
      <c r="PP510" s="5"/>
      <c r="PS510" s="5"/>
      <c r="PT510" s="5"/>
      <c r="PW510" s="5"/>
      <c r="PX510" s="5"/>
      <c r="QA510" s="5"/>
      <c r="QB510" s="5"/>
      <c r="QE510" s="5"/>
      <c r="QF510" s="5"/>
      <c r="QI510" s="5"/>
      <c r="QJ510" s="5"/>
      <c r="QM510" s="5"/>
      <c r="QN510" s="5"/>
      <c r="QQ510" s="5"/>
      <c r="QR510" s="5"/>
      <c r="QU510" s="5"/>
      <c r="QV510" s="5"/>
      <c r="QY510" s="5"/>
      <c r="QZ510" s="5"/>
      <c r="RC510" s="5"/>
      <c r="RD510" s="5"/>
      <c r="RG510" s="5"/>
      <c r="RH510" s="5"/>
      <c r="RK510" s="5"/>
      <c r="RL510" s="5"/>
      <c r="RO510" s="5"/>
      <c r="RP510" s="5"/>
      <c r="RS510" s="5"/>
      <c r="RT510" s="5"/>
      <c r="RW510" s="5"/>
      <c r="RX510" s="5"/>
      <c r="SA510" s="5"/>
      <c r="SB510" s="5"/>
      <c r="SE510" s="5"/>
      <c r="SF510" s="5"/>
      <c r="SI510" s="5"/>
      <c r="SJ510" s="5"/>
      <c r="SM510" s="5"/>
      <c r="SN510" s="5"/>
      <c r="SQ510" s="5"/>
      <c r="SR510" s="5"/>
      <c r="SU510" s="5"/>
      <c r="SV510" s="5"/>
      <c r="SY510" s="5"/>
      <c r="SZ510" s="5"/>
      <c r="TC510" s="5"/>
      <c r="TD510" s="5"/>
      <c r="TG510" s="5"/>
      <c r="TH510" s="5"/>
      <c r="TK510" s="5"/>
      <c r="TL510" s="5"/>
      <c r="TO510" s="5"/>
      <c r="TP510" s="5"/>
      <c r="TS510" s="5"/>
      <c r="TT510" s="5"/>
      <c r="TW510" s="5"/>
      <c r="TX510" s="5"/>
      <c r="UA510" s="5"/>
      <c r="UB510" s="5"/>
      <c r="UE510" s="5"/>
      <c r="UF510" s="5"/>
      <c r="UI510" s="5"/>
      <c r="UJ510" s="5"/>
      <c r="UM510" s="5"/>
      <c r="UN510" s="5"/>
      <c r="UQ510" s="5"/>
      <c r="UR510" s="5"/>
      <c r="UU510" s="5"/>
      <c r="UV510" s="5"/>
      <c r="UY510" s="5"/>
      <c r="UZ510" s="5"/>
      <c r="VC510" s="5"/>
      <c r="VD510" s="5"/>
      <c r="VG510" s="5"/>
      <c r="VH510" s="5"/>
      <c r="VK510" s="5"/>
      <c r="VL510" s="5"/>
      <c r="VO510" s="5"/>
      <c r="VP510" s="5"/>
      <c r="VS510" s="5"/>
      <c r="VT510" s="5"/>
      <c r="VW510" s="5"/>
      <c r="VX510" s="5"/>
      <c r="WA510" s="5"/>
      <c r="WB510" s="5"/>
      <c r="WE510" s="5"/>
      <c r="WF510" s="5"/>
      <c r="WI510" s="5"/>
      <c r="WJ510" s="5"/>
      <c r="WM510" s="5"/>
      <c r="WN510" s="5"/>
      <c r="WQ510" s="5"/>
      <c r="WR510" s="5"/>
      <c r="WU510" s="5"/>
      <c r="WV510" s="5"/>
      <c r="WY510" s="5"/>
      <c r="WZ510" s="5"/>
      <c r="XC510" s="5"/>
      <c r="XD510" s="5"/>
      <c r="XG510" s="5"/>
      <c r="XH510" s="5"/>
      <c r="XK510" s="5"/>
      <c r="XL510" s="5"/>
      <c r="XO510" s="5"/>
      <c r="XP510" s="5"/>
      <c r="XS510" s="5"/>
      <c r="XT510" s="5"/>
      <c r="XW510" s="5"/>
      <c r="XX510" s="5"/>
      <c r="YA510" s="5"/>
      <c r="YB510" s="5"/>
      <c r="YE510" s="5"/>
      <c r="YF510" s="5"/>
      <c r="YI510" s="5"/>
      <c r="YJ510" s="5"/>
      <c r="YM510" s="5"/>
      <c r="YN510" s="5"/>
      <c r="YQ510" s="5"/>
      <c r="YR510" s="5"/>
      <c r="YU510" s="5"/>
      <c r="YV510" s="5"/>
      <c r="YY510" s="5"/>
      <c r="YZ510" s="5"/>
      <c r="ZC510" s="5"/>
      <c r="ZD510" s="5"/>
      <c r="ZG510" s="5"/>
      <c r="ZH510" s="5"/>
      <c r="ZK510" s="5"/>
      <c r="ZL510" s="5"/>
      <c r="ZO510" s="5"/>
      <c r="ZP510" s="5"/>
      <c r="ZS510" s="5"/>
      <c r="ZT510" s="5"/>
      <c r="ZW510" s="5"/>
      <c r="ZX510" s="5"/>
      <c r="AAA510" s="5"/>
      <c r="AAB510" s="5"/>
      <c r="AAE510" s="5"/>
      <c r="AAF510" s="5"/>
      <c r="AAI510" s="5"/>
      <c r="AAJ510" s="5"/>
      <c r="AAM510" s="5"/>
      <c r="AAN510" s="5"/>
      <c r="AAQ510" s="5"/>
      <c r="AAR510" s="5"/>
      <c r="AAU510" s="5"/>
      <c r="AAV510" s="5"/>
      <c r="AAY510" s="5"/>
      <c r="AAZ510" s="5"/>
      <c r="ABC510" s="5"/>
      <c r="ABD510" s="5"/>
      <c r="ABG510" s="5"/>
      <c r="ABH510" s="5"/>
      <c r="ABK510" s="5"/>
      <c r="ABL510" s="5"/>
      <c r="ABO510" s="5"/>
      <c r="ABP510" s="5"/>
      <c r="ABS510" s="5"/>
      <c r="ABT510" s="5"/>
      <c r="ABW510" s="5"/>
      <c r="ABX510" s="5"/>
      <c r="ACA510" s="5"/>
      <c r="ACB510" s="5"/>
      <c r="ACE510" s="5"/>
      <c r="ACF510" s="5"/>
      <c r="ACI510" s="5"/>
      <c r="ACJ510" s="5"/>
      <c r="ACM510" s="5"/>
      <c r="ACN510" s="5"/>
      <c r="ACQ510" s="5"/>
      <c r="ACR510" s="5"/>
      <c r="ACU510" s="5"/>
      <c r="ACV510" s="5"/>
      <c r="ACY510" s="5"/>
      <c r="ACZ510" s="5"/>
      <c r="ADC510" s="5"/>
      <c r="ADD510" s="5"/>
      <c r="ADG510" s="5"/>
      <c r="ADH510" s="5"/>
      <c r="ADK510" s="5"/>
      <c r="ADL510" s="5"/>
      <c r="ADO510" s="5"/>
      <c r="ADP510" s="5"/>
      <c r="ADS510" s="5"/>
      <c r="ADT510" s="5"/>
      <c r="ADW510" s="5"/>
      <c r="ADX510" s="5"/>
      <c r="AEA510" s="5"/>
      <c r="AEB510" s="5"/>
      <c r="AEE510" s="5"/>
      <c r="AEF510" s="5"/>
      <c r="AEI510" s="5"/>
      <c r="AEJ510" s="5"/>
      <c r="AEM510" s="5"/>
      <c r="AEN510" s="5"/>
      <c r="AEQ510" s="5"/>
      <c r="AER510" s="5"/>
      <c r="AEU510" s="5"/>
      <c r="AEV510" s="5"/>
      <c r="AEY510" s="5"/>
      <c r="AEZ510" s="5"/>
      <c r="AFC510" s="5"/>
      <c r="AFD510" s="5"/>
      <c r="AFG510" s="5"/>
      <c r="AFH510" s="5"/>
      <c r="AFK510" s="5"/>
      <c r="AFL510" s="5"/>
      <c r="AFO510" s="5"/>
      <c r="AFP510" s="5"/>
      <c r="AFS510" s="5"/>
      <c r="AFT510" s="5"/>
      <c r="AFW510" s="5"/>
      <c r="AFX510" s="5"/>
      <c r="AGA510" s="5"/>
      <c r="AGB510" s="5"/>
      <c r="AGE510" s="5"/>
      <c r="AGF510" s="5"/>
      <c r="AGI510" s="5"/>
      <c r="AGJ510" s="5"/>
      <c r="AGM510" s="5"/>
      <c r="AGN510" s="5"/>
      <c r="AGQ510" s="5"/>
      <c r="AGR510" s="5"/>
      <c r="AGU510" s="5"/>
      <c r="AGV510" s="5"/>
      <c r="AGY510" s="5"/>
      <c r="AGZ510" s="5"/>
      <c r="AHC510" s="5"/>
      <c r="AHD510" s="5"/>
      <c r="AHG510" s="5"/>
      <c r="AHH510" s="5"/>
      <c r="AHK510" s="5"/>
      <c r="AHL510" s="5"/>
      <c r="AHO510" s="5"/>
      <c r="AHP510" s="5"/>
      <c r="AHS510" s="5"/>
      <c r="AHT510" s="5"/>
      <c r="AHW510" s="5"/>
      <c r="AHX510" s="5"/>
      <c r="AIA510" s="5"/>
      <c r="AIB510" s="5"/>
      <c r="AIE510" s="5"/>
      <c r="AIF510" s="5"/>
      <c r="AII510" s="5"/>
      <c r="AIJ510" s="5"/>
      <c r="AIM510" s="5"/>
      <c r="AIN510" s="5"/>
      <c r="AIQ510" s="5"/>
      <c r="AIR510" s="5"/>
      <c r="AIU510" s="5"/>
      <c r="AIV510" s="5"/>
      <c r="AIY510" s="5"/>
      <c r="AIZ510" s="5"/>
      <c r="AJC510" s="5"/>
      <c r="AJD510" s="5"/>
      <c r="AJG510" s="5"/>
      <c r="AJH510" s="5"/>
      <c r="AJK510" s="5"/>
      <c r="AJL510" s="5"/>
      <c r="AJO510" s="5"/>
      <c r="AJP510" s="5"/>
      <c r="AJS510" s="5"/>
      <c r="AJT510" s="5"/>
      <c r="AJW510" s="5"/>
      <c r="AJX510" s="5"/>
      <c r="AKA510" s="5"/>
      <c r="AKB510" s="5"/>
      <c r="AKE510" s="5"/>
      <c r="AKF510" s="5"/>
      <c r="AKI510" s="5"/>
      <c r="AKJ510" s="5"/>
      <c r="AKM510" s="5"/>
      <c r="AKN510" s="5"/>
      <c r="AKQ510" s="5"/>
      <c r="AKR510" s="5"/>
      <c r="AKU510" s="5"/>
      <c r="AKV510" s="5"/>
      <c r="AKY510" s="5"/>
      <c r="AKZ510" s="5"/>
      <c r="ALC510" s="5"/>
      <c r="ALD510" s="5"/>
      <c r="ALG510" s="5"/>
      <c r="ALH510" s="5"/>
      <c r="ALK510" s="5"/>
      <c r="ALL510" s="5"/>
      <c r="ALO510" s="5"/>
      <c r="ALP510" s="5"/>
      <c r="ALS510" s="5"/>
      <c r="ALT510" s="5"/>
      <c r="ALW510" s="5"/>
      <c r="ALX510" s="5"/>
      <c r="AMA510" s="5"/>
      <c r="AMB510" s="5"/>
      <c r="AME510" s="5"/>
      <c r="AMF510" s="5"/>
      <c r="AMI510" s="5"/>
      <c r="AMJ510" s="5"/>
    </row>
    <row r="511" spans="1:1024" x14ac:dyDescent="0.25">
      <c r="A511" s="150" t="s">
        <v>1493</v>
      </c>
      <c r="B511" s="150"/>
      <c r="C511" s="150"/>
      <c r="D511" s="150"/>
      <c r="E511" s="70"/>
      <c r="G511" s="5"/>
      <c r="H511" s="5"/>
      <c r="K511" s="5"/>
      <c r="L511" s="5"/>
      <c r="O511" s="5"/>
      <c r="P511" s="5"/>
      <c r="S511" s="5"/>
      <c r="T511" s="5"/>
      <c r="W511" s="5"/>
      <c r="X511" s="5"/>
      <c r="AA511" s="5"/>
      <c r="AB511" s="5"/>
      <c r="AE511" s="5"/>
      <c r="AF511" s="5"/>
      <c r="AI511" s="5"/>
      <c r="AJ511" s="5"/>
      <c r="AM511" s="5"/>
      <c r="AN511" s="5"/>
      <c r="AQ511" s="5"/>
      <c r="AR511" s="5"/>
      <c r="AU511" s="5"/>
      <c r="AV511" s="5"/>
      <c r="AY511" s="5"/>
      <c r="AZ511" s="5"/>
      <c r="BC511" s="5"/>
      <c r="BD511" s="5"/>
      <c r="BG511" s="5"/>
      <c r="BH511" s="5"/>
      <c r="BK511" s="5"/>
      <c r="BL511" s="5"/>
      <c r="BO511" s="5"/>
      <c r="BP511" s="5"/>
      <c r="BS511" s="5"/>
      <c r="BT511" s="5"/>
      <c r="BW511" s="5"/>
      <c r="BX511" s="5"/>
      <c r="CA511" s="5"/>
      <c r="CB511" s="5"/>
      <c r="CE511" s="5"/>
      <c r="CF511" s="5"/>
      <c r="CI511" s="5"/>
      <c r="CJ511" s="5"/>
      <c r="CM511" s="5"/>
      <c r="CN511" s="5"/>
      <c r="CQ511" s="5"/>
      <c r="CR511" s="5"/>
      <c r="CU511" s="5"/>
      <c r="CV511" s="5"/>
      <c r="CY511" s="5"/>
      <c r="CZ511" s="5"/>
      <c r="DC511" s="5"/>
      <c r="DD511" s="5"/>
      <c r="DG511" s="5"/>
      <c r="DH511" s="5"/>
      <c r="DK511" s="5"/>
      <c r="DL511" s="5"/>
      <c r="DO511" s="5"/>
      <c r="DP511" s="5"/>
      <c r="DS511" s="5"/>
      <c r="DT511" s="5"/>
      <c r="DW511" s="5"/>
      <c r="DX511" s="5"/>
      <c r="EA511" s="5"/>
      <c r="EB511" s="5"/>
      <c r="EE511" s="5"/>
      <c r="EF511" s="5"/>
      <c r="EI511" s="5"/>
      <c r="EJ511" s="5"/>
      <c r="EM511" s="5"/>
      <c r="EN511" s="5"/>
      <c r="EQ511" s="5"/>
      <c r="ER511" s="5"/>
      <c r="EU511" s="5"/>
      <c r="EV511" s="5"/>
      <c r="EY511" s="5"/>
      <c r="EZ511" s="5"/>
      <c r="FC511" s="5"/>
      <c r="FD511" s="5"/>
      <c r="FG511" s="5"/>
      <c r="FH511" s="5"/>
      <c r="FK511" s="5"/>
      <c r="FL511" s="5"/>
      <c r="FO511" s="5"/>
      <c r="FP511" s="5"/>
      <c r="FS511" s="5"/>
      <c r="FT511" s="5"/>
      <c r="FW511" s="5"/>
      <c r="FX511" s="5"/>
      <c r="GA511" s="5"/>
      <c r="GB511" s="5"/>
      <c r="GE511" s="5"/>
      <c r="GF511" s="5"/>
      <c r="GI511" s="5"/>
      <c r="GJ511" s="5"/>
      <c r="GM511" s="5"/>
      <c r="GN511" s="5"/>
      <c r="GQ511" s="5"/>
      <c r="GR511" s="5"/>
      <c r="GU511" s="5"/>
      <c r="GV511" s="5"/>
      <c r="GY511" s="5"/>
      <c r="GZ511" s="5"/>
      <c r="HC511" s="5"/>
      <c r="HD511" s="5"/>
      <c r="HG511" s="5"/>
      <c r="HH511" s="5"/>
      <c r="HK511" s="5"/>
      <c r="HL511" s="5"/>
      <c r="HO511" s="5"/>
      <c r="HP511" s="5"/>
      <c r="HS511" s="5"/>
      <c r="HT511" s="5"/>
      <c r="HW511" s="5"/>
      <c r="HX511" s="5"/>
      <c r="IA511" s="5"/>
      <c r="IB511" s="5"/>
      <c r="IE511" s="5"/>
      <c r="IF511" s="5"/>
      <c r="II511" s="5"/>
      <c r="IJ511" s="5"/>
      <c r="IM511" s="5"/>
      <c r="IN511" s="5"/>
      <c r="IQ511" s="5"/>
      <c r="IR511" s="5"/>
      <c r="IU511" s="5"/>
      <c r="IV511" s="5"/>
      <c r="IY511" s="5"/>
      <c r="IZ511" s="5"/>
      <c r="JC511" s="5"/>
      <c r="JD511" s="5"/>
      <c r="JG511" s="5"/>
      <c r="JH511" s="5"/>
      <c r="JK511" s="5"/>
      <c r="JL511" s="5"/>
      <c r="JO511" s="5"/>
      <c r="JP511" s="5"/>
      <c r="JS511" s="5"/>
      <c r="JT511" s="5"/>
      <c r="JW511" s="5"/>
      <c r="JX511" s="5"/>
      <c r="KA511" s="5"/>
      <c r="KB511" s="5"/>
      <c r="KE511" s="5"/>
      <c r="KF511" s="5"/>
      <c r="KI511" s="5"/>
      <c r="KJ511" s="5"/>
      <c r="KM511" s="5"/>
      <c r="KN511" s="5"/>
      <c r="KQ511" s="5"/>
      <c r="KR511" s="5"/>
      <c r="KU511" s="5"/>
      <c r="KV511" s="5"/>
      <c r="KY511" s="5"/>
      <c r="KZ511" s="5"/>
      <c r="LC511" s="5"/>
      <c r="LD511" s="5"/>
      <c r="LG511" s="5"/>
      <c r="LH511" s="5"/>
      <c r="LK511" s="5"/>
      <c r="LL511" s="5"/>
      <c r="LO511" s="5"/>
      <c r="LP511" s="5"/>
      <c r="LS511" s="5"/>
      <c r="LT511" s="5"/>
      <c r="LW511" s="5"/>
      <c r="LX511" s="5"/>
      <c r="MA511" s="5"/>
      <c r="MB511" s="5"/>
      <c r="ME511" s="5"/>
      <c r="MF511" s="5"/>
      <c r="MI511" s="5"/>
      <c r="MJ511" s="5"/>
      <c r="MM511" s="5"/>
      <c r="MN511" s="5"/>
      <c r="MQ511" s="5"/>
      <c r="MR511" s="5"/>
      <c r="MU511" s="5"/>
      <c r="MV511" s="5"/>
      <c r="MY511" s="5"/>
      <c r="MZ511" s="5"/>
      <c r="NC511" s="5"/>
      <c r="ND511" s="5"/>
      <c r="NG511" s="5"/>
      <c r="NH511" s="5"/>
      <c r="NK511" s="5"/>
      <c r="NL511" s="5"/>
      <c r="NO511" s="5"/>
      <c r="NP511" s="5"/>
      <c r="NS511" s="5"/>
      <c r="NT511" s="5"/>
      <c r="NW511" s="5"/>
      <c r="NX511" s="5"/>
      <c r="OA511" s="5"/>
      <c r="OB511" s="5"/>
      <c r="OE511" s="5"/>
      <c r="OF511" s="5"/>
      <c r="OI511" s="5"/>
      <c r="OJ511" s="5"/>
      <c r="OM511" s="5"/>
      <c r="ON511" s="5"/>
      <c r="OQ511" s="5"/>
      <c r="OR511" s="5"/>
      <c r="OU511" s="5"/>
      <c r="OV511" s="5"/>
      <c r="OY511" s="5"/>
      <c r="OZ511" s="5"/>
      <c r="PC511" s="5"/>
      <c r="PD511" s="5"/>
      <c r="PG511" s="5"/>
      <c r="PH511" s="5"/>
      <c r="PK511" s="5"/>
      <c r="PL511" s="5"/>
      <c r="PO511" s="5"/>
      <c r="PP511" s="5"/>
      <c r="PS511" s="5"/>
      <c r="PT511" s="5"/>
      <c r="PW511" s="5"/>
      <c r="PX511" s="5"/>
      <c r="QA511" s="5"/>
      <c r="QB511" s="5"/>
      <c r="QE511" s="5"/>
      <c r="QF511" s="5"/>
      <c r="QI511" s="5"/>
      <c r="QJ511" s="5"/>
      <c r="QM511" s="5"/>
      <c r="QN511" s="5"/>
      <c r="QQ511" s="5"/>
      <c r="QR511" s="5"/>
      <c r="QU511" s="5"/>
      <c r="QV511" s="5"/>
      <c r="QY511" s="5"/>
      <c r="QZ511" s="5"/>
      <c r="RC511" s="5"/>
      <c r="RD511" s="5"/>
      <c r="RG511" s="5"/>
      <c r="RH511" s="5"/>
      <c r="RK511" s="5"/>
      <c r="RL511" s="5"/>
      <c r="RO511" s="5"/>
      <c r="RP511" s="5"/>
      <c r="RS511" s="5"/>
      <c r="RT511" s="5"/>
      <c r="RW511" s="5"/>
      <c r="RX511" s="5"/>
      <c r="SA511" s="5"/>
      <c r="SB511" s="5"/>
      <c r="SE511" s="5"/>
      <c r="SF511" s="5"/>
      <c r="SI511" s="5"/>
      <c r="SJ511" s="5"/>
      <c r="SM511" s="5"/>
      <c r="SN511" s="5"/>
      <c r="SQ511" s="5"/>
      <c r="SR511" s="5"/>
      <c r="SU511" s="5"/>
      <c r="SV511" s="5"/>
      <c r="SY511" s="5"/>
      <c r="SZ511" s="5"/>
      <c r="TC511" s="5"/>
      <c r="TD511" s="5"/>
      <c r="TG511" s="5"/>
      <c r="TH511" s="5"/>
      <c r="TK511" s="5"/>
      <c r="TL511" s="5"/>
      <c r="TO511" s="5"/>
      <c r="TP511" s="5"/>
      <c r="TS511" s="5"/>
      <c r="TT511" s="5"/>
      <c r="TW511" s="5"/>
      <c r="TX511" s="5"/>
      <c r="UA511" s="5"/>
      <c r="UB511" s="5"/>
      <c r="UE511" s="5"/>
      <c r="UF511" s="5"/>
      <c r="UI511" s="5"/>
      <c r="UJ511" s="5"/>
      <c r="UM511" s="5"/>
      <c r="UN511" s="5"/>
      <c r="UQ511" s="5"/>
      <c r="UR511" s="5"/>
      <c r="UU511" s="5"/>
      <c r="UV511" s="5"/>
      <c r="UY511" s="5"/>
      <c r="UZ511" s="5"/>
      <c r="VC511" s="5"/>
      <c r="VD511" s="5"/>
      <c r="VG511" s="5"/>
      <c r="VH511" s="5"/>
      <c r="VK511" s="5"/>
      <c r="VL511" s="5"/>
      <c r="VO511" s="5"/>
      <c r="VP511" s="5"/>
      <c r="VS511" s="5"/>
      <c r="VT511" s="5"/>
      <c r="VW511" s="5"/>
      <c r="VX511" s="5"/>
      <c r="WA511" s="5"/>
      <c r="WB511" s="5"/>
      <c r="WE511" s="5"/>
      <c r="WF511" s="5"/>
      <c r="WI511" s="5"/>
      <c r="WJ511" s="5"/>
      <c r="WM511" s="5"/>
      <c r="WN511" s="5"/>
      <c r="WQ511" s="5"/>
      <c r="WR511" s="5"/>
      <c r="WU511" s="5"/>
      <c r="WV511" s="5"/>
      <c r="WY511" s="5"/>
      <c r="WZ511" s="5"/>
      <c r="XC511" s="5"/>
      <c r="XD511" s="5"/>
      <c r="XG511" s="5"/>
      <c r="XH511" s="5"/>
      <c r="XK511" s="5"/>
      <c r="XL511" s="5"/>
      <c r="XO511" s="5"/>
      <c r="XP511" s="5"/>
      <c r="XS511" s="5"/>
      <c r="XT511" s="5"/>
      <c r="XW511" s="5"/>
      <c r="XX511" s="5"/>
      <c r="YA511" s="5"/>
      <c r="YB511" s="5"/>
      <c r="YE511" s="5"/>
      <c r="YF511" s="5"/>
      <c r="YI511" s="5"/>
      <c r="YJ511" s="5"/>
      <c r="YM511" s="5"/>
      <c r="YN511" s="5"/>
      <c r="YQ511" s="5"/>
      <c r="YR511" s="5"/>
      <c r="YU511" s="5"/>
      <c r="YV511" s="5"/>
      <c r="YY511" s="5"/>
      <c r="YZ511" s="5"/>
      <c r="ZC511" s="5"/>
      <c r="ZD511" s="5"/>
      <c r="ZG511" s="5"/>
      <c r="ZH511" s="5"/>
      <c r="ZK511" s="5"/>
      <c r="ZL511" s="5"/>
      <c r="ZO511" s="5"/>
      <c r="ZP511" s="5"/>
      <c r="ZS511" s="5"/>
      <c r="ZT511" s="5"/>
      <c r="ZW511" s="5"/>
      <c r="ZX511" s="5"/>
      <c r="AAA511" s="5"/>
      <c r="AAB511" s="5"/>
      <c r="AAE511" s="5"/>
      <c r="AAF511" s="5"/>
      <c r="AAI511" s="5"/>
      <c r="AAJ511" s="5"/>
      <c r="AAM511" s="5"/>
      <c r="AAN511" s="5"/>
      <c r="AAQ511" s="5"/>
      <c r="AAR511" s="5"/>
      <c r="AAU511" s="5"/>
      <c r="AAV511" s="5"/>
      <c r="AAY511" s="5"/>
      <c r="AAZ511" s="5"/>
      <c r="ABC511" s="5"/>
      <c r="ABD511" s="5"/>
      <c r="ABG511" s="5"/>
      <c r="ABH511" s="5"/>
      <c r="ABK511" s="5"/>
      <c r="ABL511" s="5"/>
      <c r="ABO511" s="5"/>
      <c r="ABP511" s="5"/>
      <c r="ABS511" s="5"/>
      <c r="ABT511" s="5"/>
      <c r="ABW511" s="5"/>
      <c r="ABX511" s="5"/>
      <c r="ACA511" s="5"/>
      <c r="ACB511" s="5"/>
      <c r="ACE511" s="5"/>
      <c r="ACF511" s="5"/>
      <c r="ACI511" s="5"/>
      <c r="ACJ511" s="5"/>
      <c r="ACM511" s="5"/>
      <c r="ACN511" s="5"/>
      <c r="ACQ511" s="5"/>
      <c r="ACR511" s="5"/>
      <c r="ACU511" s="5"/>
      <c r="ACV511" s="5"/>
      <c r="ACY511" s="5"/>
      <c r="ACZ511" s="5"/>
      <c r="ADC511" s="5"/>
      <c r="ADD511" s="5"/>
      <c r="ADG511" s="5"/>
      <c r="ADH511" s="5"/>
      <c r="ADK511" s="5"/>
      <c r="ADL511" s="5"/>
      <c r="ADO511" s="5"/>
      <c r="ADP511" s="5"/>
      <c r="ADS511" s="5"/>
      <c r="ADT511" s="5"/>
      <c r="ADW511" s="5"/>
      <c r="ADX511" s="5"/>
      <c r="AEA511" s="5"/>
      <c r="AEB511" s="5"/>
      <c r="AEE511" s="5"/>
      <c r="AEF511" s="5"/>
      <c r="AEI511" s="5"/>
      <c r="AEJ511" s="5"/>
      <c r="AEM511" s="5"/>
      <c r="AEN511" s="5"/>
      <c r="AEQ511" s="5"/>
      <c r="AER511" s="5"/>
      <c r="AEU511" s="5"/>
      <c r="AEV511" s="5"/>
      <c r="AEY511" s="5"/>
      <c r="AEZ511" s="5"/>
      <c r="AFC511" s="5"/>
      <c r="AFD511" s="5"/>
      <c r="AFG511" s="5"/>
      <c r="AFH511" s="5"/>
      <c r="AFK511" s="5"/>
      <c r="AFL511" s="5"/>
      <c r="AFO511" s="5"/>
      <c r="AFP511" s="5"/>
      <c r="AFS511" s="5"/>
      <c r="AFT511" s="5"/>
      <c r="AFW511" s="5"/>
      <c r="AFX511" s="5"/>
      <c r="AGA511" s="5"/>
      <c r="AGB511" s="5"/>
      <c r="AGE511" s="5"/>
      <c r="AGF511" s="5"/>
      <c r="AGI511" s="5"/>
      <c r="AGJ511" s="5"/>
      <c r="AGM511" s="5"/>
      <c r="AGN511" s="5"/>
      <c r="AGQ511" s="5"/>
      <c r="AGR511" s="5"/>
      <c r="AGU511" s="5"/>
      <c r="AGV511" s="5"/>
      <c r="AGY511" s="5"/>
      <c r="AGZ511" s="5"/>
      <c r="AHC511" s="5"/>
      <c r="AHD511" s="5"/>
      <c r="AHG511" s="5"/>
      <c r="AHH511" s="5"/>
      <c r="AHK511" s="5"/>
      <c r="AHL511" s="5"/>
      <c r="AHO511" s="5"/>
      <c r="AHP511" s="5"/>
      <c r="AHS511" s="5"/>
      <c r="AHT511" s="5"/>
      <c r="AHW511" s="5"/>
      <c r="AHX511" s="5"/>
      <c r="AIA511" s="5"/>
      <c r="AIB511" s="5"/>
      <c r="AIE511" s="5"/>
      <c r="AIF511" s="5"/>
      <c r="AII511" s="5"/>
      <c r="AIJ511" s="5"/>
      <c r="AIM511" s="5"/>
      <c r="AIN511" s="5"/>
      <c r="AIQ511" s="5"/>
      <c r="AIR511" s="5"/>
      <c r="AIU511" s="5"/>
      <c r="AIV511" s="5"/>
      <c r="AIY511" s="5"/>
      <c r="AIZ511" s="5"/>
      <c r="AJC511" s="5"/>
      <c r="AJD511" s="5"/>
      <c r="AJG511" s="5"/>
      <c r="AJH511" s="5"/>
      <c r="AJK511" s="5"/>
      <c r="AJL511" s="5"/>
      <c r="AJO511" s="5"/>
      <c r="AJP511" s="5"/>
      <c r="AJS511" s="5"/>
      <c r="AJT511" s="5"/>
      <c r="AJW511" s="5"/>
      <c r="AJX511" s="5"/>
      <c r="AKA511" s="5"/>
      <c r="AKB511" s="5"/>
      <c r="AKE511" s="5"/>
      <c r="AKF511" s="5"/>
      <c r="AKI511" s="5"/>
      <c r="AKJ511" s="5"/>
      <c r="AKM511" s="5"/>
      <c r="AKN511" s="5"/>
      <c r="AKQ511" s="5"/>
      <c r="AKR511" s="5"/>
      <c r="AKU511" s="5"/>
      <c r="AKV511" s="5"/>
      <c r="AKY511" s="5"/>
      <c r="AKZ511" s="5"/>
      <c r="ALC511" s="5"/>
      <c r="ALD511" s="5"/>
      <c r="ALG511" s="5"/>
      <c r="ALH511" s="5"/>
      <c r="ALK511" s="5"/>
      <c r="ALL511" s="5"/>
      <c r="ALO511" s="5"/>
      <c r="ALP511" s="5"/>
      <c r="ALS511" s="5"/>
      <c r="ALT511" s="5"/>
      <c r="ALW511" s="5"/>
      <c r="ALX511" s="5"/>
      <c r="AMA511" s="5"/>
      <c r="AMB511" s="5"/>
      <c r="AME511" s="5"/>
      <c r="AMF511" s="5"/>
      <c r="AMI511" s="5"/>
      <c r="AMJ511" s="5"/>
    </row>
    <row r="512" spans="1:1024" x14ac:dyDescent="0.25">
      <c r="A512" s="3">
        <v>42027</v>
      </c>
      <c r="B512" t="s">
        <v>50</v>
      </c>
      <c r="C512"/>
      <c r="D512">
        <v>15</v>
      </c>
      <c r="E512" s="70"/>
      <c r="G512" s="5"/>
      <c r="H512" s="5"/>
      <c r="I512" s="7"/>
      <c r="K512" s="5"/>
      <c r="L512" s="5"/>
      <c r="O512" s="5"/>
      <c r="P512" s="5"/>
      <c r="S512" s="5"/>
      <c r="T512" s="5"/>
      <c r="W512" s="5"/>
      <c r="X512" s="5"/>
      <c r="AA512" s="5"/>
      <c r="AB512" s="5"/>
      <c r="AE512" s="5"/>
      <c r="AF512" s="5"/>
      <c r="AI512" s="5"/>
      <c r="AJ512" s="5"/>
      <c r="AM512" s="5"/>
      <c r="AN512" s="5"/>
      <c r="AQ512" s="5"/>
      <c r="AR512" s="5"/>
      <c r="AU512" s="5"/>
      <c r="AV512" s="5"/>
      <c r="AY512" s="5"/>
      <c r="AZ512" s="5"/>
      <c r="BC512" s="5"/>
      <c r="BD512" s="5"/>
      <c r="BG512" s="5"/>
      <c r="BH512" s="5"/>
      <c r="BK512" s="5"/>
      <c r="BL512" s="5"/>
      <c r="BO512" s="5"/>
      <c r="BP512" s="5"/>
      <c r="BS512" s="5"/>
      <c r="BT512" s="5"/>
      <c r="BW512" s="5"/>
      <c r="BX512" s="5"/>
      <c r="CA512" s="5"/>
      <c r="CB512" s="5"/>
      <c r="CE512" s="5"/>
      <c r="CF512" s="5"/>
      <c r="CI512" s="5"/>
      <c r="CJ512" s="5"/>
      <c r="CM512" s="5"/>
      <c r="CN512" s="5"/>
      <c r="CQ512" s="5"/>
      <c r="CR512" s="5"/>
      <c r="CU512" s="5"/>
      <c r="CV512" s="5"/>
      <c r="CY512" s="5"/>
      <c r="CZ512" s="5"/>
      <c r="DC512" s="5"/>
      <c r="DD512" s="5"/>
      <c r="DG512" s="5"/>
      <c r="DH512" s="5"/>
      <c r="DK512" s="5"/>
      <c r="DL512" s="5"/>
      <c r="DO512" s="5"/>
      <c r="DP512" s="5"/>
      <c r="DS512" s="5"/>
      <c r="DT512" s="5"/>
      <c r="DW512" s="5"/>
      <c r="DX512" s="5"/>
      <c r="EA512" s="5"/>
      <c r="EB512" s="5"/>
      <c r="EE512" s="5"/>
      <c r="EF512" s="5"/>
      <c r="EI512" s="5"/>
      <c r="EJ512" s="5"/>
      <c r="EM512" s="5"/>
      <c r="EN512" s="5"/>
      <c r="EQ512" s="5"/>
      <c r="ER512" s="5"/>
      <c r="EU512" s="5"/>
      <c r="EV512" s="5"/>
      <c r="EY512" s="5"/>
      <c r="EZ512" s="5"/>
      <c r="FC512" s="5"/>
      <c r="FD512" s="5"/>
      <c r="FG512" s="5"/>
      <c r="FH512" s="5"/>
      <c r="FK512" s="5"/>
      <c r="FL512" s="5"/>
      <c r="FO512" s="5"/>
      <c r="FP512" s="5"/>
      <c r="FS512" s="5"/>
      <c r="FT512" s="5"/>
      <c r="FW512" s="5"/>
      <c r="FX512" s="5"/>
      <c r="GA512" s="5"/>
      <c r="GB512" s="5"/>
      <c r="GE512" s="5"/>
      <c r="GF512" s="5"/>
      <c r="GI512" s="5"/>
      <c r="GJ512" s="5"/>
      <c r="GM512" s="5"/>
      <c r="GN512" s="5"/>
      <c r="GQ512" s="5"/>
      <c r="GR512" s="5"/>
      <c r="GU512" s="5"/>
      <c r="GV512" s="5"/>
      <c r="GY512" s="5"/>
      <c r="GZ512" s="5"/>
      <c r="HC512" s="5"/>
      <c r="HD512" s="5"/>
      <c r="HG512" s="5"/>
      <c r="HH512" s="5"/>
      <c r="HK512" s="5"/>
      <c r="HL512" s="5"/>
      <c r="HO512" s="5"/>
      <c r="HP512" s="5"/>
      <c r="HS512" s="5"/>
      <c r="HT512" s="5"/>
      <c r="HW512" s="5"/>
      <c r="HX512" s="5"/>
      <c r="IA512" s="5"/>
      <c r="IB512" s="5"/>
      <c r="IE512" s="5"/>
      <c r="IF512" s="5"/>
      <c r="II512" s="5"/>
      <c r="IJ512" s="5"/>
      <c r="IM512" s="5"/>
      <c r="IN512" s="5"/>
      <c r="IQ512" s="5"/>
      <c r="IR512" s="5"/>
      <c r="IU512" s="5"/>
      <c r="IV512" s="5"/>
      <c r="IY512" s="5"/>
      <c r="IZ512" s="5"/>
      <c r="JC512" s="5"/>
      <c r="JD512" s="5"/>
      <c r="JG512" s="5"/>
      <c r="JH512" s="5"/>
      <c r="JK512" s="5"/>
      <c r="JL512" s="5"/>
      <c r="JO512" s="5"/>
      <c r="JP512" s="5"/>
      <c r="JS512" s="5"/>
      <c r="JT512" s="5"/>
      <c r="JW512" s="5"/>
      <c r="JX512" s="5"/>
      <c r="KA512" s="5"/>
      <c r="KB512" s="5"/>
      <c r="KE512" s="5"/>
      <c r="KF512" s="5"/>
      <c r="KI512" s="5"/>
      <c r="KJ512" s="5"/>
      <c r="KM512" s="5"/>
      <c r="KN512" s="5"/>
      <c r="KQ512" s="5"/>
      <c r="KR512" s="5"/>
      <c r="KU512" s="5"/>
      <c r="KV512" s="5"/>
      <c r="KY512" s="5"/>
      <c r="KZ512" s="5"/>
      <c r="LC512" s="5"/>
      <c r="LD512" s="5"/>
      <c r="LG512" s="5"/>
      <c r="LH512" s="5"/>
      <c r="LK512" s="5"/>
      <c r="LL512" s="5"/>
      <c r="LO512" s="5"/>
      <c r="LP512" s="5"/>
      <c r="LS512" s="5"/>
      <c r="LT512" s="5"/>
      <c r="LW512" s="5"/>
      <c r="LX512" s="5"/>
      <c r="MA512" s="5"/>
      <c r="MB512" s="5"/>
      <c r="ME512" s="5"/>
      <c r="MF512" s="5"/>
      <c r="MI512" s="5"/>
      <c r="MJ512" s="5"/>
      <c r="MM512" s="5"/>
      <c r="MN512" s="5"/>
      <c r="MQ512" s="5"/>
      <c r="MR512" s="5"/>
      <c r="MU512" s="5"/>
      <c r="MV512" s="5"/>
      <c r="MY512" s="5"/>
      <c r="MZ512" s="5"/>
      <c r="NC512" s="5"/>
      <c r="ND512" s="5"/>
      <c r="NG512" s="5"/>
      <c r="NH512" s="5"/>
      <c r="NK512" s="5"/>
      <c r="NL512" s="5"/>
      <c r="NO512" s="5"/>
      <c r="NP512" s="5"/>
      <c r="NS512" s="5"/>
      <c r="NT512" s="5"/>
      <c r="NW512" s="5"/>
      <c r="NX512" s="5"/>
      <c r="OA512" s="5"/>
      <c r="OB512" s="5"/>
      <c r="OE512" s="5"/>
      <c r="OF512" s="5"/>
      <c r="OI512" s="5"/>
      <c r="OJ512" s="5"/>
      <c r="OM512" s="5"/>
      <c r="ON512" s="5"/>
      <c r="OQ512" s="5"/>
      <c r="OR512" s="5"/>
      <c r="OU512" s="5"/>
      <c r="OV512" s="5"/>
      <c r="OY512" s="5"/>
      <c r="OZ512" s="5"/>
      <c r="PC512" s="5"/>
      <c r="PD512" s="5"/>
      <c r="PG512" s="5"/>
      <c r="PH512" s="5"/>
      <c r="PK512" s="5"/>
      <c r="PL512" s="5"/>
      <c r="PO512" s="5"/>
      <c r="PP512" s="5"/>
      <c r="PS512" s="5"/>
      <c r="PT512" s="5"/>
      <c r="PW512" s="5"/>
      <c r="PX512" s="5"/>
      <c r="QA512" s="5"/>
      <c r="QB512" s="5"/>
      <c r="QE512" s="5"/>
      <c r="QF512" s="5"/>
      <c r="QI512" s="5"/>
      <c r="QJ512" s="5"/>
      <c r="QM512" s="5"/>
      <c r="QN512" s="5"/>
      <c r="QQ512" s="5"/>
      <c r="QR512" s="5"/>
      <c r="QU512" s="5"/>
      <c r="QV512" s="5"/>
      <c r="QY512" s="5"/>
      <c r="QZ512" s="5"/>
      <c r="RC512" s="5"/>
      <c r="RD512" s="5"/>
      <c r="RG512" s="5"/>
      <c r="RH512" s="5"/>
      <c r="RK512" s="5"/>
      <c r="RL512" s="5"/>
      <c r="RO512" s="5"/>
      <c r="RP512" s="5"/>
      <c r="RS512" s="5"/>
      <c r="RT512" s="5"/>
      <c r="RW512" s="5"/>
      <c r="RX512" s="5"/>
      <c r="SA512" s="5"/>
      <c r="SB512" s="5"/>
      <c r="SE512" s="5"/>
      <c r="SF512" s="5"/>
      <c r="SI512" s="5"/>
      <c r="SJ512" s="5"/>
      <c r="SM512" s="5"/>
      <c r="SN512" s="5"/>
      <c r="SQ512" s="5"/>
      <c r="SR512" s="5"/>
      <c r="SU512" s="5"/>
      <c r="SV512" s="5"/>
      <c r="SY512" s="5"/>
      <c r="SZ512" s="5"/>
      <c r="TC512" s="5"/>
      <c r="TD512" s="5"/>
      <c r="TG512" s="5"/>
      <c r="TH512" s="5"/>
      <c r="TK512" s="5"/>
      <c r="TL512" s="5"/>
      <c r="TO512" s="5"/>
      <c r="TP512" s="5"/>
      <c r="TS512" s="5"/>
      <c r="TT512" s="5"/>
      <c r="TW512" s="5"/>
      <c r="TX512" s="5"/>
      <c r="UA512" s="5"/>
      <c r="UB512" s="5"/>
      <c r="UE512" s="5"/>
      <c r="UF512" s="5"/>
      <c r="UI512" s="5"/>
      <c r="UJ512" s="5"/>
      <c r="UM512" s="5"/>
      <c r="UN512" s="5"/>
      <c r="UQ512" s="5"/>
      <c r="UR512" s="5"/>
      <c r="UU512" s="5"/>
      <c r="UV512" s="5"/>
      <c r="UY512" s="5"/>
      <c r="UZ512" s="5"/>
      <c r="VC512" s="5"/>
      <c r="VD512" s="5"/>
      <c r="VG512" s="5"/>
      <c r="VH512" s="5"/>
      <c r="VK512" s="5"/>
      <c r="VL512" s="5"/>
      <c r="VO512" s="5"/>
      <c r="VP512" s="5"/>
      <c r="VS512" s="5"/>
      <c r="VT512" s="5"/>
      <c r="VW512" s="5"/>
      <c r="VX512" s="5"/>
      <c r="WA512" s="5"/>
      <c r="WB512" s="5"/>
      <c r="WE512" s="5"/>
      <c r="WF512" s="5"/>
      <c r="WI512" s="5"/>
      <c r="WJ512" s="5"/>
      <c r="WM512" s="5"/>
      <c r="WN512" s="5"/>
      <c r="WQ512" s="5"/>
      <c r="WR512" s="5"/>
      <c r="WU512" s="5"/>
      <c r="WV512" s="5"/>
      <c r="WY512" s="5"/>
      <c r="WZ512" s="5"/>
      <c r="XC512" s="5"/>
      <c r="XD512" s="5"/>
      <c r="XG512" s="5"/>
      <c r="XH512" s="5"/>
      <c r="XK512" s="5"/>
      <c r="XL512" s="5"/>
      <c r="XO512" s="5"/>
      <c r="XP512" s="5"/>
      <c r="XS512" s="5"/>
      <c r="XT512" s="5"/>
      <c r="XW512" s="5"/>
      <c r="XX512" s="5"/>
      <c r="YA512" s="5"/>
      <c r="YB512" s="5"/>
      <c r="YE512" s="5"/>
      <c r="YF512" s="5"/>
      <c r="YI512" s="5"/>
      <c r="YJ512" s="5"/>
      <c r="YM512" s="5"/>
      <c r="YN512" s="5"/>
      <c r="YQ512" s="5"/>
      <c r="YR512" s="5"/>
      <c r="YU512" s="5"/>
      <c r="YV512" s="5"/>
      <c r="YY512" s="5"/>
      <c r="YZ512" s="5"/>
      <c r="ZC512" s="5"/>
      <c r="ZD512" s="5"/>
      <c r="ZG512" s="5"/>
      <c r="ZH512" s="5"/>
      <c r="ZK512" s="5"/>
      <c r="ZL512" s="5"/>
      <c r="ZO512" s="5"/>
      <c r="ZP512" s="5"/>
      <c r="ZS512" s="5"/>
      <c r="ZT512" s="5"/>
      <c r="ZW512" s="5"/>
      <c r="ZX512" s="5"/>
      <c r="AAA512" s="5"/>
      <c r="AAB512" s="5"/>
      <c r="AAE512" s="5"/>
      <c r="AAF512" s="5"/>
      <c r="AAI512" s="5"/>
      <c r="AAJ512" s="5"/>
      <c r="AAM512" s="5"/>
      <c r="AAN512" s="5"/>
      <c r="AAQ512" s="5"/>
      <c r="AAR512" s="5"/>
      <c r="AAU512" s="5"/>
      <c r="AAV512" s="5"/>
      <c r="AAY512" s="5"/>
      <c r="AAZ512" s="5"/>
      <c r="ABC512" s="5"/>
      <c r="ABD512" s="5"/>
      <c r="ABG512" s="5"/>
      <c r="ABH512" s="5"/>
      <c r="ABK512" s="5"/>
      <c r="ABL512" s="5"/>
      <c r="ABO512" s="5"/>
      <c r="ABP512" s="5"/>
      <c r="ABS512" s="5"/>
      <c r="ABT512" s="5"/>
      <c r="ABW512" s="5"/>
      <c r="ABX512" s="5"/>
      <c r="ACA512" s="5"/>
      <c r="ACB512" s="5"/>
      <c r="ACE512" s="5"/>
      <c r="ACF512" s="5"/>
      <c r="ACI512" s="5"/>
      <c r="ACJ512" s="5"/>
      <c r="ACM512" s="5"/>
      <c r="ACN512" s="5"/>
      <c r="ACQ512" s="5"/>
      <c r="ACR512" s="5"/>
      <c r="ACU512" s="5"/>
      <c r="ACV512" s="5"/>
      <c r="ACY512" s="5"/>
      <c r="ACZ512" s="5"/>
      <c r="ADC512" s="5"/>
      <c r="ADD512" s="5"/>
      <c r="ADG512" s="5"/>
      <c r="ADH512" s="5"/>
      <c r="ADK512" s="5"/>
      <c r="ADL512" s="5"/>
      <c r="ADO512" s="5"/>
      <c r="ADP512" s="5"/>
      <c r="ADS512" s="5"/>
      <c r="ADT512" s="5"/>
      <c r="ADW512" s="5"/>
      <c r="ADX512" s="5"/>
      <c r="AEA512" s="5"/>
      <c r="AEB512" s="5"/>
      <c r="AEE512" s="5"/>
      <c r="AEF512" s="5"/>
      <c r="AEI512" s="5"/>
      <c r="AEJ512" s="5"/>
      <c r="AEM512" s="5"/>
      <c r="AEN512" s="5"/>
      <c r="AEQ512" s="5"/>
      <c r="AER512" s="5"/>
      <c r="AEU512" s="5"/>
      <c r="AEV512" s="5"/>
      <c r="AEY512" s="5"/>
      <c r="AEZ512" s="5"/>
      <c r="AFC512" s="5"/>
      <c r="AFD512" s="5"/>
      <c r="AFG512" s="5"/>
      <c r="AFH512" s="5"/>
      <c r="AFK512" s="5"/>
      <c r="AFL512" s="5"/>
      <c r="AFO512" s="5"/>
      <c r="AFP512" s="5"/>
      <c r="AFS512" s="5"/>
      <c r="AFT512" s="5"/>
      <c r="AFW512" s="5"/>
      <c r="AFX512" s="5"/>
      <c r="AGA512" s="5"/>
      <c r="AGB512" s="5"/>
      <c r="AGE512" s="5"/>
      <c r="AGF512" s="5"/>
      <c r="AGI512" s="5"/>
      <c r="AGJ512" s="5"/>
      <c r="AGM512" s="5"/>
      <c r="AGN512" s="5"/>
      <c r="AGQ512" s="5"/>
      <c r="AGR512" s="5"/>
      <c r="AGU512" s="5"/>
      <c r="AGV512" s="5"/>
      <c r="AGY512" s="5"/>
      <c r="AGZ512" s="5"/>
      <c r="AHC512" s="5"/>
      <c r="AHD512" s="5"/>
      <c r="AHG512" s="5"/>
      <c r="AHH512" s="5"/>
      <c r="AHK512" s="5"/>
      <c r="AHL512" s="5"/>
      <c r="AHO512" s="5"/>
      <c r="AHP512" s="5"/>
      <c r="AHS512" s="5"/>
      <c r="AHT512" s="5"/>
      <c r="AHW512" s="5"/>
      <c r="AHX512" s="5"/>
      <c r="AIA512" s="5"/>
      <c r="AIB512" s="5"/>
      <c r="AIE512" s="5"/>
      <c r="AIF512" s="5"/>
      <c r="AII512" s="5"/>
      <c r="AIJ512" s="5"/>
      <c r="AIM512" s="5"/>
      <c r="AIN512" s="5"/>
      <c r="AIQ512" s="5"/>
      <c r="AIR512" s="5"/>
      <c r="AIU512" s="5"/>
      <c r="AIV512" s="5"/>
      <c r="AIY512" s="5"/>
      <c r="AIZ512" s="5"/>
      <c r="AJC512" s="5"/>
      <c r="AJD512" s="5"/>
      <c r="AJG512" s="5"/>
      <c r="AJH512" s="5"/>
      <c r="AJK512" s="5"/>
      <c r="AJL512" s="5"/>
      <c r="AJO512" s="5"/>
      <c r="AJP512" s="5"/>
      <c r="AJS512" s="5"/>
      <c r="AJT512" s="5"/>
      <c r="AJW512" s="5"/>
      <c r="AJX512" s="5"/>
      <c r="AKA512" s="5"/>
      <c r="AKB512" s="5"/>
      <c r="AKE512" s="5"/>
      <c r="AKF512" s="5"/>
      <c r="AKI512" s="5"/>
      <c r="AKJ512" s="5"/>
      <c r="AKM512" s="5"/>
      <c r="AKN512" s="5"/>
      <c r="AKQ512" s="5"/>
      <c r="AKR512" s="5"/>
      <c r="AKU512" s="5"/>
      <c r="AKV512" s="5"/>
      <c r="AKY512" s="5"/>
      <c r="AKZ512" s="5"/>
      <c r="ALC512" s="5"/>
      <c r="ALD512" s="5"/>
      <c r="ALG512" s="5"/>
      <c r="ALH512" s="5"/>
      <c r="ALK512" s="5"/>
      <c r="ALL512" s="5"/>
      <c r="ALO512" s="5"/>
      <c r="ALP512" s="5"/>
      <c r="ALS512" s="5"/>
      <c r="ALT512" s="5"/>
      <c r="ALW512" s="5"/>
      <c r="ALX512" s="5"/>
      <c r="AMA512" s="5"/>
      <c r="AMB512" s="5"/>
      <c r="AME512" s="5"/>
      <c r="AMF512" s="5"/>
      <c r="AMI512" s="5"/>
      <c r="AMJ512" s="5"/>
    </row>
    <row r="513" spans="1:1024" x14ac:dyDescent="0.25">
      <c r="A513" s="3">
        <v>42027</v>
      </c>
      <c r="B513" t="s">
        <v>59</v>
      </c>
      <c r="C513"/>
      <c r="D513">
        <v>15</v>
      </c>
      <c r="E513" s="70"/>
      <c r="G513" s="5"/>
      <c r="H513" s="5"/>
      <c r="K513" s="5"/>
      <c r="L513" s="5"/>
      <c r="O513" s="5"/>
      <c r="P513" s="5"/>
      <c r="S513" s="5"/>
      <c r="T513" s="5"/>
      <c r="W513" s="5"/>
      <c r="X513" s="5"/>
      <c r="AA513" s="5"/>
      <c r="AB513" s="5"/>
      <c r="AE513" s="5"/>
      <c r="AF513" s="5"/>
      <c r="AI513" s="5"/>
      <c r="AJ513" s="5"/>
      <c r="AM513" s="5"/>
      <c r="AN513" s="5"/>
      <c r="AQ513" s="5"/>
      <c r="AR513" s="5"/>
      <c r="AU513" s="5"/>
      <c r="AV513" s="5"/>
      <c r="AY513" s="5"/>
      <c r="AZ513" s="5"/>
      <c r="BC513" s="5"/>
      <c r="BD513" s="5"/>
      <c r="BG513" s="5"/>
      <c r="BH513" s="5"/>
      <c r="BK513" s="5"/>
      <c r="BL513" s="5"/>
      <c r="BO513" s="5"/>
      <c r="BP513" s="5"/>
      <c r="BS513" s="5"/>
      <c r="BT513" s="5"/>
      <c r="BW513" s="5"/>
      <c r="BX513" s="5"/>
      <c r="CA513" s="5"/>
      <c r="CB513" s="5"/>
      <c r="CE513" s="5"/>
      <c r="CF513" s="5"/>
      <c r="CI513" s="5"/>
      <c r="CJ513" s="5"/>
      <c r="CM513" s="5"/>
      <c r="CN513" s="5"/>
      <c r="CQ513" s="5"/>
      <c r="CR513" s="5"/>
      <c r="CU513" s="5"/>
      <c r="CV513" s="5"/>
      <c r="CY513" s="5"/>
      <c r="CZ513" s="5"/>
      <c r="DC513" s="5"/>
      <c r="DD513" s="5"/>
      <c r="DG513" s="5"/>
      <c r="DH513" s="5"/>
      <c r="DK513" s="5"/>
      <c r="DL513" s="5"/>
      <c r="DO513" s="5"/>
      <c r="DP513" s="5"/>
      <c r="DS513" s="5"/>
      <c r="DT513" s="5"/>
      <c r="DW513" s="5"/>
      <c r="DX513" s="5"/>
      <c r="EA513" s="5"/>
      <c r="EB513" s="5"/>
      <c r="EE513" s="5"/>
      <c r="EF513" s="5"/>
      <c r="EI513" s="5"/>
      <c r="EJ513" s="5"/>
      <c r="EM513" s="5"/>
      <c r="EN513" s="5"/>
      <c r="EQ513" s="5"/>
      <c r="ER513" s="5"/>
      <c r="EU513" s="5"/>
      <c r="EV513" s="5"/>
      <c r="EY513" s="5"/>
      <c r="EZ513" s="5"/>
      <c r="FC513" s="5"/>
      <c r="FD513" s="5"/>
      <c r="FG513" s="5"/>
      <c r="FH513" s="5"/>
      <c r="FK513" s="5"/>
      <c r="FL513" s="5"/>
      <c r="FO513" s="5"/>
      <c r="FP513" s="5"/>
      <c r="FS513" s="5"/>
      <c r="FT513" s="5"/>
      <c r="FW513" s="5"/>
      <c r="FX513" s="5"/>
      <c r="GA513" s="5"/>
      <c r="GB513" s="5"/>
      <c r="GE513" s="5"/>
      <c r="GF513" s="5"/>
      <c r="GI513" s="5"/>
      <c r="GJ513" s="5"/>
      <c r="GM513" s="5"/>
      <c r="GN513" s="5"/>
      <c r="GQ513" s="5"/>
      <c r="GR513" s="5"/>
      <c r="GU513" s="5"/>
      <c r="GV513" s="5"/>
      <c r="GY513" s="5"/>
      <c r="GZ513" s="5"/>
      <c r="HC513" s="5"/>
      <c r="HD513" s="5"/>
      <c r="HG513" s="5"/>
      <c r="HH513" s="5"/>
      <c r="HK513" s="5"/>
      <c r="HL513" s="5"/>
      <c r="HO513" s="5"/>
      <c r="HP513" s="5"/>
      <c r="HS513" s="5"/>
      <c r="HT513" s="5"/>
      <c r="HW513" s="5"/>
      <c r="HX513" s="5"/>
      <c r="IA513" s="5"/>
      <c r="IB513" s="5"/>
      <c r="IE513" s="5"/>
      <c r="IF513" s="5"/>
      <c r="II513" s="5"/>
      <c r="IJ513" s="5"/>
      <c r="IM513" s="5"/>
      <c r="IN513" s="5"/>
      <c r="IQ513" s="5"/>
      <c r="IR513" s="5"/>
      <c r="IU513" s="5"/>
      <c r="IV513" s="5"/>
      <c r="IY513" s="5"/>
      <c r="IZ513" s="5"/>
      <c r="JC513" s="5"/>
      <c r="JD513" s="5"/>
      <c r="JG513" s="5"/>
      <c r="JH513" s="5"/>
      <c r="JK513" s="5"/>
      <c r="JL513" s="5"/>
      <c r="JO513" s="5"/>
      <c r="JP513" s="5"/>
      <c r="JS513" s="5"/>
      <c r="JT513" s="5"/>
      <c r="JW513" s="5"/>
      <c r="JX513" s="5"/>
      <c r="KA513" s="5"/>
      <c r="KB513" s="5"/>
      <c r="KE513" s="5"/>
      <c r="KF513" s="5"/>
      <c r="KI513" s="5"/>
      <c r="KJ513" s="5"/>
      <c r="KM513" s="5"/>
      <c r="KN513" s="5"/>
      <c r="KQ513" s="5"/>
      <c r="KR513" s="5"/>
      <c r="KU513" s="5"/>
      <c r="KV513" s="5"/>
      <c r="KY513" s="5"/>
      <c r="KZ513" s="5"/>
      <c r="LC513" s="5"/>
      <c r="LD513" s="5"/>
      <c r="LG513" s="5"/>
      <c r="LH513" s="5"/>
      <c r="LK513" s="5"/>
      <c r="LL513" s="5"/>
      <c r="LO513" s="5"/>
      <c r="LP513" s="5"/>
      <c r="LS513" s="5"/>
      <c r="LT513" s="5"/>
      <c r="LW513" s="5"/>
      <c r="LX513" s="5"/>
      <c r="MA513" s="5"/>
      <c r="MB513" s="5"/>
      <c r="ME513" s="5"/>
      <c r="MF513" s="5"/>
      <c r="MI513" s="5"/>
      <c r="MJ513" s="5"/>
      <c r="MM513" s="5"/>
      <c r="MN513" s="5"/>
      <c r="MQ513" s="5"/>
      <c r="MR513" s="5"/>
      <c r="MU513" s="5"/>
      <c r="MV513" s="5"/>
      <c r="MY513" s="5"/>
      <c r="MZ513" s="5"/>
      <c r="NC513" s="5"/>
      <c r="ND513" s="5"/>
      <c r="NG513" s="5"/>
      <c r="NH513" s="5"/>
      <c r="NK513" s="5"/>
      <c r="NL513" s="5"/>
      <c r="NO513" s="5"/>
      <c r="NP513" s="5"/>
      <c r="NS513" s="5"/>
      <c r="NT513" s="5"/>
      <c r="NW513" s="5"/>
      <c r="NX513" s="5"/>
      <c r="OA513" s="5"/>
      <c r="OB513" s="5"/>
      <c r="OE513" s="5"/>
      <c r="OF513" s="5"/>
      <c r="OI513" s="5"/>
      <c r="OJ513" s="5"/>
      <c r="OM513" s="5"/>
      <c r="ON513" s="5"/>
      <c r="OQ513" s="5"/>
      <c r="OR513" s="5"/>
      <c r="OU513" s="5"/>
      <c r="OV513" s="5"/>
      <c r="OY513" s="5"/>
      <c r="OZ513" s="5"/>
      <c r="PC513" s="5"/>
      <c r="PD513" s="5"/>
      <c r="PG513" s="5"/>
      <c r="PH513" s="5"/>
      <c r="PK513" s="5"/>
      <c r="PL513" s="5"/>
      <c r="PO513" s="5"/>
      <c r="PP513" s="5"/>
      <c r="PS513" s="5"/>
      <c r="PT513" s="5"/>
      <c r="PW513" s="5"/>
      <c r="PX513" s="5"/>
      <c r="QA513" s="5"/>
      <c r="QB513" s="5"/>
      <c r="QE513" s="5"/>
      <c r="QF513" s="5"/>
      <c r="QI513" s="5"/>
      <c r="QJ513" s="5"/>
      <c r="QM513" s="5"/>
      <c r="QN513" s="5"/>
      <c r="QQ513" s="5"/>
      <c r="QR513" s="5"/>
      <c r="QU513" s="5"/>
      <c r="QV513" s="5"/>
      <c r="QY513" s="5"/>
      <c r="QZ513" s="5"/>
      <c r="RC513" s="5"/>
      <c r="RD513" s="5"/>
      <c r="RG513" s="5"/>
      <c r="RH513" s="5"/>
      <c r="RK513" s="5"/>
      <c r="RL513" s="5"/>
      <c r="RO513" s="5"/>
      <c r="RP513" s="5"/>
      <c r="RS513" s="5"/>
      <c r="RT513" s="5"/>
      <c r="RW513" s="5"/>
      <c r="RX513" s="5"/>
      <c r="SA513" s="5"/>
      <c r="SB513" s="5"/>
      <c r="SE513" s="5"/>
      <c r="SF513" s="5"/>
      <c r="SI513" s="5"/>
      <c r="SJ513" s="5"/>
      <c r="SM513" s="5"/>
      <c r="SN513" s="5"/>
      <c r="SQ513" s="5"/>
      <c r="SR513" s="5"/>
      <c r="SU513" s="5"/>
      <c r="SV513" s="5"/>
      <c r="SY513" s="5"/>
      <c r="SZ513" s="5"/>
      <c r="TC513" s="5"/>
      <c r="TD513" s="5"/>
      <c r="TG513" s="5"/>
      <c r="TH513" s="5"/>
      <c r="TK513" s="5"/>
      <c r="TL513" s="5"/>
      <c r="TO513" s="5"/>
      <c r="TP513" s="5"/>
      <c r="TS513" s="5"/>
      <c r="TT513" s="5"/>
      <c r="TW513" s="5"/>
      <c r="TX513" s="5"/>
      <c r="UA513" s="5"/>
      <c r="UB513" s="5"/>
      <c r="UE513" s="5"/>
      <c r="UF513" s="5"/>
      <c r="UI513" s="5"/>
      <c r="UJ513" s="5"/>
      <c r="UM513" s="5"/>
      <c r="UN513" s="5"/>
      <c r="UQ513" s="5"/>
      <c r="UR513" s="5"/>
      <c r="UU513" s="5"/>
      <c r="UV513" s="5"/>
      <c r="UY513" s="5"/>
      <c r="UZ513" s="5"/>
      <c r="VC513" s="5"/>
      <c r="VD513" s="5"/>
      <c r="VG513" s="5"/>
      <c r="VH513" s="5"/>
      <c r="VK513" s="5"/>
      <c r="VL513" s="5"/>
      <c r="VO513" s="5"/>
      <c r="VP513" s="5"/>
      <c r="VS513" s="5"/>
      <c r="VT513" s="5"/>
      <c r="VW513" s="5"/>
      <c r="VX513" s="5"/>
      <c r="WA513" s="5"/>
      <c r="WB513" s="5"/>
      <c r="WE513" s="5"/>
      <c r="WF513" s="5"/>
      <c r="WI513" s="5"/>
      <c r="WJ513" s="5"/>
      <c r="WM513" s="5"/>
      <c r="WN513" s="5"/>
      <c r="WQ513" s="5"/>
      <c r="WR513" s="5"/>
      <c r="WU513" s="5"/>
      <c r="WV513" s="5"/>
      <c r="WY513" s="5"/>
      <c r="WZ513" s="5"/>
      <c r="XC513" s="5"/>
      <c r="XD513" s="5"/>
      <c r="XG513" s="5"/>
      <c r="XH513" s="5"/>
      <c r="XK513" s="5"/>
      <c r="XL513" s="5"/>
      <c r="XO513" s="5"/>
      <c r="XP513" s="5"/>
      <c r="XS513" s="5"/>
      <c r="XT513" s="5"/>
      <c r="XW513" s="5"/>
      <c r="XX513" s="5"/>
      <c r="YA513" s="5"/>
      <c r="YB513" s="5"/>
      <c r="YE513" s="5"/>
      <c r="YF513" s="5"/>
      <c r="YI513" s="5"/>
      <c r="YJ513" s="5"/>
      <c r="YM513" s="5"/>
      <c r="YN513" s="5"/>
      <c r="YQ513" s="5"/>
      <c r="YR513" s="5"/>
      <c r="YU513" s="5"/>
      <c r="YV513" s="5"/>
      <c r="YY513" s="5"/>
      <c r="YZ513" s="5"/>
      <c r="ZC513" s="5"/>
      <c r="ZD513" s="5"/>
      <c r="ZG513" s="5"/>
      <c r="ZH513" s="5"/>
      <c r="ZK513" s="5"/>
      <c r="ZL513" s="5"/>
      <c r="ZO513" s="5"/>
      <c r="ZP513" s="5"/>
      <c r="ZS513" s="5"/>
      <c r="ZT513" s="5"/>
      <c r="ZW513" s="5"/>
      <c r="ZX513" s="5"/>
      <c r="AAA513" s="5"/>
      <c r="AAB513" s="5"/>
      <c r="AAE513" s="5"/>
      <c r="AAF513" s="5"/>
      <c r="AAI513" s="5"/>
      <c r="AAJ513" s="5"/>
      <c r="AAM513" s="5"/>
      <c r="AAN513" s="5"/>
      <c r="AAQ513" s="5"/>
      <c r="AAR513" s="5"/>
      <c r="AAU513" s="5"/>
      <c r="AAV513" s="5"/>
      <c r="AAY513" s="5"/>
      <c r="AAZ513" s="5"/>
      <c r="ABC513" s="5"/>
      <c r="ABD513" s="5"/>
      <c r="ABG513" s="5"/>
      <c r="ABH513" s="5"/>
      <c r="ABK513" s="5"/>
      <c r="ABL513" s="5"/>
      <c r="ABO513" s="5"/>
      <c r="ABP513" s="5"/>
      <c r="ABS513" s="5"/>
      <c r="ABT513" s="5"/>
      <c r="ABW513" s="5"/>
      <c r="ABX513" s="5"/>
      <c r="ACA513" s="5"/>
      <c r="ACB513" s="5"/>
      <c r="ACE513" s="5"/>
      <c r="ACF513" s="5"/>
      <c r="ACI513" s="5"/>
      <c r="ACJ513" s="5"/>
      <c r="ACM513" s="5"/>
      <c r="ACN513" s="5"/>
      <c r="ACQ513" s="5"/>
      <c r="ACR513" s="5"/>
      <c r="ACU513" s="5"/>
      <c r="ACV513" s="5"/>
      <c r="ACY513" s="5"/>
      <c r="ACZ513" s="5"/>
      <c r="ADC513" s="5"/>
      <c r="ADD513" s="5"/>
      <c r="ADG513" s="5"/>
      <c r="ADH513" s="5"/>
      <c r="ADK513" s="5"/>
      <c r="ADL513" s="5"/>
      <c r="ADO513" s="5"/>
      <c r="ADP513" s="5"/>
      <c r="ADS513" s="5"/>
      <c r="ADT513" s="5"/>
      <c r="ADW513" s="5"/>
      <c r="ADX513" s="5"/>
      <c r="AEA513" s="5"/>
      <c r="AEB513" s="5"/>
      <c r="AEE513" s="5"/>
      <c r="AEF513" s="5"/>
      <c r="AEI513" s="5"/>
      <c r="AEJ513" s="5"/>
      <c r="AEM513" s="5"/>
      <c r="AEN513" s="5"/>
      <c r="AEQ513" s="5"/>
      <c r="AER513" s="5"/>
      <c r="AEU513" s="5"/>
      <c r="AEV513" s="5"/>
      <c r="AEY513" s="5"/>
      <c r="AEZ513" s="5"/>
      <c r="AFC513" s="5"/>
      <c r="AFD513" s="5"/>
      <c r="AFG513" s="5"/>
      <c r="AFH513" s="5"/>
      <c r="AFK513" s="5"/>
      <c r="AFL513" s="5"/>
      <c r="AFO513" s="5"/>
      <c r="AFP513" s="5"/>
      <c r="AFS513" s="5"/>
      <c r="AFT513" s="5"/>
      <c r="AFW513" s="5"/>
      <c r="AFX513" s="5"/>
      <c r="AGA513" s="5"/>
      <c r="AGB513" s="5"/>
      <c r="AGE513" s="5"/>
      <c r="AGF513" s="5"/>
      <c r="AGI513" s="5"/>
      <c r="AGJ513" s="5"/>
      <c r="AGM513" s="5"/>
      <c r="AGN513" s="5"/>
      <c r="AGQ513" s="5"/>
      <c r="AGR513" s="5"/>
      <c r="AGU513" s="5"/>
      <c r="AGV513" s="5"/>
      <c r="AGY513" s="5"/>
      <c r="AGZ513" s="5"/>
      <c r="AHC513" s="5"/>
      <c r="AHD513" s="5"/>
      <c r="AHG513" s="5"/>
      <c r="AHH513" s="5"/>
      <c r="AHK513" s="5"/>
      <c r="AHL513" s="5"/>
      <c r="AHO513" s="5"/>
      <c r="AHP513" s="5"/>
      <c r="AHS513" s="5"/>
      <c r="AHT513" s="5"/>
      <c r="AHW513" s="5"/>
      <c r="AHX513" s="5"/>
      <c r="AIA513" s="5"/>
      <c r="AIB513" s="5"/>
      <c r="AIE513" s="5"/>
      <c r="AIF513" s="5"/>
      <c r="AII513" s="5"/>
      <c r="AIJ513" s="5"/>
      <c r="AIM513" s="5"/>
      <c r="AIN513" s="5"/>
      <c r="AIQ513" s="5"/>
      <c r="AIR513" s="5"/>
      <c r="AIU513" s="5"/>
      <c r="AIV513" s="5"/>
      <c r="AIY513" s="5"/>
      <c r="AIZ513" s="5"/>
      <c r="AJC513" s="5"/>
      <c r="AJD513" s="5"/>
      <c r="AJG513" s="5"/>
      <c r="AJH513" s="5"/>
      <c r="AJK513" s="5"/>
      <c r="AJL513" s="5"/>
      <c r="AJO513" s="5"/>
      <c r="AJP513" s="5"/>
      <c r="AJS513" s="5"/>
      <c r="AJT513" s="5"/>
      <c r="AJW513" s="5"/>
      <c r="AJX513" s="5"/>
      <c r="AKA513" s="5"/>
      <c r="AKB513" s="5"/>
      <c r="AKE513" s="5"/>
      <c r="AKF513" s="5"/>
      <c r="AKI513" s="5"/>
      <c r="AKJ513" s="5"/>
      <c r="AKM513" s="5"/>
      <c r="AKN513" s="5"/>
      <c r="AKQ513" s="5"/>
      <c r="AKR513" s="5"/>
      <c r="AKU513" s="5"/>
      <c r="AKV513" s="5"/>
      <c r="AKY513" s="5"/>
      <c r="AKZ513" s="5"/>
      <c r="ALC513" s="5"/>
      <c r="ALD513" s="5"/>
      <c r="ALG513" s="5"/>
      <c r="ALH513" s="5"/>
      <c r="ALK513" s="5"/>
      <c r="ALL513" s="5"/>
      <c r="ALO513" s="5"/>
      <c r="ALP513" s="5"/>
      <c r="ALS513" s="5"/>
      <c r="ALT513" s="5"/>
      <c r="ALW513" s="5"/>
      <c r="ALX513" s="5"/>
      <c r="AMA513" s="5"/>
      <c r="AMB513" s="5"/>
      <c r="AME513" s="5"/>
      <c r="AMF513" s="5"/>
      <c r="AMI513" s="5"/>
      <c r="AMJ513" s="5"/>
    </row>
    <row r="514" spans="1:1024" x14ac:dyDescent="0.25">
      <c r="A514" s="3">
        <v>42027</v>
      </c>
      <c r="B514" t="s">
        <v>15</v>
      </c>
      <c r="C514"/>
      <c r="D514" s="5">
        <v>9</v>
      </c>
      <c r="E514" s="70"/>
      <c r="G514" s="5"/>
      <c r="H514" s="5"/>
      <c r="K514" s="5"/>
      <c r="L514" s="5"/>
      <c r="O514" s="5"/>
      <c r="P514" s="5"/>
      <c r="S514" s="5"/>
      <c r="T514" s="5"/>
      <c r="W514" s="5"/>
      <c r="X514" s="5"/>
      <c r="AA514" s="5"/>
      <c r="AB514" s="5"/>
      <c r="AE514" s="5"/>
      <c r="AF514" s="5"/>
      <c r="AI514" s="5"/>
      <c r="AJ514" s="5"/>
      <c r="AM514" s="5"/>
      <c r="AN514" s="5"/>
      <c r="AQ514" s="5"/>
      <c r="AR514" s="5"/>
      <c r="AU514" s="5"/>
      <c r="AV514" s="5"/>
      <c r="AY514" s="5"/>
      <c r="AZ514" s="5"/>
      <c r="BC514" s="5"/>
      <c r="BD514" s="5"/>
      <c r="BG514" s="5"/>
      <c r="BH514" s="5"/>
      <c r="BK514" s="5"/>
      <c r="BL514" s="5"/>
      <c r="BO514" s="5"/>
      <c r="BP514" s="5"/>
      <c r="BS514" s="5"/>
      <c r="BT514" s="5"/>
      <c r="BW514" s="5"/>
      <c r="BX514" s="5"/>
      <c r="CA514" s="5"/>
      <c r="CB514" s="5"/>
      <c r="CE514" s="5"/>
      <c r="CF514" s="5"/>
      <c r="CI514" s="5"/>
      <c r="CJ514" s="5"/>
      <c r="CM514" s="5"/>
      <c r="CN514" s="5"/>
      <c r="CQ514" s="5"/>
      <c r="CR514" s="5"/>
      <c r="CU514" s="5"/>
      <c r="CV514" s="5"/>
      <c r="CY514" s="5"/>
      <c r="CZ514" s="5"/>
      <c r="DC514" s="5"/>
      <c r="DD514" s="5"/>
      <c r="DG514" s="5"/>
      <c r="DH514" s="5"/>
      <c r="DK514" s="5"/>
      <c r="DL514" s="5"/>
      <c r="DO514" s="5"/>
      <c r="DP514" s="5"/>
      <c r="DS514" s="5"/>
      <c r="DT514" s="5"/>
      <c r="DW514" s="5"/>
      <c r="DX514" s="5"/>
      <c r="EA514" s="5"/>
      <c r="EB514" s="5"/>
      <c r="EE514" s="5"/>
      <c r="EF514" s="5"/>
      <c r="EI514" s="5"/>
      <c r="EJ514" s="5"/>
      <c r="EM514" s="5"/>
      <c r="EN514" s="5"/>
      <c r="EQ514" s="5"/>
      <c r="ER514" s="5"/>
      <c r="EU514" s="5"/>
      <c r="EV514" s="5"/>
      <c r="EY514" s="5"/>
      <c r="EZ514" s="5"/>
      <c r="FC514" s="5"/>
      <c r="FD514" s="5"/>
      <c r="FG514" s="5"/>
      <c r="FH514" s="5"/>
      <c r="FK514" s="5"/>
      <c r="FL514" s="5"/>
      <c r="FO514" s="5"/>
      <c r="FP514" s="5"/>
      <c r="FS514" s="5"/>
      <c r="FT514" s="5"/>
      <c r="FW514" s="5"/>
      <c r="FX514" s="5"/>
      <c r="GA514" s="5"/>
      <c r="GB514" s="5"/>
      <c r="GE514" s="5"/>
      <c r="GF514" s="5"/>
      <c r="GI514" s="5"/>
      <c r="GJ514" s="5"/>
      <c r="GM514" s="5"/>
      <c r="GN514" s="5"/>
      <c r="GQ514" s="5"/>
      <c r="GR514" s="5"/>
      <c r="GU514" s="5"/>
      <c r="GV514" s="5"/>
      <c r="GY514" s="5"/>
      <c r="GZ514" s="5"/>
      <c r="HC514" s="5"/>
      <c r="HD514" s="5"/>
      <c r="HG514" s="5"/>
      <c r="HH514" s="5"/>
      <c r="HK514" s="5"/>
      <c r="HL514" s="5"/>
      <c r="HO514" s="5"/>
      <c r="HP514" s="5"/>
      <c r="HS514" s="5"/>
      <c r="HT514" s="5"/>
      <c r="HW514" s="5"/>
      <c r="HX514" s="5"/>
      <c r="IA514" s="5"/>
      <c r="IB514" s="5"/>
      <c r="IE514" s="5"/>
      <c r="IF514" s="5"/>
      <c r="II514" s="5"/>
      <c r="IJ514" s="5"/>
      <c r="IM514" s="5"/>
      <c r="IN514" s="5"/>
      <c r="IQ514" s="5"/>
      <c r="IR514" s="5"/>
      <c r="IU514" s="5"/>
      <c r="IV514" s="5"/>
      <c r="IY514" s="5"/>
      <c r="IZ514" s="5"/>
      <c r="JC514" s="5"/>
      <c r="JD514" s="5"/>
      <c r="JG514" s="5"/>
      <c r="JH514" s="5"/>
      <c r="JK514" s="5"/>
      <c r="JL514" s="5"/>
      <c r="JO514" s="5"/>
      <c r="JP514" s="5"/>
      <c r="JS514" s="5"/>
      <c r="JT514" s="5"/>
      <c r="JW514" s="5"/>
      <c r="JX514" s="5"/>
      <c r="KA514" s="5"/>
      <c r="KB514" s="5"/>
      <c r="KE514" s="5"/>
      <c r="KF514" s="5"/>
      <c r="KI514" s="5"/>
      <c r="KJ514" s="5"/>
      <c r="KM514" s="5"/>
      <c r="KN514" s="5"/>
      <c r="KQ514" s="5"/>
      <c r="KR514" s="5"/>
      <c r="KU514" s="5"/>
      <c r="KV514" s="5"/>
      <c r="KY514" s="5"/>
      <c r="KZ514" s="5"/>
      <c r="LC514" s="5"/>
      <c r="LD514" s="5"/>
      <c r="LG514" s="5"/>
      <c r="LH514" s="5"/>
      <c r="LK514" s="5"/>
      <c r="LL514" s="5"/>
      <c r="LO514" s="5"/>
      <c r="LP514" s="5"/>
      <c r="LS514" s="5"/>
      <c r="LT514" s="5"/>
      <c r="LW514" s="5"/>
      <c r="LX514" s="5"/>
      <c r="MA514" s="5"/>
      <c r="MB514" s="5"/>
      <c r="ME514" s="5"/>
      <c r="MF514" s="5"/>
      <c r="MI514" s="5"/>
      <c r="MJ514" s="5"/>
      <c r="MM514" s="5"/>
      <c r="MN514" s="5"/>
      <c r="MQ514" s="5"/>
      <c r="MR514" s="5"/>
      <c r="MU514" s="5"/>
      <c r="MV514" s="5"/>
      <c r="MY514" s="5"/>
      <c r="MZ514" s="5"/>
      <c r="NC514" s="5"/>
      <c r="ND514" s="5"/>
      <c r="NG514" s="5"/>
      <c r="NH514" s="5"/>
      <c r="NK514" s="5"/>
      <c r="NL514" s="5"/>
      <c r="NO514" s="5"/>
      <c r="NP514" s="5"/>
      <c r="NS514" s="5"/>
      <c r="NT514" s="5"/>
      <c r="NW514" s="5"/>
      <c r="NX514" s="5"/>
      <c r="OA514" s="5"/>
      <c r="OB514" s="5"/>
      <c r="OE514" s="5"/>
      <c r="OF514" s="5"/>
      <c r="OI514" s="5"/>
      <c r="OJ514" s="5"/>
      <c r="OM514" s="5"/>
      <c r="ON514" s="5"/>
      <c r="OQ514" s="5"/>
      <c r="OR514" s="5"/>
      <c r="OU514" s="5"/>
      <c r="OV514" s="5"/>
      <c r="OY514" s="5"/>
      <c r="OZ514" s="5"/>
      <c r="PC514" s="5"/>
      <c r="PD514" s="5"/>
      <c r="PG514" s="5"/>
      <c r="PH514" s="5"/>
      <c r="PK514" s="5"/>
      <c r="PL514" s="5"/>
      <c r="PO514" s="5"/>
      <c r="PP514" s="5"/>
      <c r="PS514" s="5"/>
      <c r="PT514" s="5"/>
      <c r="PW514" s="5"/>
      <c r="PX514" s="5"/>
      <c r="QA514" s="5"/>
      <c r="QB514" s="5"/>
      <c r="QE514" s="5"/>
      <c r="QF514" s="5"/>
      <c r="QI514" s="5"/>
      <c r="QJ514" s="5"/>
      <c r="QM514" s="5"/>
      <c r="QN514" s="5"/>
      <c r="QQ514" s="5"/>
      <c r="QR514" s="5"/>
      <c r="QU514" s="5"/>
      <c r="QV514" s="5"/>
      <c r="QY514" s="5"/>
      <c r="QZ514" s="5"/>
      <c r="RC514" s="5"/>
      <c r="RD514" s="5"/>
      <c r="RG514" s="5"/>
      <c r="RH514" s="5"/>
      <c r="RK514" s="5"/>
      <c r="RL514" s="5"/>
      <c r="RO514" s="5"/>
      <c r="RP514" s="5"/>
      <c r="RS514" s="5"/>
      <c r="RT514" s="5"/>
      <c r="RW514" s="5"/>
      <c r="RX514" s="5"/>
      <c r="SA514" s="5"/>
      <c r="SB514" s="5"/>
      <c r="SE514" s="5"/>
      <c r="SF514" s="5"/>
      <c r="SI514" s="5"/>
      <c r="SJ514" s="5"/>
      <c r="SM514" s="5"/>
      <c r="SN514" s="5"/>
      <c r="SQ514" s="5"/>
      <c r="SR514" s="5"/>
      <c r="SU514" s="5"/>
      <c r="SV514" s="5"/>
      <c r="SY514" s="5"/>
      <c r="SZ514" s="5"/>
      <c r="TC514" s="5"/>
      <c r="TD514" s="5"/>
      <c r="TG514" s="5"/>
      <c r="TH514" s="5"/>
      <c r="TK514" s="5"/>
      <c r="TL514" s="5"/>
      <c r="TO514" s="5"/>
      <c r="TP514" s="5"/>
      <c r="TS514" s="5"/>
      <c r="TT514" s="5"/>
      <c r="TW514" s="5"/>
      <c r="TX514" s="5"/>
      <c r="UA514" s="5"/>
      <c r="UB514" s="5"/>
      <c r="UE514" s="5"/>
      <c r="UF514" s="5"/>
      <c r="UI514" s="5"/>
      <c r="UJ514" s="5"/>
      <c r="UM514" s="5"/>
      <c r="UN514" s="5"/>
      <c r="UQ514" s="5"/>
      <c r="UR514" s="5"/>
      <c r="UU514" s="5"/>
      <c r="UV514" s="5"/>
      <c r="UY514" s="5"/>
      <c r="UZ514" s="5"/>
      <c r="VC514" s="5"/>
      <c r="VD514" s="5"/>
      <c r="VG514" s="5"/>
      <c r="VH514" s="5"/>
      <c r="VK514" s="5"/>
      <c r="VL514" s="5"/>
      <c r="VO514" s="5"/>
      <c r="VP514" s="5"/>
      <c r="VS514" s="5"/>
      <c r="VT514" s="5"/>
      <c r="VW514" s="5"/>
      <c r="VX514" s="5"/>
      <c r="WA514" s="5"/>
      <c r="WB514" s="5"/>
      <c r="WE514" s="5"/>
      <c r="WF514" s="5"/>
      <c r="WI514" s="5"/>
      <c r="WJ514" s="5"/>
      <c r="WM514" s="5"/>
      <c r="WN514" s="5"/>
      <c r="WQ514" s="5"/>
      <c r="WR514" s="5"/>
      <c r="WU514" s="5"/>
      <c r="WV514" s="5"/>
      <c r="WY514" s="5"/>
      <c r="WZ514" s="5"/>
      <c r="XC514" s="5"/>
      <c r="XD514" s="5"/>
      <c r="XG514" s="5"/>
      <c r="XH514" s="5"/>
      <c r="XK514" s="5"/>
      <c r="XL514" s="5"/>
      <c r="XO514" s="5"/>
      <c r="XP514" s="5"/>
      <c r="XS514" s="5"/>
      <c r="XT514" s="5"/>
      <c r="XW514" s="5"/>
      <c r="XX514" s="5"/>
      <c r="YA514" s="5"/>
      <c r="YB514" s="5"/>
      <c r="YE514" s="5"/>
      <c r="YF514" s="5"/>
      <c r="YI514" s="5"/>
      <c r="YJ514" s="5"/>
      <c r="YM514" s="5"/>
      <c r="YN514" s="5"/>
      <c r="YQ514" s="5"/>
      <c r="YR514" s="5"/>
      <c r="YU514" s="5"/>
      <c r="YV514" s="5"/>
      <c r="YY514" s="5"/>
      <c r="YZ514" s="5"/>
      <c r="ZC514" s="5"/>
      <c r="ZD514" s="5"/>
      <c r="ZG514" s="5"/>
      <c r="ZH514" s="5"/>
      <c r="ZK514" s="5"/>
      <c r="ZL514" s="5"/>
      <c r="ZO514" s="5"/>
      <c r="ZP514" s="5"/>
      <c r="ZS514" s="5"/>
      <c r="ZT514" s="5"/>
      <c r="ZW514" s="5"/>
      <c r="ZX514" s="5"/>
      <c r="AAA514" s="5"/>
      <c r="AAB514" s="5"/>
      <c r="AAE514" s="5"/>
      <c r="AAF514" s="5"/>
      <c r="AAI514" s="5"/>
      <c r="AAJ514" s="5"/>
      <c r="AAM514" s="5"/>
      <c r="AAN514" s="5"/>
      <c r="AAQ514" s="5"/>
      <c r="AAR514" s="5"/>
      <c r="AAU514" s="5"/>
      <c r="AAV514" s="5"/>
      <c r="AAY514" s="5"/>
      <c r="AAZ514" s="5"/>
      <c r="ABC514" s="5"/>
      <c r="ABD514" s="5"/>
      <c r="ABG514" s="5"/>
      <c r="ABH514" s="5"/>
      <c r="ABK514" s="5"/>
      <c r="ABL514" s="5"/>
      <c r="ABO514" s="5"/>
      <c r="ABP514" s="5"/>
      <c r="ABS514" s="5"/>
      <c r="ABT514" s="5"/>
      <c r="ABW514" s="5"/>
      <c r="ABX514" s="5"/>
      <c r="ACA514" s="5"/>
      <c r="ACB514" s="5"/>
      <c r="ACE514" s="5"/>
      <c r="ACF514" s="5"/>
      <c r="ACI514" s="5"/>
      <c r="ACJ514" s="5"/>
      <c r="ACM514" s="5"/>
      <c r="ACN514" s="5"/>
      <c r="ACQ514" s="5"/>
      <c r="ACR514" s="5"/>
      <c r="ACU514" s="5"/>
      <c r="ACV514" s="5"/>
      <c r="ACY514" s="5"/>
      <c r="ACZ514" s="5"/>
      <c r="ADC514" s="5"/>
      <c r="ADD514" s="5"/>
      <c r="ADG514" s="5"/>
      <c r="ADH514" s="5"/>
      <c r="ADK514" s="5"/>
      <c r="ADL514" s="5"/>
      <c r="ADO514" s="5"/>
      <c r="ADP514" s="5"/>
      <c r="ADS514" s="5"/>
      <c r="ADT514" s="5"/>
      <c r="ADW514" s="5"/>
      <c r="ADX514" s="5"/>
      <c r="AEA514" s="5"/>
      <c r="AEB514" s="5"/>
      <c r="AEE514" s="5"/>
      <c r="AEF514" s="5"/>
      <c r="AEI514" s="5"/>
      <c r="AEJ514" s="5"/>
      <c r="AEM514" s="5"/>
      <c r="AEN514" s="5"/>
      <c r="AEQ514" s="5"/>
      <c r="AER514" s="5"/>
      <c r="AEU514" s="5"/>
      <c r="AEV514" s="5"/>
      <c r="AEY514" s="5"/>
      <c r="AEZ514" s="5"/>
      <c r="AFC514" s="5"/>
      <c r="AFD514" s="5"/>
      <c r="AFG514" s="5"/>
      <c r="AFH514" s="5"/>
      <c r="AFK514" s="5"/>
      <c r="AFL514" s="5"/>
      <c r="AFO514" s="5"/>
      <c r="AFP514" s="5"/>
      <c r="AFS514" s="5"/>
      <c r="AFT514" s="5"/>
      <c r="AFW514" s="5"/>
      <c r="AFX514" s="5"/>
      <c r="AGA514" s="5"/>
      <c r="AGB514" s="5"/>
      <c r="AGE514" s="5"/>
      <c r="AGF514" s="5"/>
      <c r="AGI514" s="5"/>
      <c r="AGJ514" s="5"/>
      <c r="AGM514" s="5"/>
      <c r="AGN514" s="5"/>
      <c r="AGQ514" s="5"/>
      <c r="AGR514" s="5"/>
      <c r="AGU514" s="5"/>
      <c r="AGV514" s="5"/>
      <c r="AGY514" s="5"/>
      <c r="AGZ514" s="5"/>
      <c r="AHC514" s="5"/>
      <c r="AHD514" s="5"/>
      <c r="AHG514" s="5"/>
      <c r="AHH514" s="5"/>
      <c r="AHK514" s="5"/>
      <c r="AHL514" s="5"/>
      <c r="AHO514" s="5"/>
      <c r="AHP514" s="5"/>
      <c r="AHS514" s="5"/>
      <c r="AHT514" s="5"/>
      <c r="AHW514" s="5"/>
      <c r="AHX514" s="5"/>
      <c r="AIA514" s="5"/>
      <c r="AIB514" s="5"/>
      <c r="AIE514" s="5"/>
      <c r="AIF514" s="5"/>
      <c r="AII514" s="5"/>
      <c r="AIJ514" s="5"/>
      <c r="AIM514" s="5"/>
      <c r="AIN514" s="5"/>
      <c r="AIQ514" s="5"/>
      <c r="AIR514" s="5"/>
      <c r="AIU514" s="5"/>
      <c r="AIV514" s="5"/>
      <c r="AIY514" s="5"/>
      <c r="AIZ514" s="5"/>
      <c r="AJC514" s="5"/>
      <c r="AJD514" s="5"/>
      <c r="AJG514" s="5"/>
      <c r="AJH514" s="5"/>
      <c r="AJK514" s="5"/>
      <c r="AJL514" s="5"/>
      <c r="AJO514" s="5"/>
      <c r="AJP514" s="5"/>
      <c r="AJS514" s="5"/>
      <c r="AJT514" s="5"/>
      <c r="AJW514" s="5"/>
      <c r="AJX514" s="5"/>
      <c r="AKA514" s="5"/>
      <c r="AKB514" s="5"/>
      <c r="AKE514" s="5"/>
      <c r="AKF514" s="5"/>
      <c r="AKI514" s="5"/>
      <c r="AKJ514" s="5"/>
      <c r="AKM514" s="5"/>
      <c r="AKN514" s="5"/>
      <c r="AKQ514" s="5"/>
      <c r="AKR514" s="5"/>
      <c r="AKU514" s="5"/>
      <c r="AKV514" s="5"/>
      <c r="AKY514" s="5"/>
      <c r="AKZ514" s="5"/>
      <c r="ALC514" s="5"/>
      <c r="ALD514" s="5"/>
      <c r="ALG514" s="5"/>
      <c r="ALH514" s="5"/>
      <c r="ALK514" s="5"/>
      <c r="ALL514" s="5"/>
      <c r="ALO514" s="5"/>
      <c r="ALP514" s="5"/>
      <c r="ALS514" s="5"/>
      <c r="ALT514" s="5"/>
      <c r="ALW514" s="5"/>
      <c r="ALX514" s="5"/>
      <c r="AMA514" s="5"/>
      <c r="AMB514" s="5"/>
      <c r="AME514" s="5"/>
      <c r="AMF514" s="5"/>
      <c r="AMI514" s="5"/>
      <c r="AMJ514" s="5"/>
    </row>
    <row r="515" spans="1:1024" s="5" customFormat="1" x14ac:dyDescent="0.25">
      <c r="A515" s="7"/>
      <c r="E515" s="72"/>
      <c r="M515" s="7"/>
      <c r="Q515" s="7"/>
      <c r="U515" s="7"/>
      <c r="Y515" s="7"/>
      <c r="AC515" s="7"/>
      <c r="AG515" s="7"/>
      <c r="AK515" s="7"/>
      <c r="AO515" s="7"/>
      <c r="AS515" s="7"/>
      <c r="AW515" s="7"/>
      <c r="BA515" s="7"/>
      <c r="BE515" s="7"/>
      <c r="BI515" s="7"/>
      <c r="BM515" s="7"/>
      <c r="BQ515" s="7"/>
      <c r="BU515" s="7"/>
      <c r="BY515" s="7"/>
      <c r="CC515" s="7"/>
      <c r="CG515" s="7"/>
      <c r="CK515" s="7"/>
      <c r="CO515" s="7"/>
      <c r="CS515" s="7"/>
      <c r="CW515" s="7"/>
      <c r="DA515" s="7"/>
      <c r="DE515" s="7"/>
      <c r="DI515" s="7"/>
      <c r="DM515" s="7"/>
      <c r="DQ515" s="7"/>
      <c r="DU515" s="7"/>
      <c r="DY515" s="7"/>
      <c r="EC515" s="7"/>
      <c r="EG515" s="7"/>
      <c r="EK515" s="7"/>
      <c r="EO515" s="7"/>
      <c r="ES515" s="7"/>
      <c r="EW515" s="7"/>
      <c r="FA515" s="7"/>
      <c r="FE515" s="7"/>
      <c r="FI515" s="7"/>
      <c r="FM515" s="7"/>
      <c r="FQ515" s="7"/>
      <c r="FU515" s="7"/>
      <c r="FY515" s="7"/>
      <c r="GC515" s="7"/>
      <c r="GG515" s="7"/>
      <c r="GK515" s="7"/>
      <c r="GO515" s="7"/>
      <c r="GS515" s="7"/>
      <c r="GW515" s="7"/>
      <c r="HA515" s="7"/>
      <c r="HE515" s="7"/>
      <c r="HI515" s="7"/>
      <c r="HM515" s="7"/>
      <c r="HQ515" s="7"/>
      <c r="HU515" s="7"/>
      <c r="HY515" s="7"/>
      <c r="IC515" s="7"/>
      <c r="IG515" s="7"/>
      <c r="IK515" s="7"/>
      <c r="IO515" s="7"/>
      <c r="IS515" s="7"/>
      <c r="IW515" s="7"/>
      <c r="JA515" s="7"/>
      <c r="JE515" s="7"/>
      <c r="JI515" s="7"/>
      <c r="JM515" s="7"/>
      <c r="JQ515" s="7"/>
      <c r="JU515" s="7"/>
      <c r="JY515" s="7"/>
      <c r="KC515" s="7"/>
      <c r="KG515" s="7"/>
      <c r="KK515" s="7"/>
      <c r="KO515" s="7"/>
      <c r="KS515" s="7"/>
      <c r="KW515" s="7"/>
      <c r="LA515" s="7"/>
      <c r="LE515" s="7"/>
      <c r="LI515" s="7"/>
      <c r="LM515" s="7"/>
      <c r="LQ515" s="7"/>
      <c r="LU515" s="7"/>
      <c r="LY515" s="7"/>
      <c r="MC515" s="7"/>
      <c r="MG515" s="7"/>
      <c r="MK515" s="7"/>
      <c r="MO515" s="7"/>
      <c r="MS515" s="7"/>
      <c r="MW515" s="7"/>
      <c r="NA515" s="7"/>
      <c r="NE515" s="7"/>
      <c r="NI515" s="7"/>
      <c r="NM515" s="7"/>
      <c r="NQ515" s="7"/>
      <c r="NU515" s="7"/>
      <c r="NY515" s="7"/>
      <c r="OC515" s="7"/>
      <c r="OG515" s="7"/>
      <c r="OK515" s="7"/>
      <c r="OO515" s="7"/>
      <c r="OS515" s="7"/>
      <c r="OW515" s="7"/>
      <c r="PA515" s="7"/>
      <c r="PE515" s="7"/>
      <c r="PI515" s="7"/>
      <c r="PM515" s="7"/>
      <c r="PQ515" s="7"/>
      <c r="PU515" s="7"/>
      <c r="PY515" s="7"/>
      <c r="QC515" s="7"/>
      <c r="QG515" s="7"/>
      <c r="QK515" s="7"/>
      <c r="QO515" s="7"/>
      <c r="QS515" s="7"/>
      <c r="QW515" s="7"/>
      <c r="RA515" s="7"/>
      <c r="RE515" s="7"/>
      <c r="RI515" s="7"/>
      <c r="RM515" s="7"/>
      <c r="RQ515" s="7"/>
      <c r="RU515" s="7"/>
      <c r="RY515" s="7"/>
      <c r="SC515" s="7"/>
      <c r="SG515" s="7"/>
      <c r="SK515" s="7"/>
      <c r="SO515" s="7"/>
      <c r="SS515" s="7"/>
      <c r="SW515" s="7"/>
      <c r="TA515" s="7"/>
      <c r="TE515" s="7"/>
      <c r="TI515" s="7"/>
      <c r="TM515" s="7"/>
      <c r="TQ515" s="7"/>
      <c r="TU515" s="7"/>
      <c r="TY515" s="7"/>
      <c r="UC515" s="7"/>
      <c r="UG515" s="7"/>
      <c r="UK515" s="7"/>
      <c r="UO515" s="7"/>
      <c r="US515" s="7"/>
      <c r="UW515" s="7"/>
      <c r="VA515" s="7"/>
      <c r="VE515" s="7"/>
      <c r="VI515" s="7"/>
      <c r="VM515" s="7"/>
      <c r="VQ515" s="7"/>
      <c r="VU515" s="7"/>
      <c r="VY515" s="7"/>
      <c r="WC515" s="7"/>
      <c r="WG515" s="7"/>
      <c r="WK515" s="7"/>
      <c r="WO515" s="7"/>
      <c r="WS515" s="7"/>
      <c r="WW515" s="7"/>
      <c r="XA515" s="7"/>
      <c r="XE515" s="7"/>
      <c r="XI515" s="7"/>
      <c r="XM515" s="7"/>
      <c r="XQ515" s="7"/>
      <c r="XU515" s="7"/>
      <c r="XY515" s="7"/>
      <c r="YC515" s="7"/>
      <c r="YG515" s="7"/>
      <c r="YK515" s="7"/>
      <c r="YO515" s="7"/>
      <c r="YS515" s="7"/>
      <c r="YW515" s="7"/>
      <c r="ZA515" s="7"/>
      <c r="ZE515" s="7"/>
      <c r="ZI515" s="7"/>
      <c r="ZM515" s="7"/>
      <c r="ZQ515" s="7"/>
      <c r="ZU515" s="7"/>
      <c r="ZY515" s="7"/>
      <c r="AAC515" s="7"/>
      <c r="AAG515" s="7"/>
      <c r="AAK515" s="7"/>
      <c r="AAO515" s="7"/>
      <c r="AAS515" s="7"/>
      <c r="AAW515" s="7"/>
      <c r="ABA515" s="7"/>
      <c r="ABE515" s="7"/>
      <c r="ABI515" s="7"/>
      <c r="ABM515" s="7"/>
      <c r="ABQ515" s="7"/>
      <c r="ABU515" s="7"/>
      <c r="ABY515" s="7"/>
      <c r="ACC515" s="7"/>
      <c r="ACG515" s="7"/>
      <c r="ACK515" s="7"/>
      <c r="ACO515" s="7"/>
      <c r="ACS515" s="7"/>
      <c r="ACW515" s="7"/>
      <c r="ADA515" s="7"/>
      <c r="ADE515" s="7"/>
      <c r="ADI515" s="7"/>
      <c r="ADM515" s="7"/>
      <c r="ADQ515" s="7"/>
      <c r="ADU515" s="7"/>
      <c r="ADY515" s="7"/>
      <c r="AEC515" s="7"/>
      <c r="AEG515" s="7"/>
      <c r="AEK515" s="7"/>
      <c r="AEO515" s="7"/>
      <c r="AES515" s="7"/>
      <c r="AEW515" s="7"/>
      <c r="AFA515" s="7"/>
      <c r="AFE515" s="7"/>
      <c r="AFI515" s="7"/>
      <c r="AFM515" s="7"/>
      <c r="AFQ515" s="7"/>
      <c r="AFU515" s="7"/>
      <c r="AFY515" s="7"/>
      <c r="AGC515" s="7"/>
      <c r="AGG515" s="7"/>
      <c r="AGK515" s="7"/>
      <c r="AGO515" s="7"/>
      <c r="AGS515" s="7"/>
      <c r="AGW515" s="7"/>
      <c r="AHA515" s="7"/>
      <c r="AHE515" s="7"/>
      <c r="AHI515" s="7"/>
      <c r="AHM515" s="7"/>
      <c r="AHQ515" s="7"/>
      <c r="AHU515" s="7"/>
      <c r="AHY515" s="7"/>
      <c r="AIC515" s="7"/>
      <c r="AIG515" s="7"/>
      <c r="AIK515" s="7"/>
      <c r="AIO515" s="7"/>
      <c r="AIS515" s="7"/>
      <c r="AIW515" s="7"/>
      <c r="AJA515" s="7"/>
      <c r="AJE515" s="7"/>
      <c r="AJI515" s="7"/>
      <c r="AJM515" s="7"/>
      <c r="AJQ515" s="7"/>
      <c r="AJU515" s="7"/>
      <c r="AJY515" s="7"/>
      <c r="AKC515" s="7"/>
      <c r="AKG515" s="7"/>
      <c r="AKK515" s="7"/>
      <c r="AKO515" s="7"/>
      <c r="AKS515" s="7"/>
      <c r="AKW515" s="7"/>
      <c r="ALA515" s="7"/>
      <c r="ALE515" s="7"/>
      <c r="ALI515" s="7"/>
      <c r="ALM515" s="7"/>
      <c r="ALQ515" s="7"/>
      <c r="ALU515" s="7"/>
      <c r="ALY515" s="7"/>
      <c r="AMC515" s="7"/>
      <c r="AMG515" s="7"/>
    </row>
    <row r="516" spans="1:1024" x14ac:dyDescent="0.25">
      <c r="A516" s="3">
        <v>42043</v>
      </c>
      <c r="B516" t="s">
        <v>291</v>
      </c>
      <c r="C516">
        <v>43000</v>
      </c>
      <c r="D516"/>
      <c r="E516" s="70"/>
      <c r="G516" s="5"/>
      <c r="H516" s="5"/>
      <c r="K516" s="5"/>
      <c r="L516" s="5"/>
      <c r="O516" s="5"/>
      <c r="P516" s="5"/>
      <c r="S516" s="5"/>
      <c r="T516" s="5"/>
      <c r="W516" s="5"/>
      <c r="X516" s="5"/>
      <c r="AA516" s="5"/>
      <c r="AB516" s="5"/>
      <c r="AE516" s="5"/>
      <c r="AF516" s="5"/>
      <c r="AI516" s="5"/>
      <c r="AJ516" s="5"/>
      <c r="AM516" s="5"/>
      <c r="AN516" s="5"/>
      <c r="AQ516" s="5"/>
      <c r="AR516" s="5"/>
      <c r="AU516" s="5"/>
      <c r="AV516" s="5"/>
      <c r="AY516" s="5"/>
      <c r="AZ516" s="5"/>
      <c r="BC516" s="5"/>
      <c r="BD516" s="5"/>
      <c r="BG516" s="5"/>
      <c r="BH516" s="5"/>
      <c r="BK516" s="5"/>
      <c r="BL516" s="5"/>
      <c r="BO516" s="5"/>
      <c r="BP516" s="5"/>
      <c r="BS516" s="5"/>
      <c r="BT516" s="5"/>
      <c r="BW516" s="5"/>
      <c r="BX516" s="5"/>
      <c r="CA516" s="5"/>
      <c r="CB516" s="5"/>
      <c r="CE516" s="5"/>
      <c r="CF516" s="5"/>
      <c r="CI516" s="5"/>
      <c r="CJ516" s="5"/>
      <c r="CM516" s="5"/>
      <c r="CN516" s="5"/>
      <c r="CQ516" s="5"/>
      <c r="CR516" s="5"/>
      <c r="CU516" s="5"/>
      <c r="CV516" s="5"/>
      <c r="CY516" s="5"/>
      <c r="CZ516" s="5"/>
      <c r="DC516" s="5"/>
      <c r="DD516" s="5"/>
      <c r="DG516" s="5"/>
      <c r="DH516" s="5"/>
      <c r="DK516" s="5"/>
      <c r="DL516" s="5"/>
      <c r="DO516" s="5"/>
      <c r="DP516" s="5"/>
      <c r="DS516" s="5"/>
      <c r="DT516" s="5"/>
      <c r="DW516" s="5"/>
      <c r="DX516" s="5"/>
      <c r="EA516" s="5"/>
      <c r="EB516" s="5"/>
      <c r="EE516" s="5"/>
      <c r="EF516" s="5"/>
      <c r="EI516" s="5"/>
      <c r="EJ516" s="5"/>
      <c r="EM516" s="5"/>
      <c r="EN516" s="5"/>
      <c r="EQ516" s="5"/>
      <c r="ER516" s="5"/>
      <c r="EU516" s="5"/>
      <c r="EV516" s="5"/>
      <c r="EY516" s="5"/>
      <c r="EZ516" s="5"/>
      <c r="FC516" s="5"/>
      <c r="FD516" s="5"/>
      <c r="FG516" s="5"/>
      <c r="FH516" s="5"/>
      <c r="FK516" s="5"/>
      <c r="FL516" s="5"/>
      <c r="FO516" s="5"/>
      <c r="FP516" s="5"/>
      <c r="FS516" s="5"/>
      <c r="FT516" s="5"/>
      <c r="FW516" s="5"/>
      <c r="FX516" s="5"/>
      <c r="GA516" s="5"/>
      <c r="GB516" s="5"/>
      <c r="GE516" s="5"/>
      <c r="GF516" s="5"/>
      <c r="GI516" s="5"/>
      <c r="GJ516" s="5"/>
      <c r="GM516" s="5"/>
      <c r="GN516" s="5"/>
      <c r="GQ516" s="5"/>
      <c r="GR516" s="5"/>
      <c r="GU516" s="5"/>
      <c r="GV516" s="5"/>
      <c r="GY516" s="5"/>
      <c r="GZ516" s="5"/>
      <c r="HC516" s="5"/>
      <c r="HD516" s="5"/>
      <c r="HG516" s="5"/>
      <c r="HH516" s="5"/>
      <c r="HK516" s="5"/>
      <c r="HL516" s="5"/>
      <c r="HO516" s="5"/>
      <c r="HP516" s="5"/>
      <c r="HS516" s="5"/>
      <c r="HT516" s="5"/>
      <c r="HW516" s="5"/>
      <c r="HX516" s="5"/>
      <c r="IA516" s="5"/>
      <c r="IB516" s="5"/>
      <c r="IE516" s="5"/>
      <c r="IF516" s="5"/>
      <c r="II516" s="5"/>
      <c r="IJ516" s="5"/>
      <c r="IM516" s="5"/>
      <c r="IN516" s="5"/>
      <c r="IQ516" s="5"/>
      <c r="IR516" s="5"/>
      <c r="IU516" s="5"/>
      <c r="IV516" s="5"/>
      <c r="IY516" s="5"/>
      <c r="IZ516" s="5"/>
      <c r="JC516" s="5"/>
      <c r="JD516" s="5"/>
      <c r="JG516" s="5"/>
      <c r="JH516" s="5"/>
      <c r="JK516" s="5"/>
      <c r="JL516" s="5"/>
      <c r="JO516" s="5"/>
      <c r="JP516" s="5"/>
      <c r="JS516" s="5"/>
      <c r="JT516" s="5"/>
      <c r="JW516" s="5"/>
      <c r="JX516" s="5"/>
      <c r="KA516" s="5"/>
      <c r="KB516" s="5"/>
      <c r="KE516" s="5"/>
      <c r="KF516" s="5"/>
      <c r="KI516" s="5"/>
      <c r="KJ516" s="5"/>
      <c r="KM516" s="5"/>
      <c r="KN516" s="5"/>
      <c r="KQ516" s="5"/>
      <c r="KR516" s="5"/>
      <c r="KU516" s="5"/>
      <c r="KV516" s="5"/>
      <c r="KY516" s="5"/>
      <c r="KZ516" s="5"/>
      <c r="LC516" s="5"/>
      <c r="LD516" s="5"/>
      <c r="LG516" s="5"/>
      <c r="LH516" s="5"/>
      <c r="LK516" s="5"/>
      <c r="LL516" s="5"/>
      <c r="LO516" s="5"/>
      <c r="LP516" s="5"/>
      <c r="LS516" s="5"/>
      <c r="LT516" s="5"/>
      <c r="LW516" s="5"/>
      <c r="LX516" s="5"/>
      <c r="MA516" s="5"/>
      <c r="MB516" s="5"/>
      <c r="ME516" s="5"/>
      <c r="MF516" s="5"/>
      <c r="MI516" s="5"/>
      <c r="MJ516" s="5"/>
      <c r="MM516" s="5"/>
      <c r="MN516" s="5"/>
      <c r="MQ516" s="5"/>
      <c r="MR516" s="5"/>
      <c r="MU516" s="5"/>
      <c r="MV516" s="5"/>
      <c r="MY516" s="5"/>
      <c r="MZ516" s="5"/>
      <c r="NC516" s="5"/>
      <c r="ND516" s="5"/>
      <c r="NG516" s="5"/>
      <c r="NH516" s="5"/>
      <c r="NK516" s="5"/>
      <c r="NL516" s="5"/>
      <c r="NO516" s="5"/>
      <c r="NP516" s="5"/>
      <c r="NS516" s="5"/>
      <c r="NT516" s="5"/>
      <c r="NW516" s="5"/>
      <c r="NX516" s="5"/>
      <c r="OA516" s="5"/>
      <c r="OB516" s="5"/>
      <c r="OE516" s="5"/>
      <c r="OF516" s="5"/>
      <c r="OI516" s="5"/>
      <c r="OJ516" s="5"/>
      <c r="OM516" s="5"/>
      <c r="ON516" s="5"/>
      <c r="OQ516" s="5"/>
      <c r="OR516" s="5"/>
      <c r="OU516" s="5"/>
      <c r="OV516" s="5"/>
      <c r="OY516" s="5"/>
      <c r="OZ516" s="5"/>
      <c r="PC516" s="5"/>
      <c r="PD516" s="5"/>
      <c r="PG516" s="5"/>
      <c r="PH516" s="5"/>
      <c r="PK516" s="5"/>
      <c r="PL516" s="5"/>
      <c r="PO516" s="5"/>
      <c r="PP516" s="5"/>
      <c r="PS516" s="5"/>
      <c r="PT516" s="5"/>
      <c r="PW516" s="5"/>
      <c r="PX516" s="5"/>
      <c r="QA516" s="5"/>
      <c r="QB516" s="5"/>
      <c r="QE516" s="5"/>
      <c r="QF516" s="5"/>
      <c r="QI516" s="5"/>
      <c r="QJ516" s="5"/>
      <c r="QM516" s="5"/>
      <c r="QN516" s="5"/>
      <c r="QQ516" s="5"/>
      <c r="QR516" s="5"/>
      <c r="QU516" s="5"/>
      <c r="QV516" s="5"/>
      <c r="QY516" s="5"/>
      <c r="QZ516" s="5"/>
      <c r="RC516" s="5"/>
      <c r="RD516" s="5"/>
      <c r="RG516" s="5"/>
      <c r="RH516" s="5"/>
      <c r="RK516" s="5"/>
      <c r="RL516" s="5"/>
      <c r="RO516" s="5"/>
      <c r="RP516" s="5"/>
      <c r="RS516" s="5"/>
      <c r="RT516" s="5"/>
      <c r="RW516" s="5"/>
      <c r="RX516" s="5"/>
      <c r="SA516" s="5"/>
      <c r="SB516" s="5"/>
      <c r="SE516" s="5"/>
      <c r="SF516" s="5"/>
      <c r="SI516" s="5"/>
      <c r="SJ516" s="5"/>
      <c r="SM516" s="5"/>
      <c r="SN516" s="5"/>
      <c r="SQ516" s="5"/>
      <c r="SR516" s="5"/>
      <c r="SU516" s="5"/>
      <c r="SV516" s="5"/>
      <c r="SY516" s="5"/>
      <c r="SZ516" s="5"/>
      <c r="TC516" s="5"/>
      <c r="TD516" s="5"/>
      <c r="TG516" s="5"/>
      <c r="TH516" s="5"/>
      <c r="TK516" s="5"/>
      <c r="TL516" s="5"/>
      <c r="TO516" s="5"/>
      <c r="TP516" s="5"/>
      <c r="TS516" s="5"/>
      <c r="TT516" s="5"/>
      <c r="TW516" s="5"/>
      <c r="TX516" s="5"/>
      <c r="UA516" s="5"/>
      <c r="UB516" s="5"/>
      <c r="UE516" s="5"/>
      <c r="UF516" s="5"/>
      <c r="UI516" s="5"/>
      <c r="UJ516" s="5"/>
      <c r="UM516" s="5"/>
      <c r="UN516" s="5"/>
      <c r="UQ516" s="5"/>
      <c r="UR516" s="5"/>
      <c r="UU516" s="5"/>
      <c r="UV516" s="5"/>
      <c r="UY516" s="5"/>
      <c r="UZ516" s="5"/>
      <c r="VC516" s="5"/>
      <c r="VD516" s="5"/>
      <c r="VG516" s="5"/>
      <c r="VH516" s="5"/>
      <c r="VK516" s="5"/>
      <c r="VL516" s="5"/>
      <c r="VO516" s="5"/>
      <c r="VP516" s="5"/>
      <c r="VS516" s="5"/>
      <c r="VT516" s="5"/>
      <c r="VW516" s="5"/>
      <c r="VX516" s="5"/>
      <c r="WA516" s="5"/>
      <c r="WB516" s="5"/>
      <c r="WE516" s="5"/>
      <c r="WF516" s="5"/>
      <c r="WI516" s="5"/>
      <c r="WJ516" s="5"/>
      <c r="WM516" s="5"/>
      <c r="WN516" s="5"/>
      <c r="WQ516" s="5"/>
      <c r="WR516" s="5"/>
      <c r="WU516" s="5"/>
      <c r="WV516" s="5"/>
      <c r="WY516" s="5"/>
      <c r="WZ516" s="5"/>
      <c r="XC516" s="5"/>
      <c r="XD516" s="5"/>
      <c r="XG516" s="5"/>
      <c r="XH516" s="5"/>
      <c r="XK516" s="5"/>
      <c r="XL516" s="5"/>
      <c r="XO516" s="5"/>
      <c r="XP516" s="5"/>
      <c r="XS516" s="5"/>
      <c r="XT516" s="5"/>
      <c r="XW516" s="5"/>
      <c r="XX516" s="5"/>
      <c r="YA516" s="5"/>
      <c r="YB516" s="5"/>
      <c r="YE516" s="5"/>
      <c r="YF516" s="5"/>
      <c r="YI516" s="5"/>
      <c r="YJ516" s="5"/>
      <c r="YM516" s="5"/>
      <c r="YN516" s="5"/>
      <c r="YQ516" s="5"/>
      <c r="YR516" s="5"/>
      <c r="YU516" s="5"/>
      <c r="YV516" s="5"/>
      <c r="YY516" s="5"/>
      <c r="YZ516" s="5"/>
      <c r="ZC516" s="5"/>
      <c r="ZD516" s="5"/>
      <c r="ZG516" s="5"/>
      <c r="ZH516" s="5"/>
      <c r="ZK516" s="5"/>
      <c r="ZL516" s="5"/>
      <c r="ZO516" s="5"/>
      <c r="ZP516" s="5"/>
      <c r="ZS516" s="5"/>
      <c r="ZT516" s="5"/>
      <c r="ZW516" s="5"/>
      <c r="ZX516" s="5"/>
      <c r="AAA516" s="5"/>
      <c r="AAB516" s="5"/>
      <c r="AAE516" s="5"/>
      <c r="AAF516" s="5"/>
      <c r="AAI516" s="5"/>
      <c r="AAJ516" s="5"/>
      <c r="AAM516" s="5"/>
      <c r="AAN516" s="5"/>
      <c r="AAQ516" s="5"/>
      <c r="AAR516" s="5"/>
      <c r="AAU516" s="5"/>
      <c r="AAV516" s="5"/>
      <c r="AAY516" s="5"/>
      <c r="AAZ516" s="5"/>
      <c r="ABC516" s="5"/>
      <c r="ABD516" s="5"/>
      <c r="ABG516" s="5"/>
      <c r="ABH516" s="5"/>
      <c r="ABK516" s="5"/>
      <c r="ABL516" s="5"/>
      <c r="ABO516" s="5"/>
      <c r="ABP516" s="5"/>
      <c r="ABS516" s="5"/>
      <c r="ABT516" s="5"/>
      <c r="ABW516" s="5"/>
      <c r="ABX516" s="5"/>
      <c r="ACA516" s="5"/>
      <c r="ACB516" s="5"/>
      <c r="ACE516" s="5"/>
      <c r="ACF516" s="5"/>
      <c r="ACI516" s="5"/>
      <c r="ACJ516" s="5"/>
      <c r="ACM516" s="5"/>
      <c r="ACN516" s="5"/>
      <c r="ACQ516" s="5"/>
      <c r="ACR516" s="5"/>
      <c r="ACU516" s="5"/>
      <c r="ACV516" s="5"/>
      <c r="ACY516" s="5"/>
      <c r="ACZ516" s="5"/>
      <c r="ADC516" s="5"/>
      <c r="ADD516" s="5"/>
      <c r="ADG516" s="5"/>
      <c r="ADH516" s="5"/>
      <c r="ADK516" s="5"/>
      <c r="ADL516" s="5"/>
      <c r="ADO516" s="5"/>
      <c r="ADP516" s="5"/>
      <c r="ADS516" s="5"/>
      <c r="ADT516" s="5"/>
      <c r="ADW516" s="5"/>
      <c r="ADX516" s="5"/>
      <c r="AEA516" s="5"/>
      <c r="AEB516" s="5"/>
      <c r="AEE516" s="5"/>
      <c r="AEF516" s="5"/>
      <c r="AEI516" s="5"/>
      <c r="AEJ516" s="5"/>
      <c r="AEM516" s="5"/>
      <c r="AEN516" s="5"/>
      <c r="AEQ516" s="5"/>
      <c r="AER516" s="5"/>
      <c r="AEU516" s="5"/>
      <c r="AEV516" s="5"/>
      <c r="AEY516" s="5"/>
      <c r="AEZ516" s="5"/>
      <c r="AFC516" s="5"/>
      <c r="AFD516" s="5"/>
      <c r="AFG516" s="5"/>
      <c r="AFH516" s="5"/>
      <c r="AFK516" s="5"/>
      <c r="AFL516" s="5"/>
      <c r="AFO516" s="5"/>
      <c r="AFP516" s="5"/>
      <c r="AFS516" s="5"/>
      <c r="AFT516" s="5"/>
      <c r="AFW516" s="5"/>
      <c r="AFX516" s="5"/>
      <c r="AGA516" s="5"/>
      <c r="AGB516" s="5"/>
      <c r="AGE516" s="5"/>
      <c r="AGF516" s="5"/>
      <c r="AGI516" s="5"/>
      <c r="AGJ516" s="5"/>
      <c r="AGM516" s="5"/>
      <c r="AGN516" s="5"/>
      <c r="AGQ516" s="5"/>
      <c r="AGR516" s="5"/>
      <c r="AGU516" s="5"/>
      <c r="AGV516" s="5"/>
      <c r="AGY516" s="5"/>
      <c r="AGZ516" s="5"/>
      <c r="AHC516" s="5"/>
      <c r="AHD516" s="5"/>
      <c r="AHG516" s="5"/>
      <c r="AHH516" s="5"/>
      <c r="AHK516" s="5"/>
      <c r="AHL516" s="5"/>
      <c r="AHO516" s="5"/>
      <c r="AHP516" s="5"/>
      <c r="AHS516" s="5"/>
      <c r="AHT516" s="5"/>
      <c r="AHW516" s="5"/>
      <c r="AHX516" s="5"/>
      <c r="AIA516" s="5"/>
      <c r="AIB516" s="5"/>
      <c r="AIE516" s="5"/>
      <c r="AIF516" s="5"/>
      <c r="AII516" s="5"/>
      <c r="AIJ516" s="5"/>
      <c r="AIM516" s="5"/>
      <c r="AIN516" s="5"/>
      <c r="AIQ516" s="5"/>
      <c r="AIR516" s="5"/>
      <c r="AIU516" s="5"/>
      <c r="AIV516" s="5"/>
      <c r="AIY516" s="5"/>
      <c r="AIZ516" s="5"/>
      <c r="AJC516" s="5"/>
      <c r="AJD516" s="5"/>
      <c r="AJG516" s="5"/>
      <c r="AJH516" s="5"/>
      <c r="AJK516" s="5"/>
      <c r="AJL516" s="5"/>
      <c r="AJO516" s="5"/>
      <c r="AJP516" s="5"/>
      <c r="AJS516" s="5"/>
      <c r="AJT516" s="5"/>
      <c r="AJW516" s="5"/>
      <c r="AJX516" s="5"/>
      <c r="AKA516" s="5"/>
      <c r="AKB516" s="5"/>
      <c r="AKE516" s="5"/>
      <c r="AKF516" s="5"/>
      <c r="AKI516" s="5"/>
      <c r="AKJ516" s="5"/>
      <c r="AKM516" s="5"/>
      <c r="AKN516" s="5"/>
      <c r="AKQ516" s="5"/>
      <c r="AKR516" s="5"/>
      <c r="AKU516" s="5"/>
      <c r="AKV516" s="5"/>
      <c r="AKY516" s="5"/>
      <c r="AKZ516" s="5"/>
      <c r="ALC516" s="5"/>
      <c r="ALD516" s="5"/>
      <c r="ALG516" s="5"/>
      <c r="ALH516" s="5"/>
      <c r="ALK516" s="5"/>
      <c r="ALL516" s="5"/>
      <c r="ALO516" s="5"/>
      <c r="ALP516" s="5"/>
      <c r="ALS516" s="5"/>
      <c r="ALT516" s="5"/>
      <c r="ALW516" s="5"/>
      <c r="ALX516" s="5"/>
      <c r="AMA516" s="5"/>
      <c r="AMB516" s="5"/>
      <c r="AME516" s="5"/>
      <c r="AMF516" s="5"/>
      <c r="AMI516" s="5"/>
      <c r="AMJ516" s="5"/>
    </row>
    <row r="517" spans="1:1024" x14ac:dyDescent="0.25">
      <c r="A517" s="7"/>
      <c r="C517"/>
      <c r="D517"/>
      <c r="E517" s="70"/>
      <c r="G517" s="5"/>
      <c r="H517" s="5"/>
      <c r="K517" s="5"/>
      <c r="L517" s="5"/>
      <c r="O517" s="5"/>
      <c r="P517" s="5"/>
      <c r="S517" s="5"/>
      <c r="T517" s="5"/>
      <c r="W517" s="5"/>
      <c r="X517" s="5"/>
      <c r="AA517" s="5"/>
      <c r="AB517" s="5"/>
      <c r="AE517" s="5"/>
      <c r="AF517" s="5"/>
      <c r="AI517" s="5"/>
      <c r="AJ517" s="5"/>
      <c r="AM517" s="5"/>
      <c r="AN517" s="5"/>
      <c r="AQ517" s="5"/>
      <c r="AR517" s="5"/>
      <c r="AU517" s="5"/>
      <c r="AV517" s="5"/>
      <c r="AY517" s="5"/>
      <c r="AZ517" s="5"/>
      <c r="BC517" s="5"/>
      <c r="BD517" s="5"/>
      <c r="BG517" s="5"/>
      <c r="BH517" s="5"/>
      <c r="BK517" s="5"/>
      <c r="BL517" s="5"/>
      <c r="BO517" s="5"/>
      <c r="BP517" s="5"/>
      <c r="BS517" s="5"/>
      <c r="BT517" s="5"/>
      <c r="BW517" s="5"/>
      <c r="BX517" s="5"/>
      <c r="CA517" s="5"/>
      <c r="CB517" s="5"/>
      <c r="CE517" s="5"/>
      <c r="CF517" s="5"/>
      <c r="CI517" s="5"/>
      <c r="CJ517" s="5"/>
      <c r="CM517" s="5"/>
      <c r="CN517" s="5"/>
      <c r="CQ517" s="5"/>
      <c r="CR517" s="5"/>
      <c r="CU517" s="5"/>
      <c r="CV517" s="5"/>
      <c r="CY517" s="5"/>
      <c r="CZ517" s="5"/>
      <c r="DC517" s="5"/>
      <c r="DD517" s="5"/>
      <c r="DG517" s="5"/>
      <c r="DH517" s="5"/>
      <c r="DK517" s="5"/>
      <c r="DL517" s="5"/>
      <c r="DO517" s="5"/>
      <c r="DP517" s="5"/>
      <c r="DS517" s="5"/>
      <c r="DT517" s="5"/>
      <c r="DW517" s="5"/>
      <c r="DX517" s="5"/>
      <c r="EA517" s="5"/>
      <c r="EB517" s="5"/>
      <c r="EE517" s="5"/>
      <c r="EF517" s="5"/>
      <c r="EI517" s="5"/>
      <c r="EJ517" s="5"/>
      <c r="EM517" s="5"/>
      <c r="EN517" s="5"/>
      <c r="EQ517" s="5"/>
      <c r="ER517" s="5"/>
      <c r="EU517" s="5"/>
      <c r="EV517" s="5"/>
      <c r="EY517" s="5"/>
      <c r="EZ517" s="5"/>
      <c r="FC517" s="5"/>
      <c r="FD517" s="5"/>
      <c r="FG517" s="5"/>
      <c r="FH517" s="5"/>
      <c r="FK517" s="5"/>
      <c r="FL517" s="5"/>
      <c r="FO517" s="5"/>
      <c r="FP517" s="5"/>
      <c r="FS517" s="5"/>
      <c r="FT517" s="5"/>
      <c r="FW517" s="5"/>
      <c r="FX517" s="5"/>
      <c r="GA517" s="5"/>
      <c r="GB517" s="5"/>
      <c r="GE517" s="5"/>
      <c r="GF517" s="5"/>
      <c r="GI517" s="5"/>
      <c r="GJ517" s="5"/>
      <c r="GM517" s="5"/>
      <c r="GN517" s="5"/>
      <c r="GQ517" s="5"/>
      <c r="GR517" s="5"/>
      <c r="GU517" s="5"/>
      <c r="GV517" s="5"/>
      <c r="GY517" s="5"/>
      <c r="GZ517" s="5"/>
      <c r="HC517" s="5"/>
      <c r="HD517" s="5"/>
      <c r="HG517" s="5"/>
      <c r="HH517" s="5"/>
      <c r="HK517" s="5"/>
      <c r="HL517" s="5"/>
      <c r="HO517" s="5"/>
      <c r="HP517" s="5"/>
      <c r="HS517" s="5"/>
      <c r="HT517" s="5"/>
      <c r="HW517" s="5"/>
      <c r="HX517" s="5"/>
      <c r="IA517" s="5"/>
      <c r="IB517" s="5"/>
      <c r="IE517" s="5"/>
      <c r="IF517" s="5"/>
      <c r="II517" s="5"/>
      <c r="IJ517" s="5"/>
      <c r="IM517" s="5"/>
      <c r="IN517" s="5"/>
      <c r="IQ517" s="5"/>
      <c r="IR517" s="5"/>
      <c r="IU517" s="5"/>
      <c r="IV517" s="5"/>
      <c r="IY517" s="5"/>
      <c r="IZ517" s="5"/>
      <c r="JC517" s="5"/>
      <c r="JD517" s="5"/>
      <c r="JG517" s="5"/>
      <c r="JH517" s="5"/>
      <c r="JK517" s="5"/>
      <c r="JL517" s="5"/>
      <c r="JO517" s="5"/>
      <c r="JP517" s="5"/>
      <c r="JS517" s="5"/>
      <c r="JT517" s="5"/>
      <c r="JW517" s="5"/>
      <c r="JX517" s="5"/>
      <c r="KA517" s="5"/>
      <c r="KB517" s="5"/>
      <c r="KE517" s="5"/>
      <c r="KF517" s="5"/>
      <c r="KI517" s="5"/>
      <c r="KJ517" s="5"/>
      <c r="KM517" s="5"/>
      <c r="KN517" s="5"/>
      <c r="KQ517" s="5"/>
      <c r="KR517" s="5"/>
      <c r="KU517" s="5"/>
      <c r="KV517" s="5"/>
      <c r="KY517" s="5"/>
      <c r="KZ517" s="5"/>
      <c r="LC517" s="5"/>
      <c r="LD517" s="5"/>
      <c r="LG517" s="5"/>
      <c r="LH517" s="5"/>
      <c r="LK517" s="5"/>
      <c r="LL517" s="5"/>
      <c r="LO517" s="5"/>
      <c r="LP517" s="5"/>
      <c r="LS517" s="5"/>
      <c r="LT517" s="5"/>
      <c r="LW517" s="5"/>
      <c r="LX517" s="5"/>
      <c r="MA517" s="5"/>
      <c r="MB517" s="5"/>
      <c r="ME517" s="5"/>
      <c r="MF517" s="5"/>
      <c r="MI517" s="5"/>
      <c r="MJ517" s="5"/>
      <c r="MM517" s="5"/>
      <c r="MN517" s="5"/>
      <c r="MQ517" s="5"/>
      <c r="MR517" s="5"/>
      <c r="MU517" s="5"/>
      <c r="MV517" s="5"/>
      <c r="MY517" s="5"/>
      <c r="MZ517" s="5"/>
      <c r="NC517" s="5"/>
      <c r="ND517" s="5"/>
      <c r="NG517" s="5"/>
      <c r="NH517" s="5"/>
      <c r="NK517" s="5"/>
      <c r="NL517" s="5"/>
      <c r="NO517" s="5"/>
      <c r="NP517" s="5"/>
      <c r="NS517" s="5"/>
      <c r="NT517" s="5"/>
      <c r="NW517" s="5"/>
      <c r="NX517" s="5"/>
      <c r="OA517" s="5"/>
      <c r="OB517" s="5"/>
      <c r="OE517" s="5"/>
      <c r="OF517" s="5"/>
      <c r="OI517" s="5"/>
      <c r="OJ517" s="5"/>
      <c r="OM517" s="5"/>
      <c r="ON517" s="5"/>
      <c r="OQ517" s="5"/>
      <c r="OR517" s="5"/>
      <c r="OU517" s="5"/>
      <c r="OV517" s="5"/>
      <c r="OY517" s="5"/>
      <c r="OZ517" s="5"/>
      <c r="PC517" s="5"/>
      <c r="PD517" s="5"/>
      <c r="PG517" s="5"/>
      <c r="PH517" s="5"/>
      <c r="PK517" s="5"/>
      <c r="PL517" s="5"/>
      <c r="PO517" s="5"/>
      <c r="PP517" s="5"/>
      <c r="PS517" s="5"/>
      <c r="PT517" s="5"/>
      <c r="PW517" s="5"/>
      <c r="PX517" s="5"/>
      <c r="QA517" s="5"/>
      <c r="QB517" s="5"/>
      <c r="QE517" s="5"/>
      <c r="QF517" s="5"/>
      <c r="QI517" s="5"/>
      <c r="QJ517" s="5"/>
      <c r="QM517" s="5"/>
      <c r="QN517" s="5"/>
      <c r="QQ517" s="5"/>
      <c r="QR517" s="5"/>
      <c r="QU517" s="5"/>
      <c r="QV517" s="5"/>
      <c r="QY517" s="5"/>
      <c r="QZ517" s="5"/>
      <c r="RC517" s="5"/>
      <c r="RD517" s="5"/>
      <c r="RG517" s="5"/>
      <c r="RH517" s="5"/>
      <c r="RK517" s="5"/>
      <c r="RL517" s="5"/>
      <c r="RO517" s="5"/>
      <c r="RP517" s="5"/>
      <c r="RS517" s="5"/>
      <c r="RT517" s="5"/>
      <c r="RW517" s="5"/>
      <c r="RX517" s="5"/>
      <c r="SA517" s="5"/>
      <c r="SB517" s="5"/>
      <c r="SE517" s="5"/>
      <c r="SF517" s="5"/>
      <c r="SI517" s="5"/>
      <c r="SJ517" s="5"/>
      <c r="SM517" s="5"/>
      <c r="SN517" s="5"/>
      <c r="SQ517" s="5"/>
      <c r="SR517" s="5"/>
      <c r="SU517" s="5"/>
      <c r="SV517" s="5"/>
      <c r="SY517" s="5"/>
      <c r="SZ517" s="5"/>
      <c r="TC517" s="5"/>
      <c r="TD517" s="5"/>
      <c r="TG517" s="5"/>
      <c r="TH517" s="5"/>
      <c r="TK517" s="5"/>
      <c r="TL517" s="5"/>
      <c r="TO517" s="5"/>
      <c r="TP517" s="5"/>
      <c r="TS517" s="5"/>
      <c r="TT517" s="5"/>
      <c r="TW517" s="5"/>
      <c r="TX517" s="5"/>
      <c r="UA517" s="5"/>
      <c r="UB517" s="5"/>
      <c r="UE517" s="5"/>
      <c r="UF517" s="5"/>
      <c r="UI517" s="5"/>
      <c r="UJ517" s="5"/>
      <c r="UM517" s="5"/>
      <c r="UN517" s="5"/>
      <c r="UQ517" s="5"/>
      <c r="UR517" s="5"/>
      <c r="UU517" s="5"/>
      <c r="UV517" s="5"/>
      <c r="UY517" s="5"/>
      <c r="UZ517" s="5"/>
      <c r="VC517" s="5"/>
      <c r="VD517" s="5"/>
      <c r="VG517" s="5"/>
      <c r="VH517" s="5"/>
      <c r="VK517" s="5"/>
      <c r="VL517" s="5"/>
      <c r="VO517" s="5"/>
      <c r="VP517" s="5"/>
      <c r="VS517" s="5"/>
      <c r="VT517" s="5"/>
      <c r="VW517" s="5"/>
      <c r="VX517" s="5"/>
      <c r="WA517" s="5"/>
      <c r="WB517" s="5"/>
      <c r="WE517" s="5"/>
      <c r="WF517" s="5"/>
      <c r="WI517" s="5"/>
      <c r="WJ517" s="5"/>
      <c r="WM517" s="5"/>
      <c r="WN517" s="5"/>
      <c r="WQ517" s="5"/>
      <c r="WR517" s="5"/>
      <c r="WU517" s="5"/>
      <c r="WV517" s="5"/>
      <c r="WY517" s="5"/>
      <c r="WZ517" s="5"/>
      <c r="XC517" s="5"/>
      <c r="XD517" s="5"/>
      <c r="XG517" s="5"/>
      <c r="XH517" s="5"/>
      <c r="XK517" s="5"/>
      <c r="XL517" s="5"/>
      <c r="XO517" s="5"/>
      <c r="XP517" s="5"/>
      <c r="XS517" s="5"/>
      <c r="XT517" s="5"/>
      <c r="XW517" s="5"/>
      <c r="XX517" s="5"/>
      <c r="YA517" s="5"/>
      <c r="YB517" s="5"/>
      <c r="YE517" s="5"/>
      <c r="YF517" s="5"/>
      <c r="YI517" s="5"/>
      <c r="YJ517" s="5"/>
      <c r="YM517" s="5"/>
      <c r="YN517" s="5"/>
      <c r="YQ517" s="5"/>
      <c r="YR517" s="5"/>
      <c r="YU517" s="5"/>
      <c r="YV517" s="5"/>
      <c r="YY517" s="5"/>
      <c r="YZ517" s="5"/>
      <c r="ZC517" s="5"/>
      <c r="ZD517" s="5"/>
      <c r="ZG517" s="5"/>
      <c r="ZH517" s="5"/>
      <c r="ZK517" s="5"/>
      <c r="ZL517" s="5"/>
      <c r="ZO517" s="5"/>
      <c r="ZP517" s="5"/>
      <c r="ZS517" s="5"/>
      <c r="ZT517" s="5"/>
      <c r="ZW517" s="5"/>
      <c r="ZX517" s="5"/>
      <c r="AAA517" s="5"/>
      <c r="AAB517" s="5"/>
      <c r="AAE517" s="5"/>
      <c r="AAF517" s="5"/>
      <c r="AAI517" s="5"/>
      <c r="AAJ517" s="5"/>
      <c r="AAM517" s="5"/>
      <c r="AAN517" s="5"/>
      <c r="AAQ517" s="5"/>
      <c r="AAR517" s="5"/>
      <c r="AAU517" s="5"/>
      <c r="AAV517" s="5"/>
      <c r="AAY517" s="5"/>
      <c r="AAZ517" s="5"/>
      <c r="ABC517" s="5"/>
      <c r="ABD517" s="5"/>
      <c r="ABG517" s="5"/>
      <c r="ABH517" s="5"/>
      <c r="ABK517" s="5"/>
      <c r="ABL517" s="5"/>
      <c r="ABO517" s="5"/>
      <c r="ABP517" s="5"/>
      <c r="ABS517" s="5"/>
      <c r="ABT517" s="5"/>
      <c r="ABW517" s="5"/>
      <c r="ABX517" s="5"/>
      <c r="ACA517" s="5"/>
      <c r="ACB517" s="5"/>
      <c r="ACE517" s="5"/>
      <c r="ACF517" s="5"/>
      <c r="ACI517" s="5"/>
      <c r="ACJ517" s="5"/>
      <c r="ACM517" s="5"/>
      <c r="ACN517" s="5"/>
      <c r="ACQ517" s="5"/>
      <c r="ACR517" s="5"/>
      <c r="ACU517" s="5"/>
      <c r="ACV517" s="5"/>
      <c r="ACY517" s="5"/>
      <c r="ACZ517" s="5"/>
      <c r="ADC517" s="5"/>
      <c r="ADD517" s="5"/>
      <c r="ADG517" s="5"/>
      <c r="ADH517" s="5"/>
      <c r="ADK517" s="5"/>
      <c r="ADL517" s="5"/>
      <c r="ADO517" s="5"/>
      <c r="ADP517" s="5"/>
      <c r="ADS517" s="5"/>
      <c r="ADT517" s="5"/>
      <c r="ADW517" s="5"/>
      <c r="ADX517" s="5"/>
      <c r="AEA517" s="5"/>
      <c r="AEB517" s="5"/>
      <c r="AEE517" s="5"/>
      <c r="AEF517" s="5"/>
      <c r="AEI517" s="5"/>
      <c r="AEJ517" s="5"/>
      <c r="AEM517" s="5"/>
      <c r="AEN517" s="5"/>
      <c r="AEQ517" s="5"/>
      <c r="AER517" s="5"/>
      <c r="AEU517" s="5"/>
      <c r="AEV517" s="5"/>
      <c r="AEY517" s="5"/>
      <c r="AEZ517" s="5"/>
      <c r="AFC517" s="5"/>
      <c r="AFD517" s="5"/>
      <c r="AFG517" s="5"/>
      <c r="AFH517" s="5"/>
      <c r="AFK517" s="5"/>
      <c r="AFL517" s="5"/>
      <c r="AFO517" s="5"/>
      <c r="AFP517" s="5"/>
      <c r="AFS517" s="5"/>
      <c r="AFT517" s="5"/>
      <c r="AFW517" s="5"/>
      <c r="AFX517" s="5"/>
      <c r="AGA517" s="5"/>
      <c r="AGB517" s="5"/>
      <c r="AGE517" s="5"/>
      <c r="AGF517" s="5"/>
      <c r="AGI517" s="5"/>
      <c r="AGJ517" s="5"/>
      <c r="AGM517" s="5"/>
      <c r="AGN517" s="5"/>
      <c r="AGQ517" s="5"/>
      <c r="AGR517" s="5"/>
      <c r="AGU517" s="5"/>
      <c r="AGV517" s="5"/>
      <c r="AGY517" s="5"/>
      <c r="AGZ517" s="5"/>
      <c r="AHC517" s="5"/>
      <c r="AHD517" s="5"/>
      <c r="AHG517" s="5"/>
      <c r="AHH517" s="5"/>
      <c r="AHK517" s="5"/>
      <c r="AHL517" s="5"/>
      <c r="AHO517" s="5"/>
      <c r="AHP517" s="5"/>
      <c r="AHS517" s="5"/>
      <c r="AHT517" s="5"/>
      <c r="AHW517" s="5"/>
      <c r="AHX517" s="5"/>
      <c r="AIA517" s="5"/>
      <c r="AIB517" s="5"/>
      <c r="AIE517" s="5"/>
      <c r="AIF517" s="5"/>
      <c r="AII517" s="5"/>
      <c r="AIJ517" s="5"/>
      <c r="AIM517" s="5"/>
      <c r="AIN517" s="5"/>
      <c r="AIQ517" s="5"/>
      <c r="AIR517" s="5"/>
      <c r="AIU517" s="5"/>
      <c r="AIV517" s="5"/>
      <c r="AIY517" s="5"/>
      <c r="AIZ517" s="5"/>
      <c r="AJC517" s="5"/>
      <c r="AJD517" s="5"/>
      <c r="AJG517" s="5"/>
      <c r="AJH517" s="5"/>
      <c r="AJK517" s="5"/>
      <c r="AJL517" s="5"/>
      <c r="AJO517" s="5"/>
      <c r="AJP517" s="5"/>
      <c r="AJS517" s="5"/>
      <c r="AJT517" s="5"/>
      <c r="AJW517" s="5"/>
      <c r="AJX517" s="5"/>
      <c r="AKA517" s="5"/>
      <c r="AKB517" s="5"/>
      <c r="AKE517" s="5"/>
      <c r="AKF517" s="5"/>
      <c r="AKI517" s="5"/>
      <c r="AKJ517" s="5"/>
      <c r="AKM517" s="5"/>
      <c r="AKN517" s="5"/>
      <c r="AKQ517" s="5"/>
      <c r="AKR517" s="5"/>
      <c r="AKU517" s="5"/>
      <c r="AKV517" s="5"/>
      <c r="AKY517" s="5"/>
      <c r="AKZ517" s="5"/>
      <c r="ALC517" s="5"/>
      <c r="ALD517" s="5"/>
      <c r="ALG517" s="5"/>
      <c r="ALH517" s="5"/>
      <c r="ALK517" s="5"/>
      <c r="ALL517" s="5"/>
      <c r="ALO517" s="5"/>
      <c r="ALP517" s="5"/>
      <c r="ALS517" s="5"/>
      <c r="ALT517" s="5"/>
      <c r="ALW517" s="5"/>
      <c r="ALX517" s="5"/>
      <c r="AMA517" s="5"/>
      <c r="AMB517" s="5"/>
      <c r="AME517" s="5"/>
      <c r="AMF517" s="5"/>
      <c r="AMI517" s="5"/>
      <c r="AMJ517" s="5"/>
    </row>
    <row r="518" spans="1:1024" x14ac:dyDescent="0.25">
      <c r="A518" s="150" t="s">
        <v>1494</v>
      </c>
      <c r="B518" s="150"/>
      <c r="C518" s="150"/>
      <c r="D518" s="150"/>
      <c r="E518" s="70"/>
      <c r="G518" s="5"/>
      <c r="H518" s="5"/>
      <c r="K518" s="5"/>
      <c r="L518" s="5"/>
      <c r="O518" s="5"/>
      <c r="P518" s="5"/>
      <c r="S518" s="5"/>
      <c r="T518" s="5"/>
      <c r="W518" s="5"/>
      <c r="X518" s="5"/>
      <c r="AA518" s="5"/>
      <c r="AB518" s="5"/>
      <c r="AE518" s="5"/>
      <c r="AF518" s="5"/>
      <c r="AI518" s="5"/>
      <c r="AJ518" s="5"/>
      <c r="AM518" s="5"/>
      <c r="AN518" s="5"/>
      <c r="AQ518" s="5"/>
      <c r="AR518" s="5"/>
      <c r="AU518" s="5"/>
      <c r="AV518" s="5"/>
      <c r="AY518" s="5"/>
      <c r="AZ518" s="5"/>
      <c r="BC518" s="5"/>
      <c r="BD518" s="5"/>
      <c r="BG518" s="5"/>
      <c r="BH518" s="5"/>
      <c r="BK518" s="5"/>
      <c r="BL518" s="5"/>
      <c r="BO518" s="5"/>
      <c r="BP518" s="5"/>
      <c r="BS518" s="5"/>
      <c r="BT518" s="5"/>
      <c r="BW518" s="5"/>
      <c r="BX518" s="5"/>
      <c r="CA518" s="5"/>
      <c r="CB518" s="5"/>
      <c r="CE518" s="5"/>
      <c r="CF518" s="5"/>
      <c r="CI518" s="5"/>
      <c r="CJ518" s="5"/>
      <c r="CM518" s="5"/>
      <c r="CN518" s="5"/>
      <c r="CQ518" s="5"/>
      <c r="CR518" s="5"/>
      <c r="CU518" s="5"/>
      <c r="CV518" s="5"/>
      <c r="CY518" s="5"/>
      <c r="CZ518" s="5"/>
      <c r="DC518" s="5"/>
      <c r="DD518" s="5"/>
      <c r="DG518" s="5"/>
      <c r="DH518" s="5"/>
      <c r="DK518" s="5"/>
      <c r="DL518" s="5"/>
      <c r="DO518" s="5"/>
      <c r="DP518" s="5"/>
      <c r="DS518" s="5"/>
      <c r="DT518" s="5"/>
      <c r="DW518" s="5"/>
      <c r="DX518" s="5"/>
      <c r="EA518" s="5"/>
      <c r="EB518" s="5"/>
      <c r="EE518" s="5"/>
      <c r="EF518" s="5"/>
      <c r="EI518" s="5"/>
      <c r="EJ518" s="5"/>
      <c r="EM518" s="5"/>
      <c r="EN518" s="5"/>
      <c r="EQ518" s="5"/>
      <c r="ER518" s="5"/>
      <c r="EU518" s="5"/>
      <c r="EV518" s="5"/>
      <c r="EY518" s="5"/>
      <c r="EZ518" s="5"/>
      <c r="FC518" s="5"/>
      <c r="FD518" s="5"/>
      <c r="FG518" s="5"/>
      <c r="FH518" s="5"/>
      <c r="FK518" s="5"/>
      <c r="FL518" s="5"/>
      <c r="FO518" s="5"/>
      <c r="FP518" s="5"/>
      <c r="FS518" s="5"/>
      <c r="FT518" s="5"/>
      <c r="FW518" s="5"/>
      <c r="FX518" s="5"/>
      <c r="GA518" s="5"/>
      <c r="GB518" s="5"/>
      <c r="GE518" s="5"/>
      <c r="GF518" s="5"/>
      <c r="GI518" s="5"/>
      <c r="GJ518" s="5"/>
      <c r="GM518" s="5"/>
      <c r="GN518" s="5"/>
      <c r="GQ518" s="5"/>
      <c r="GR518" s="5"/>
      <c r="GU518" s="5"/>
      <c r="GV518" s="5"/>
      <c r="GY518" s="5"/>
      <c r="GZ518" s="5"/>
      <c r="HC518" s="5"/>
      <c r="HD518" s="5"/>
      <c r="HG518" s="5"/>
      <c r="HH518" s="5"/>
      <c r="HK518" s="5"/>
      <c r="HL518" s="5"/>
      <c r="HO518" s="5"/>
      <c r="HP518" s="5"/>
      <c r="HS518" s="5"/>
      <c r="HT518" s="5"/>
      <c r="HW518" s="5"/>
      <c r="HX518" s="5"/>
      <c r="IA518" s="5"/>
      <c r="IB518" s="5"/>
      <c r="IE518" s="5"/>
      <c r="IF518" s="5"/>
      <c r="II518" s="5"/>
      <c r="IJ518" s="5"/>
      <c r="IM518" s="5"/>
      <c r="IN518" s="5"/>
      <c r="IQ518" s="5"/>
      <c r="IR518" s="5"/>
      <c r="IU518" s="5"/>
      <c r="IV518" s="5"/>
      <c r="IY518" s="5"/>
      <c r="IZ518" s="5"/>
      <c r="JC518" s="5"/>
      <c r="JD518" s="5"/>
      <c r="JG518" s="5"/>
      <c r="JH518" s="5"/>
      <c r="JK518" s="5"/>
      <c r="JL518" s="5"/>
      <c r="JO518" s="5"/>
      <c r="JP518" s="5"/>
      <c r="JS518" s="5"/>
      <c r="JT518" s="5"/>
      <c r="JW518" s="5"/>
      <c r="JX518" s="5"/>
      <c r="KA518" s="5"/>
      <c r="KB518" s="5"/>
      <c r="KE518" s="5"/>
      <c r="KF518" s="5"/>
      <c r="KI518" s="5"/>
      <c r="KJ518" s="5"/>
      <c r="KM518" s="5"/>
      <c r="KN518" s="5"/>
      <c r="KQ518" s="5"/>
      <c r="KR518" s="5"/>
      <c r="KU518" s="5"/>
      <c r="KV518" s="5"/>
      <c r="KY518" s="5"/>
      <c r="KZ518" s="5"/>
      <c r="LC518" s="5"/>
      <c r="LD518" s="5"/>
      <c r="LG518" s="5"/>
      <c r="LH518" s="5"/>
      <c r="LK518" s="5"/>
      <c r="LL518" s="5"/>
      <c r="LO518" s="5"/>
      <c r="LP518" s="5"/>
      <c r="LS518" s="5"/>
      <c r="LT518" s="5"/>
      <c r="LW518" s="5"/>
      <c r="LX518" s="5"/>
      <c r="MA518" s="5"/>
      <c r="MB518" s="5"/>
      <c r="ME518" s="5"/>
      <c r="MF518" s="5"/>
      <c r="MI518" s="5"/>
      <c r="MJ518" s="5"/>
      <c r="MM518" s="5"/>
      <c r="MN518" s="5"/>
      <c r="MQ518" s="5"/>
      <c r="MR518" s="5"/>
      <c r="MU518" s="5"/>
      <c r="MV518" s="5"/>
      <c r="MY518" s="5"/>
      <c r="MZ518" s="5"/>
      <c r="NC518" s="5"/>
      <c r="ND518" s="5"/>
      <c r="NG518" s="5"/>
      <c r="NH518" s="5"/>
      <c r="NK518" s="5"/>
      <c r="NL518" s="5"/>
      <c r="NO518" s="5"/>
      <c r="NP518" s="5"/>
      <c r="NS518" s="5"/>
      <c r="NT518" s="5"/>
      <c r="NW518" s="5"/>
      <c r="NX518" s="5"/>
      <c r="OA518" s="5"/>
      <c r="OB518" s="5"/>
      <c r="OE518" s="5"/>
      <c r="OF518" s="5"/>
      <c r="OI518" s="5"/>
      <c r="OJ518" s="5"/>
      <c r="OM518" s="5"/>
      <c r="ON518" s="5"/>
      <c r="OQ518" s="5"/>
      <c r="OR518" s="5"/>
      <c r="OU518" s="5"/>
      <c r="OV518" s="5"/>
      <c r="OY518" s="5"/>
      <c r="OZ518" s="5"/>
      <c r="PC518" s="5"/>
      <c r="PD518" s="5"/>
      <c r="PG518" s="5"/>
      <c r="PH518" s="5"/>
      <c r="PK518" s="5"/>
      <c r="PL518" s="5"/>
      <c r="PO518" s="5"/>
      <c r="PP518" s="5"/>
      <c r="PS518" s="5"/>
      <c r="PT518" s="5"/>
      <c r="PW518" s="5"/>
      <c r="PX518" s="5"/>
      <c r="QA518" s="5"/>
      <c r="QB518" s="5"/>
      <c r="QE518" s="5"/>
      <c r="QF518" s="5"/>
      <c r="QI518" s="5"/>
      <c r="QJ518" s="5"/>
      <c r="QM518" s="5"/>
      <c r="QN518" s="5"/>
      <c r="QQ518" s="5"/>
      <c r="QR518" s="5"/>
      <c r="QU518" s="5"/>
      <c r="QV518" s="5"/>
      <c r="QY518" s="5"/>
      <c r="QZ518" s="5"/>
      <c r="RC518" s="5"/>
      <c r="RD518" s="5"/>
      <c r="RG518" s="5"/>
      <c r="RH518" s="5"/>
      <c r="RK518" s="5"/>
      <c r="RL518" s="5"/>
      <c r="RO518" s="5"/>
      <c r="RP518" s="5"/>
      <c r="RS518" s="5"/>
      <c r="RT518" s="5"/>
      <c r="RW518" s="5"/>
      <c r="RX518" s="5"/>
      <c r="SA518" s="5"/>
      <c r="SB518" s="5"/>
      <c r="SE518" s="5"/>
      <c r="SF518" s="5"/>
      <c r="SI518" s="5"/>
      <c r="SJ518" s="5"/>
      <c r="SM518" s="5"/>
      <c r="SN518" s="5"/>
      <c r="SQ518" s="5"/>
      <c r="SR518" s="5"/>
      <c r="SU518" s="5"/>
      <c r="SV518" s="5"/>
      <c r="SY518" s="5"/>
      <c r="SZ518" s="5"/>
      <c r="TC518" s="5"/>
      <c r="TD518" s="5"/>
      <c r="TG518" s="5"/>
      <c r="TH518" s="5"/>
      <c r="TK518" s="5"/>
      <c r="TL518" s="5"/>
      <c r="TO518" s="5"/>
      <c r="TP518" s="5"/>
      <c r="TS518" s="5"/>
      <c r="TT518" s="5"/>
      <c r="TW518" s="5"/>
      <c r="TX518" s="5"/>
      <c r="UA518" s="5"/>
      <c r="UB518" s="5"/>
      <c r="UE518" s="5"/>
      <c r="UF518" s="5"/>
      <c r="UI518" s="5"/>
      <c r="UJ518" s="5"/>
      <c r="UM518" s="5"/>
      <c r="UN518" s="5"/>
      <c r="UQ518" s="5"/>
      <c r="UR518" s="5"/>
      <c r="UU518" s="5"/>
      <c r="UV518" s="5"/>
      <c r="UY518" s="5"/>
      <c r="UZ518" s="5"/>
      <c r="VC518" s="5"/>
      <c r="VD518" s="5"/>
      <c r="VG518" s="5"/>
      <c r="VH518" s="5"/>
      <c r="VK518" s="5"/>
      <c r="VL518" s="5"/>
      <c r="VO518" s="5"/>
      <c r="VP518" s="5"/>
      <c r="VS518" s="5"/>
      <c r="VT518" s="5"/>
      <c r="VW518" s="5"/>
      <c r="VX518" s="5"/>
      <c r="WA518" s="5"/>
      <c r="WB518" s="5"/>
      <c r="WE518" s="5"/>
      <c r="WF518" s="5"/>
      <c r="WI518" s="5"/>
      <c r="WJ518" s="5"/>
      <c r="WM518" s="5"/>
      <c r="WN518" s="5"/>
      <c r="WQ518" s="5"/>
      <c r="WR518" s="5"/>
      <c r="WU518" s="5"/>
      <c r="WV518" s="5"/>
      <c r="WY518" s="5"/>
      <c r="WZ518" s="5"/>
      <c r="XC518" s="5"/>
      <c r="XD518" s="5"/>
      <c r="XG518" s="5"/>
      <c r="XH518" s="5"/>
      <c r="XK518" s="5"/>
      <c r="XL518" s="5"/>
      <c r="XO518" s="5"/>
      <c r="XP518" s="5"/>
      <c r="XS518" s="5"/>
      <c r="XT518" s="5"/>
      <c r="XW518" s="5"/>
      <c r="XX518" s="5"/>
      <c r="YA518" s="5"/>
      <c r="YB518" s="5"/>
      <c r="YE518" s="5"/>
      <c r="YF518" s="5"/>
      <c r="YI518" s="5"/>
      <c r="YJ518" s="5"/>
      <c r="YM518" s="5"/>
      <c r="YN518" s="5"/>
      <c r="YQ518" s="5"/>
      <c r="YR518" s="5"/>
      <c r="YU518" s="5"/>
      <c r="YV518" s="5"/>
      <c r="YY518" s="5"/>
      <c r="YZ518" s="5"/>
      <c r="ZC518" s="5"/>
      <c r="ZD518" s="5"/>
      <c r="ZG518" s="5"/>
      <c r="ZH518" s="5"/>
      <c r="ZK518" s="5"/>
      <c r="ZL518" s="5"/>
      <c r="ZO518" s="5"/>
      <c r="ZP518" s="5"/>
      <c r="ZS518" s="5"/>
      <c r="ZT518" s="5"/>
      <c r="ZW518" s="5"/>
      <c r="ZX518" s="5"/>
      <c r="AAA518" s="5"/>
      <c r="AAB518" s="5"/>
      <c r="AAE518" s="5"/>
      <c r="AAF518" s="5"/>
      <c r="AAI518" s="5"/>
      <c r="AAJ518" s="5"/>
      <c r="AAM518" s="5"/>
      <c r="AAN518" s="5"/>
      <c r="AAQ518" s="5"/>
      <c r="AAR518" s="5"/>
      <c r="AAU518" s="5"/>
      <c r="AAV518" s="5"/>
      <c r="AAY518" s="5"/>
      <c r="AAZ518" s="5"/>
      <c r="ABC518" s="5"/>
      <c r="ABD518" s="5"/>
      <c r="ABG518" s="5"/>
      <c r="ABH518" s="5"/>
      <c r="ABK518" s="5"/>
      <c r="ABL518" s="5"/>
      <c r="ABO518" s="5"/>
      <c r="ABP518" s="5"/>
      <c r="ABS518" s="5"/>
      <c r="ABT518" s="5"/>
      <c r="ABW518" s="5"/>
      <c r="ABX518" s="5"/>
      <c r="ACA518" s="5"/>
      <c r="ACB518" s="5"/>
      <c r="ACE518" s="5"/>
      <c r="ACF518" s="5"/>
      <c r="ACI518" s="5"/>
      <c r="ACJ518" s="5"/>
      <c r="ACM518" s="5"/>
      <c r="ACN518" s="5"/>
      <c r="ACQ518" s="5"/>
      <c r="ACR518" s="5"/>
      <c r="ACU518" s="5"/>
      <c r="ACV518" s="5"/>
      <c r="ACY518" s="5"/>
      <c r="ACZ518" s="5"/>
      <c r="ADC518" s="5"/>
      <c r="ADD518" s="5"/>
      <c r="ADG518" s="5"/>
      <c r="ADH518" s="5"/>
      <c r="ADK518" s="5"/>
      <c r="ADL518" s="5"/>
      <c r="ADO518" s="5"/>
      <c r="ADP518" s="5"/>
      <c r="ADS518" s="5"/>
      <c r="ADT518" s="5"/>
      <c r="ADW518" s="5"/>
      <c r="ADX518" s="5"/>
      <c r="AEA518" s="5"/>
      <c r="AEB518" s="5"/>
      <c r="AEE518" s="5"/>
      <c r="AEF518" s="5"/>
      <c r="AEI518" s="5"/>
      <c r="AEJ518" s="5"/>
      <c r="AEM518" s="5"/>
      <c r="AEN518" s="5"/>
      <c r="AEQ518" s="5"/>
      <c r="AER518" s="5"/>
      <c r="AEU518" s="5"/>
      <c r="AEV518" s="5"/>
      <c r="AEY518" s="5"/>
      <c r="AEZ518" s="5"/>
      <c r="AFC518" s="5"/>
      <c r="AFD518" s="5"/>
      <c r="AFG518" s="5"/>
      <c r="AFH518" s="5"/>
      <c r="AFK518" s="5"/>
      <c r="AFL518" s="5"/>
      <c r="AFO518" s="5"/>
      <c r="AFP518" s="5"/>
      <c r="AFS518" s="5"/>
      <c r="AFT518" s="5"/>
      <c r="AFW518" s="5"/>
      <c r="AFX518" s="5"/>
      <c r="AGA518" s="5"/>
      <c r="AGB518" s="5"/>
      <c r="AGE518" s="5"/>
      <c r="AGF518" s="5"/>
      <c r="AGI518" s="5"/>
      <c r="AGJ518" s="5"/>
      <c r="AGM518" s="5"/>
      <c r="AGN518" s="5"/>
      <c r="AGQ518" s="5"/>
      <c r="AGR518" s="5"/>
      <c r="AGU518" s="5"/>
      <c r="AGV518" s="5"/>
      <c r="AGY518" s="5"/>
      <c r="AGZ518" s="5"/>
      <c r="AHC518" s="5"/>
      <c r="AHD518" s="5"/>
      <c r="AHG518" s="5"/>
      <c r="AHH518" s="5"/>
      <c r="AHK518" s="5"/>
      <c r="AHL518" s="5"/>
      <c r="AHO518" s="5"/>
      <c r="AHP518" s="5"/>
      <c r="AHS518" s="5"/>
      <c r="AHT518" s="5"/>
      <c r="AHW518" s="5"/>
      <c r="AHX518" s="5"/>
      <c r="AIA518" s="5"/>
      <c r="AIB518" s="5"/>
      <c r="AIE518" s="5"/>
      <c r="AIF518" s="5"/>
      <c r="AII518" s="5"/>
      <c r="AIJ518" s="5"/>
      <c r="AIM518" s="5"/>
      <c r="AIN518" s="5"/>
      <c r="AIQ518" s="5"/>
      <c r="AIR518" s="5"/>
      <c r="AIU518" s="5"/>
      <c r="AIV518" s="5"/>
      <c r="AIY518" s="5"/>
      <c r="AIZ518" s="5"/>
      <c r="AJC518" s="5"/>
      <c r="AJD518" s="5"/>
      <c r="AJG518" s="5"/>
      <c r="AJH518" s="5"/>
      <c r="AJK518" s="5"/>
      <c r="AJL518" s="5"/>
      <c r="AJO518" s="5"/>
      <c r="AJP518" s="5"/>
      <c r="AJS518" s="5"/>
      <c r="AJT518" s="5"/>
      <c r="AJW518" s="5"/>
      <c r="AJX518" s="5"/>
      <c r="AKA518" s="5"/>
      <c r="AKB518" s="5"/>
      <c r="AKE518" s="5"/>
      <c r="AKF518" s="5"/>
      <c r="AKI518" s="5"/>
      <c r="AKJ518" s="5"/>
      <c r="AKM518" s="5"/>
      <c r="AKN518" s="5"/>
      <c r="AKQ518" s="5"/>
      <c r="AKR518" s="5"/>
      <c r="AKU518" s="5"/>
      <c r="AKV518" s="5"/>
      <c r="AKY518" s="5"/>
      <c r="AKZ518" s="5"/>
      <c r="ALC518" s="5"/>
      <c r="ALD518" s="5"/>
      <c r="ALG518" s="5"/>
      <c r="ALH518" s="5"/>
      <c r="ALK518" s="5"/>
      <c r="ALL518" s="5"/>
      <c r="ALO518" s="5"/>
      <c r="ALP518" s="5"/>
      <c r="ALS518" s="5"/>
      <c r="ALT518" s="5"/>
      <c r="ALW518" s="5"/>
      <c r="ALX518" s="5"/>
      <c r="AMA518" s="5"/>
      <c r="AMB518" s="5"/>
      <c r="AME518" s="5"/>
      <c r="AMF518" s="5"/>
      <c r="AMI518" s="5"/>
      <c r="AMJ518" s="5"/>
    </row>
    <row r="519" spans="1:1024" x14ac:dyDescent="0.25">
      <c r="A519" s="3">
        <v>42044</v>
      </c>
      <c r="B519" t="s">
        <v>271</v>
      </c>
      <c r="C519"/>
      <c r="D519">
        <v>9</v>
      </c>
      <c r="E519" s="70"/>
      <c r="G519" s="5"/>
      <c r="H519" s="5"/>
      <c r="K519" s="5"/>
      <c r="L519" s="5"/>
      <c r="O519" s="5"/>
      <c r="P519" s="5"/>
      <c r="S519" s="5"/>
      <c r="T519" s="5"/>
      <c r="W519" s="5"/>
      <c r="X519" s="5"/>
      <c r="AA519" s="5"/>
      <c r="AB519" s="5"/>
      <c r="AE519" s="5"/>
      <c r="AF519" s="5"/>
      <c r="AI519" s="5"/>
      <c r="AJ519" s="5"/>
      <c r="AM519" s="5"/>
      <c r="AN519" s="5"/>
      <c r="AQ519" s="5"/>
      <c r="AR519" s="5"/>
      <c r="AU519" s="5"/>
      <c r="AV519" s="5"/>
      <c r="AY519" s="5"/>
      <c r="AZ519" s="5"/>
      <c r="BC519" s="5"/>
      <c r="BD519" s="5"/>
      <c r="BG519" s="5"/>
      <c r="BH519" s="5"/>
      <c r="BK519" s="5"/>
      <c r="BL519" s="5"/>
      <c r="BO519" s="5"/>
      <c r="BP519" s="5"/>
      <c r="BS519" s="5"/>
      <c r="BT519" s="5"/>
      <c r="BW519" s="5"/>
      <c r="BX519" s="5"/>
      <c r="CA519" s="5"/>
      <c r="CB519" s="5"/>
      <c r="CE519" s="5"/>
      <c r="CF519" s="5"/>
      <c r="CI519" s="5"/>
      <c r="CJ519" s="5"/>
      <c r="CM519" s="5"/>
      <c r="CN519" s="5"/>
      <c r="CQ519" s="5"/>
      <c r="CR519" s="5"/>
      <c r="CU519" s="5"/>
      <c r="CV519" s="5"/>
      <c r="CY519" s="5"/>
      <c r="CZ519" s="5"/>
      <c r="DC519" s="5"/>
      <c r="DD519" s="5"/>
      <c r="DG519" s="5"/>
      <c r="DH519" s="5"/>
      <c r="DK519" s="5"/>
      <c r="DL519" s="5"/>
      <c r="DO519" s="5"/>
      <c r="DP519" s="5"/>
      <c r="DS519" s="5"/>
      <c r="DT519" s="5"/>
      <c r="DW519" s="5"/>
      <c r="DX519" s="5"/>
      <c r="EA519" s="5"/>
      <c r="EB519" s="5"/>
      <c r="EE519" s="5"/>
      <c r="EF519" s="5"/>
      <c r="EI519" s="5"/>
      <c r="EJ519" s="5"/>
      <c r="EM519" s="5"/>
      <c r="EN519" s="5"/>
      <c r="EQ519" s="5"/>
      <c r="ER519" s="5"/>
      <c r="EU519" s="5"/>
      <c r="EV519" s="5"/>
      <c r="EY519" s="5"/>
      <c r="EZ519" s="5"/>
      <c r="FC519" s="5"/>
      <c r="FD519" s="5"/>
      <c r="FG519" s="5"/>
      <c r="FH519" s="5"/>
      <c r="FK519" s="5"/>
      <c r="FL519" s="5"/>
      <c r="FO519" s="5"/>
      <c r="FP519" s="5"/>
      <c r="FS519" s="5"/>
      <c r="FT519" s="5"/>
      <c r="FW519" s="5"/>
      <c r="FX519" s="5"/>
      <c r="GA519" s="5"/>
      <c r="GB519" s="5"/>
      <c r="GE519" s="5"/>
      <c r="GF519" s="5"/>
      <c r="GI519" s="5"/>
      <c r="GJ519" s="5"/>
      <c r="GM519" s="5"/>
      <c r="GN519" s="5"/>
      <c r="GQ519" s="5"/>
      <c r="GR519" s="5"/>
      <c r="GU519" s="5"/>
      <c r="GV519" s="5"/>
      <c r="GY519" s="5"/>
      <c r="GZ519" s="5"/>
      <c r="HC519" s="5"/>
      <c r="HD519" s="5"/>
      <c r="HG519" s="5"/>
      <c r="HH519" s="5"/>
      <c r="HK519" s="5"/>
      <c r="HL519" s="5"/>
      <c r="HO519" s="5"/>
      <c r="HP519" s="5"/>
      <c r="HS519" s="5"/>
      <c r="HT519" s="5"/>
      <c r="HW519" s="5"/>
      <c r="HX519" s="5"/>
      <c r="IA519" s="5"/>
      <c r="IB519" s="5"/>
      <c r="IE519" s="5"/>
      <c r="IF519" s="5"/>
      <c r="II519" s="5"/>
      <c r="IJ519" s="5"/>
      <c r="IM519" s="5"/>
      <c r="IN519" s="5"/>
      <c r="IQ519" s="5"/>
      <c r="IR519" s="5"/>
      <c r="IU519" s="5"/>
      <c r="IV519" s="5"/>
      <c r="IY519" s="5"/>
      <c r="IZ519" s="5"/>
      <c r="JC519" s="5"/>
      <c r="JD519" s="5"/>
      <c r="JG519" s="5"/>
      <c r="JH519" s="5"/>
      <c r="JK519" s="5"/>
      <c r="JL519" s="5"/>
      <c r="JO519" s="5"/>
      <c r="JP519" s="5"/>
      <c r="JS519" s="5"/>
      <c r="JT519" s="5"/>
      <c r="JW519" s="5"/>
      <c r="JX519" s="5"/>
      <c r="KA519" s="5"/>
      <c r="KB519" s="5"/>
      <c r="KE519" s="5"/>
      <c r="KF519" s="5"/>
      <c r="KI519" s="5"/>
      <c r="KJ519" s="5"/>
      <c r="KM519" s="5"/>
      <c r="KN519" s="5"/>
      <c r="KQ519" s="5"/>
      <c r="KR519" s="5"/>
      <c r="KU519" s="5"/>
      <c r="KV519" s="5"/>
      <c r="KY519" s="5"/>
      <c r="KZ519" s="5"/>
      <c r="LC519" s="5"/>
      <c r="LD519" s="5"/>
      <c r="LG519" s="5"/>
      <c r="LH519" s="5"/>
      <c r="LK519" s="5"/>
      <c r="LL519" s="5"/>
      <c r="LO519" s="5"/>
      <c r="LP519" s="5"/>
      <c r="LS519" s="5"/>
      <c r="LT519" s="5"/>
      <c r="LW519" s="5"/>
      <c r="LX519" s="5"/>
      <c r="MA519" s="5"/>
      <c r="MB519" s="5"/>
      <c r="ME519" s="5"/>
      <c r="MF519" s="5"/>
      <c r="MI519" s="5"/>
      <c r="MJ519" s="5"/>
      <c r="MM519" s="5"/>
      <c r="MN519" s="5"/>
      <c r="MQ519" s="5"/>
      <c r="MR519" s="5"/>
      <c r="MU519" s="5"/>
      <c r="MV519" s="5"/>
      <c r="MY519" s="5"/>
      <c r="MZ519" s="5"/>
      <c r="NC519" s="5"/>
      <c r="ND519" s="5"/>
      <c r="NG519" s="5"/>
      <c r="NH519" s="5"/>
      <c r="NK519" s="5"/>
      <c r="NL519" s="5"/>
      <c r="NO519" s="5"/>
      <c r="NP519" s="5"/>
      <c r="NS519" s="5"/>
      <c r="NT519" s="5"/>
      <c r="NW519" s="5"/>
      <c r="NX519" s="5"/>
      <c r="OA519" s="5"/>
      <c r="OB519" s="5"/>
      <c r="OE519" s="5"/>
      <c r="OF519" s="5"/>
      <c r="OI519" s="5"/>
      <c r="OJ519" s="5"/>
      <c r="OM519" s="5"/>
      <c r="ON519" s="5"/>
      <c r="OQ519" s="5"/>
      <c r="OR519" s="5"/>
      <c r="OU519" s="5"/>
      <c r="OV519" s="5"/>
      <c r="OY519" s="5"/>
      <c r="OZ519" s="5"/>
      <c r="PC519" s="5"/>
      <c r="PD519" s="5"/>
      <c r="PG519" s="5"/>
      <c r="PH519" s="5"/>
      <c r="PK519" s="5"/>
      <c r="PL519" s="5"/>
      <c r="PO519" s="5"/>
      <c r="PP519" s="5"/>
      <c r="PS519" s="5"/>
      <c r="PT519" s="5"/>
      <c r="PW519" s="5"/>
      <c r="PX519" s="5"/>
      <c r="QA519" s="5"/>
      <c r="QB519" s="5"/>
      <c r="QE519" s="5"/>
      <c r="QF519" s="5"/>
      <c r="QI519" s="5"/>
      <c r="QJ519" s="5"/>
      <c r="QM519" s="5"/>
      <c r="QN519" s="5"/>
      <c r="QQ519" s="5"/>
      <c r="QR519" s="5"/>
      <c r="QU519" s="5"/>
      <c r="QV519" s="5"/>
      <c r="QY519" s="5"/>
      <c r="QZ519" s="5"/>
      <c r="RC519" s="5"/>
      <c r="RD519" s="5"/>
      <c r="RG519" s="5"/>
      <c r="RH519" s="5"/>
      <c r="RK519" s="5"/>
      <c r="RL519" s="5"/>
      <c r="RO519" s="5"/>
      <c r="RP519" s="5"/>
      <c r="RS519" s="5"/>
      <c r="RT519" s="5"/>
      <c r="RW519" s="5"/>
      <c r="RX519" s="5"/>
      <c r="SA519" s="5"/>
      <c r="SB519" s="5"/>
      <c r="SE519" s="5"/>
      <c r="SF519" s="5"/>
      <c r="SI519" s="5"/>
      <c r="SJ519" s="5"/>
      <c r="SM519" s="5"/>
      <c r="SN519" s="5"/>
      <c r="SQ519" s="5"/>
      <c r="SR519" s="5"/>
      <c r="SU519" s="5"/>
      <c r="SV519" s="5"/>
      <c r="SY519" s="5"/>
      <c r="SZ519" s="5"/>
      <c r="TC519" s="5"/>
      <c r="TD519" s="5"/>
      <c r="TG519" s="5"/>
      <c r="TH519" s="5"/>
      <c r="TK519" s="5"/>
      <c r="TL519" s="5"/>
      <c r="TO519" s="5"/>
      <c r="TP519" s="5"/>
      <c r="TS519" s="5"/>
      <c r="TT519" s="5"/>
      <c r="TW519" s="5"/>
      <c r="TX519" s="5"/>
      <c r="UA519" s="5"/>
      <c r="UB519" s="5"/>
      <c r="UE519" s="5"/>
      <c r="UF519" s="5"/>
      <c r="UI519" s="5"/>
      <c r="UJ519" s="5"/>
      <c r="UM519" s="5"/>
      <c r="UN519" s="5"/>
      <c r="UQ519" s="5"/>
      <c r="UR519" s="5"/>
      <c r="UU519" s="5"/>
      <c r="UV519" s="5"/>
      <c r="UY519" s="5"/>
      <c r="UZ519" s="5"/>
      <c r="VC519" s="5"/>
      <c r="VD519" s="5"/>
      <c r="VG519" s="5"/>
      <c r="VH519" s="5"/>
      <c r="VK519" s="5"/>
      <c r="VL519" s="5"/>
      <c r="VO519" s="5"/>
      <c r="VP519" s="5"/>
      <c r="VS519" s="5"/>
      <c r="VT519" s="5"/>
      <c r="VW519" s="5"/>
      <c r="VX519" s="5"/>
      <c r="WA519" s="5"/>
      <c r="WB519" s="5"/>
      <c r="WE519" s="5"/>
      <c r="WF519" s="5"/>
      <c r="WI519" s="5"/>
      <c r="WJ519" s="5"/>
      <c r="WM519" s="5"/>
      <c r="WN519" s="5"/>
      <c r="WQ519" s="5"/>
      <c r="WR519" s="5"/>
      <c r="WU519" s="5"/>
      <c r="WV519" s="5"/>
      <c r="WY519" s="5"/>
      <c r="WZ519" s="5"/>
      <c r="XC519" s="5"/>
      <c r="XD519" s="5"/>
      <c r="XG519" s="5"/>
      <c r="XH519" s="5"/>
      <c r="XK519" s="5"/>
      <c r="XL519" s="5"/>
      <c r="XO519" s="5"/>
      <c r="XP519" s="5"/>
      <c r="XS519" s="5"/>
      <c r="XT519" s="5"/>
      <c r="XW519" s="5"/>
      <c r="XX519" s="5"/>
      <c r="YA519" s="5"/>
      <c r="YB519" s="5"/>
      <c r="YE519" s="5"/>
      <c r="YF519" s="5"/>
      <c r="YI519" s="5"/>
      <c r="YJ519" s="5"/>
      <c r="YM519" s="5"/>
      <c r="YN519" s="5"/>
      <c r="YQ519" s="5"/>
      <c r="YR519" s="5"/>
      <c r="YU519" s="5"/>
      <c r="YV519" s="5"/>
      <c r="YY519" s="5"/>
      <c r="YZ519" s="5"/>
      <c r="ZC519" s="5"/>
      <c r="ZD519" s="5"/>
      <c r="ZG519" s="5"/>
      <c r="ZH519" s="5"/>
      <c r="ZK519" s="5"/>
      <c r="ZL519" s="5"/>
      <c r="ZO519" s="5"/>
      <c r="ZP519" s="5"/>
      <c r="ZS519" s="5"/>
      <c r="ZT519" s="5"/>
      <c r="ZW519" s="5"/>
      <c r="ZX519" s="5"/>
      <c r="AAA519" s="5"/>
      <c r="AAB519" s="5"/>
      <c r="AAE519" s="5"/>
      <c r="AAF519" s="5"/>
      <c r="AAI519" s="5"/>
      <c r="AAJ519" s="5"/>
      <c r="AAM519" s="5"/>
      <c r="AAN519" s="5"/>
      <c r="AAQ519" s="5"/>
      <c r="AAR519" s="5"/>
      <c r="AAU519" s="5"/>
      <c r="AAV519" s="5"/>
      <c r="AAY519" s="5"/>
      <c r="AAZ519" s="5"/>
      <c r="ABC519" s="5"/>
      <c r="ABD519" s="5"/>
      <c r="ABG519" s="5"/>
      <c r="ABH519" s="5"/>
      <c r="ABK519" s="5"/>
      <c r="ABL519" s="5"/>
      <c r="ABO519" s="5"/>
      <c r="ABP519" s="5"/>
      <c r="ABS519" s="5"/>
      <c r="ABT519" s="5"/>
      <c r="ABW519" s="5"/>
      <c r="ABX519" s="5"/>
      <c r="ACA519" s="5"/>
      <c r="ACB519" s="5"/>
      <c r="ACE519" s="5"/>
      <c r="ACF519" s="5"/>
      <c r="ACI519" s="5"/>
      <c r="ACJ519" s="5"/>
      <c r="ACM519" s="5"/>
      <c r="ACN519" s="5"/>
      <c r="ACQ519" s="5"/>
      <c r="ACR519" s="5"/>
      <c r="ACU519" s="5"/>
      <c r="ACV519" s="5"/>
      <c r="ACY519" s="5"/>
      <c r="ACZ519" s="5"/>
      <c r="ADC519" s="5"/>
      <c r="ADD519" s="5"/>
      <c r="ADG519" s="5"/>
      <c r="ADH519" s="5"/>
      <c r="ADK519" s="5"/>
      <c r="ADL519" s="5"/>
      <c r="ADO519" s="5"/>
      <c r="ADP519" s="5"/>
      <c r="ADS519" s="5"/>
      <c r="ADT519" s="5"/>
      <c r="ADW519" s="5"/>
      <c r="ADX519" s="5"/>
      <c r="AEA519" s="5"/>
      <c r="AEB519" s="5"/>
      <c r="AEE519" s="5"/>
      <c r="AEF519" s="5"/>
      <c r="AEI519" s="5"/>
      <c r="AEJ519" s="5"/>
      <c r="AEM519" s="5"/>
      <c r="AEN519" s="5"/>
      <c r="AEQ519" s="5"/>
      <c r="AER519" s="5"/>
      <c r="AEU519" s="5"/>
      <c r="AEV519" s="5"/>
      <c r="AEY519" s="5"/>
      <c r="AEZ519" s="5"/>
      <c r="AFC519" s="5"/>
      <c r="AFD519" s="5"/>
      <c r="AFG519" s="5"/>
      <c r="AFH519" s="5"/>
      <c r="AFK519" s="5"/>
      <c r="AFL519" s="5"/>
      <c r="AFO519" s="5"/>
      <c r="AFP519" s="5"/>
      <c r="AFS519" s="5"/>
      <c r="AFT519" s="5"/>
      <c r="AFW519" s="5"/>
      <c r="AFX519" s="5"/>
      <c r="AGA519" s="5"/>
      <c r="AGB519" s="5"/>
      <c r="AGE519" s="5"/>
      <c r="AGF519" s="5"/>
      <c r="AGI519" s="5"/>
      <c r="AGJ519" s="5"/>
      <c r="AGM519" s="5"/>
      <c r="AGN519" s="5"/>
      <c r="AGQ519" s="5"/>
      <c r="AGR519" s="5"/>
      <c r="AGU519" s="5"/>
      <c r="AGV519" s="5"/>
      <c r="AGY519" s="5"/>
      <c r="AGZ519" s="5"/>
      <c r="AHC519" s="5"/>
      <c r="AHD519" s="5"/>
      <c r="AHG519" s="5"/>
      <c r="AHH519" s="5"/>
      <c r="AHK519" s="5"/>
      <c r="AHL519" s="5"/>
      <c r="AHO519" s="5"/>
      <c r="AHP519" s="5"/>
      <c r="AHS519" s="5"/>
      <c r="AHT519" s="5"/>
      <c r="AHW519" s="5"/>
      <c r="AHX519" s="5"/>
      <c r="AIA519" s="5"/>
      <c r="AIB519" s="5"/>
      <c r="AIE519" s="5"/>
      <c r="AIF519" s="5"/>
      <c r="AII519" s="5"/>
      <c r="AIJ519" s="5"/>
      <c r="AIM519" s="5"/>
      <c r="AIN519" s="5"/>
      <c r="AIQ519" s="5"/>
      <c r="AIR519" s="5"/>
      <c r="AIU519" s="5"/>
      <c r="AIV519" s="5"/>
      <c r="AIY519" s="5"/>
      <c r="AIZ519" s="5"/>
      <c r="AJC519" s="5"/>
      <c r="AJD519" s="5"/>
      <c r="AJG519" s="5"/>
      <c r="AJH519" s="5"/>
      <c r="AJK519" s="5"/>
      <c r="AJL519" s="5"/>
      <c r="AJO519" s="5"/>
      <c r="AJP519" s="5"/>
      <c r="AJS519" s="5"/>
      <c r="AJT519" s="5"/>
      <c r="AJW519" s="5"/>
      <c r="AJX519" s="5"/>
      <c r="AKA519" s="5"/>
      <c r="AKB519" s="5"/>
      <c r="AKE519" s="5"/>
      <c r="AKF519" s="5"/>
      <c r="AKI519" s="5"/>
      <c r="AKJ519" s="5"/>
      <c r="AKM519" s="5"/>
      <c r="AKN519" s="5"/>
      <c r="AKQ519" s="5"/>
      <c r="AKR519" s="5"/>
      <c r="AKU519" s="5"/>
      <c r="AKV519" s="5"/>
      <c r="AKY519" s="5"/>
      <c r="AKZ519" s="5"/>
      <c r="ALC519" s="5"/>
      <c r="ALD519" s="5"/>
      <c r="ALG519" s="5"/>
      <c r="ALH519" s="5"/>
      <c r="ALK519" s="5"/>
      <c r="ALL519" s="5"/>
      <c r="ALO519" s="5"/>
      <c r="ALP519" s="5"/>
      <c r="ALS519" s="5"/>
      <c r="ALT519" s="5"/>
      <c r="ALW519" s="5"/>
      <c r="ALX519" s="5"/>
      <c r="AMA519" s="5"/>
      <c r="AMB519" s="5"/>
      <c r="AME519" s="5"/>
      <c r="AMF519" s="5"/>
      <c r="AMI519" s="5"/>
      <c r="AMJ519" s="5"/>
    </row>
    <row r="520" spans="1:1024" s="5" customFormat="1" x14ac:dyDescent="0.25">
      <c r="A520" s="3">
        <v>42044</v>
      </c>
      <c r="B520" s="5" t="s">
        <v>1495</v>
      </c>
      <c r="D520" s="5">
        <v>20</v>
      </c>
      <c r="E520" s="71"/>
    </row>
    <row r="521" spans="1:1024" x14ac:dyDescent="0.25">
      <c r="A521" s="3">
        <v>42044</v>
      </c>
      <c r="B521" t="s">
        <v>294</v>
      </c>
      <c r="C521"/>
      <c r="D521">
        <v>8290</v>
      </c>
      <c r="E521" s="70"/>
      <c r="G521" s="5"/>
      <c r="H521" s="5"/>
      <c r="K521" s="5"/>
      <c r="L521" s="5"/>
      <c r="O521" s="5"/>
      <c r="P521" s="5"/>
      <c r="S521" s="5"/>
      <c r="T521" s="5"/>
      <c r="W521" s="5"/>
      <c r="X521" s="5"/>
      <c r="AA521" s="5"/>
      <c r="AB521" s="5"/>
      <c r="AE521" s="5"/>
      <c r="AF521" s="5"/>
      <c r="AI521" s="5"/>
      <c r="AJ521" s="5"/>
      <c r="AM521" s="5"/>
      <c r="AN521" s="5"/>
      <c r="AQ521" s="5"/>
      <c r="AR521" s="5"/>
      <c r="AU521" s="5"/>
      <c r="AV521" s="5"/>
      <c r="AY521" s="5"/>
      <c r="AZ521" s="5"/>
      <c r="BC521" s="5"/>
      <c r="BD521" s="5"/>
      <c r="BG521" s="5"/>
      <c r="BH521" s="5"/>
      <c r="BK521" s="5"/>
      <c r="BL521" s="5"/>
      <c r="BO521" s="5"/>
      <c r="BP521" s="5"/>
      <c r="BS521" s="5"/>
      <c r="BT521" s="5"/>
      <c r="BW521" s="5"/>
      <c r="BX521" s="5"/>
      <c r="CA521" s="5"/>
      <c r="CB521" s="5"/>
      <c r="CE521" s="5"/>
      <c r="CF521" s="5"/>
      <c r="CI521" s="5"/>
      <c r="CJ521" s="5"/>
      <c r="CM521" s="5"/>
      <c r="CN521" s="5"/>
      <c r="CQ521" s="5"/>
      <c r="CR521" s="5"/>
      <c r="CU521" s="5"/>
      <c r="CV521" s="5"/>
      <c r="CY521" s="5"/>
      <c r="CZ521" s="5"/>
      <c r="DC521" s="5"/>
      <c r="DD521" s="5"/>
      <c r="DG521" s="5"/>
      <c r="DH521" s="5"/>
      <c r="DK521" s="5"/>
      <c r="DL521" s="5"/>
      <c r="DO521" s="5"/>
      <c r="DP521" s="5"/>
      <c r="DS521" s="5"/>
      <c r="DT521" s="5"/>
      <c r="DW521" s="5"/>
      <c r="DX521" s="5"/>
      <c r="EA521" s="5"/>
      <c r="EB521" s="5"/>
      <c r="EE521" s="5"/>
      <c r="EF521" s="5"/>
      <c r="EI521" s="5"/>
      <c r="EJ521" s="5"/>
      <c r="EM521" s="5"/>
      <c r="EN521" s="5"/>
      <c r="EQ521" s="5"/>
      <c r="ER521" s="5"/>
      <c r="EU521" s="5"/>
      <c r="EV521" s="5"/>
      <c r="EY521" s="5"/>
      <c r="EZ521" s="5"/>
      <c r="FC521" s="5"/>
      <c r="FD521" s="5"/>
      <c r="FG521" s="5"/>
      <c r="FH521" s="5"/>
      <c r="FK521" s="5"/>
      <c r="FL521" s="5"/>
      <c r="FO521" s="5"/>
      <c r="FP521" s="5"/>
      <c r="FS521" s="5"/>
      <c r="FT521" s="5"/>
      <c r="FW521" s="5"/>
      <c r="FX521" s="5"/>
      <c r="GA521" s="5"/>
      <c r="GB521" s="5"/>
      <c r="GE521" s="5"/>
      <c r="GF521" s="5"/>
      <c r="GI521" s="5"/>
      <c r="GJ521" s="5"/>
      <c r="GM521" s="5"/>
      <c r="GN521" s="5"/>
      <c r="GQ521" s="5"/>
      <c r="GR521" s="5"/>
      <c r="GU521" s="5"/>
      <c r="GV521" s="5"/>
      <c r="GY521" s="5"/>
      <c r="GZ521" s="5"/>
      <c r="HC521" s="5"/>
      <c r="HD521" s="5"/>
      <c r="HG521" s="5"/>
      <c r="HH521" s="5"/>
      <c r="HK521" s="5"/>
      <c r="HL521" s="5"/>
      <c r="HO521" s="5"/>
      <c r="HP521" s="5"/>
      <c r="HS521" s="5"/>
      <c r="HT521" s="5"/>
      <c r="HW521" s="5"/>
      <c r="HX521" s="5"/>
      <c r="IA521" s="5"/>
      <c r="IB521" s="5"/>
      <c r="IE521" s="5"/>
      <c r="IF521" s="5"/>
      <c r="II521" s="5"/>
      <c r="IJ521" s="5"/>
      <c r="IM521" s="5"/>
      <c r="IN521" s="5"/>
      <c r="IQ521" s="5"/>
      <c r="IR521" s="5"/>
      <c r="IU521" s="5"/>
      <c r="IV521" s="5"/>
      <c r="IY521" s="5"/>
      <c r="IZ521" s="5"/>
      <c r="JC521" s="5"/>
      <c r="JD521" s="5"/>
      <c r="JG521" s="5"/>
      <c r="JH521" s="5"/>
      <c r="JK521" s="5"/>
      <c r="JL521" s="5"/>
      <c r="JO521" s="5"/>
      <c r="JP521" s="5"/>
      <c r="JS521" s="5"/>
      <c r="JT521" s="5"/>
      <c r="JW521" s="5"/>
      <c r="JX521" s="5"/>
      <c r="KA521" s="5"/>
      <c r="KB521" s="5"/>
      <c r="KE521" s="5"/>
      <c r="KF521" s="5"/>
      <c r="KI521" s="5"/>
      <c r="KJ521" s="5"/>
      <c r="KM521" s="5"/>
      <c r="KN521" s="5"/>
      <c r="KQ521" s="5"/>
      <c r="KR521" s="5"/>
      <c r="KU521" s="5"/>
      <c r="KV521" s="5"/>
      <c r="KY521" s="5"/>
      <c r="KZ521" s="5"/>
      <c r="LC521" s="5"/>
      <c r="LD521" s="5"/>
      <c r="LG521" s="5"/>
      <c r="LH521" s="5"/>
      <c r="LK521" s="5"/>
      <c r="LL521" s="5"/>
      <c r="LO521" s="5"/>
      <c r="LP521" s="5"/>
      <c r="LS521" s="5"/>
      <c r="LT521" s="5"/>
      <c r="LW521" s="5"/>
      <c r="LX521" s="5"/>
      <c r="MA521" s="5"/>
      <c r="MB521" s="5"/>
      <c r="ME521" s="5"/>
      <c r="MF521" s="5"/>
      <c r="MI521" s="5"/>
      <c r="MJ521" s="5"/>
      <c r="MM521" s="5"/>
      <c r="MN521" s="5"/>
      <c r="MQ521" s="5"/>
      <c r="MR521" s="5"/>
      <c r="MU521" s="5"/>
      <c r="MV521" s="5"/>
      <c r="MY521" s="5"/>
      <c r="MZ521" s="5"/>
      <c r="NC521" s="5"/>
      <c r="ND521" s="5"/>
      <c r="NG521" s="5"/>
      <c r="NH521" s="5"/>
      <c r="NK521" s="5"/>
      <c r="NL521" s="5"/>
      <c r="NO521" s="5"/>
      <c r="NP521" s="5"/>
      <c r="NS521" s="5"/>
      <c r="NT521" s="5"/>
      <c r="NW521" s="5"/>
      <c r="NX521" s="5"/>
      <c r="OA521" s="5"/>
      <c r="OB521" s="5"/>
      <c r="OE521" s="5"/>
      <c r="OF521" s="5"/>
      <c r="OI521" s="5"/>
      <c r="OJ521" s="5"/>
      <c r="OM521" s="5"/>
      <c r="ON521" s="5"/>
      <c r="OQ521" s="5"/>
      <c r="OR521" s="5"/>
      <c r="OU521" s="5"/>
      <c r="OV521" s="5"/>
      <c r="OY521" s="5"/>
      <c r="OZ521" s="5"/>
      <c r="PC521" s="5"/>
      <c r="PD521" s="5"/>
      <c r="PG521" s="5"/>
      <c r="PH521" s="5"/>
      <c r="PK521" s="5"/>
      <c r="PL521" s="5"/>
      <c r="PO521" s="5"/>
      <c r="PP521" s="5"/>
      <c r="PS521" s="5"/>
      <c r="PT521" s="5"/>
      <c r="PW521" s="5"/>
      <c r="PX521" s="5"/>
      <c r="QA521" s="5"/>
      <c r="QB521" s="5"/>
      <c r="QE521" s="5"/>
      <c r="QF521" s="5"/>
      <c r="QI521" s="5"/>
      <c r="QJ521" s="5"/>
      <c r="QM521" s="5"/>
      <c r="QN521" s="5"/>
      <c r="QQ521" s="5"/>
      <c r="QR521" s="5"/>
      <c r="QU521" s="5"/>
      <c r="QV521" s="5"/>
      <c r="QY521" s="5"/>
      <c r="QZ521" s="5"/>
      <c r="RC521" s="5"/>
      <c r="RD521" s="5"/>
      <c r="RG521" s="5"/>
      <c r="RH521" s="5"/>
      <c r="RK521" s="5"/>
      <c r="RL521" s="5"/>
      <c r="RO521" s="5"/>
      <c r="RP521" s="5"/>
      <c r="RS521" s="5"/>
      <c r="RT521" s="5"/>
      <c r="RW521" s="5"/>
      <c r="RX521" s="5"/>
      <c r="SA521" s="5"/>
      <c r="SB521" s="5"/>
      <c r="SE521" s="5"/>
      <c r="SF521" s="5"/>
      <c r="SI521" s="5"/>
      <c r="SJ521" s="5"/>
      <c r="SM521" s="5"/>
      <c r="SN521" s="5"/>
      <c r="SQ521" s="5"/>
      <c r="SR521" s="5"/>
      <c r="SU521" s="5"/>
      <c r="SV521" s="5"/>
      <c r="SY521" s="5"/>
      <c r="SZ521" s="5"/>
      <c r="TC521" s="5"/>
      <c r="TD521" s="5"/>
      <c r="TG521" s="5"/>
      <c r="TH521" s="5"/>
      <c r="TK521" s="5"/>
      <c r="TL521" s="5"/>
      <c r="TO521" s="5"/>
      <c r="TP521" s="5"/>
      <c r="TS521" s="5"/>
      <c r="TT521" s="5"/>
      <c r="TW521" s="5"/>
      <c r="TX521" s="5"/>
      <c r="UA521" s="5"/>
      <c r="UB521" s="5"/>
      <c r="UE521" s="5"/>
      <c r="UF521" s="5"/>
      <c r="UI521" s="5"/>
      <c r="UJ521" s="5"/>
      <c r="UM521" s="5"/>
      <c r="UN521" s="5"/>
      <c r="UQ521" s="5"/>
      <c r="UR521" s="5"/>
      <c r="UU521" s="5"/>
      <c r="UV521" s="5"/>
      <c r="UY521" s="5"/>
      <c r="UZ521" s="5"/>
      <c r="VC521" s="5"/>
      <c r="VD521" s="5"/>
      <c r="VG521" s="5"/>
      <c r="VH521" s="5"/>
      <c r="VK521" s="5"/>
      <c r="VL521" s="5"/>
      <c r="VO521" s="5"/>
      <c r="VP521" s="5"/>
      <c r="VS521" s="5"/>
      <c r="VT521" s="5"/>
      <c r="VW521" s="5"/>
      <c r="VX521" s="5"/>
      <c r="WA521" s="5"/>
      <c r="WB521" s="5"/>
      <c r="WE521" s="5"/>
      <c r="WF521" s="5"/>
      <c r="WI521" s="5"/>
      <c r="WJ521" s="5"/>
      <c r="WM521" s="5"/>
      <c r="WN521" s="5"/>
      <c r="WQ521" s="5"/>
      <c r="WR521" s="5"/>
      <c r="WU521" s="5"/>
      <c r="WV521" s="5"/>
      <c r="WY521" s="5"/>
      <c r="WZ521" s="5"/>
      <c r="XC521" s="5"/>
      <c r="XD521" s="5"/>
      <c r="XG521" s="5"/>
      <c r="XH521" s="5"/>
      <c r="XK521" s="5"/>
      <c r="XL521" s="5"/>
      <c r="XO521" s="5"/>
      <c r="XP521" s="5"/>
      <c r="XS521" s="5"/>
      <c r="XT521" s="5"/>
      <c r="XW521" s="5"/>
      <c r="XX521" s="5"/>
      <c r="YA521" s="5"/>
      <c r="YB521" s="5"/>
      <c r="YE521" s="5"/>
      <c r="YF521" s="5"/>
      <c r="YI521" s="5"/>
      <c r="YJ521" s="5"/>
      <c r="YM521" s="5"/>
      <c r="YN521" s="5"/>
      <c r="YQ521" s="5"/>
      <c r="YR521" s="5"/>
      <c r="YU521" s="5"/>
      <c r="YV521" s="5"/>
      <c r="YY521" s="5"/>
      <c r="YZ521" s="5"/>
      <c r="ZC521" s="5"/>
      <c r="ZD521" s="5"/>
      <c r="ZG521" s="5"/>
      <c r="ZH521" s="5"/>
      <c r="ZK521" s="5"/>
      <c r="ZL521" s="5"/>
      <c r="ZO521" s="5"/>
      <c r="ZP521" s="5"/>
      <c r="ZS521" s="5"/>
      <c r="ZT521" s="5"/>
      <c r="ZW521" s="5"/>
      <c r="ZX521" s="5"/>
      <c r="AAA521" s="5"/>
      <c r="AAB521" s="5"/>
      <c r="AAE521" s="5"/>
      <c r="AAF521" s="5"/>
      <c r="AAI521" s="5"/>
      <c r="AAJ521" s="5"/>
      <c r="AAM521" s="5"/>
      <c r="AAN521" s="5"/>
      <c r="AAQ521" s="5"/>
      <c r="AAR521" s="5"/>
      <c r="AAU521" s="5"/>
      <c r="AAV521" s="5"/>
      <c r="AAY521" s="5"/>
      <c r="AAZ521" s="5"/>
      <c r="ABC521" s="5"/>
      <c r="ABD521" s="5"/>
      <c r="ABG521" s="5"/>
      <c r="ABH521" s="5"/>
      <c r="ABK521" s="5"/>
      <c r="ABL521" s="5"/>
      <c r="ABO521" s="5"/>
      <c r="ABP521" s="5"/>
      <c r="ABS521" s="5"/>
      <c r="ABT521" s="5"/>
      <c r="ABW521" s="5"/>
      <c r="ABX521" s="5"/>
      <c r="ACA521" s="5"/>
      <c r="ACB521" s="5"/>
      <c r="ACE521" s="5"/>
      <c r="ACF521" s="5"/>
      <c r="ACI521" s="5"/>
      <c r="ACJ521" s="5"/>
      <c r="ACM521" s="5"/>
      <c r="ACN521" s="5"/>
      <c r="ACQ521" s="5"/>
      <c r="ACR521" s="5"/>
      <c r="ACU521" s="5"/>
      <c r="ACV521" s="5"/>
      <c r="ACY521" s="5"/>
      <c r="ACZ521" s="5"/>
      <c r="ADC521" s="5"/>
      <c r="ADD521" s="5"/>
      <c r="ADG521" s="5"/>
      <c r="ADH521" s="5"/>
      <c r="ADK521" s="5"/>
      <c r="ADL521" s="5"/>
      <c r="ADO521" s="5"/>
      <c r="ADP521" s="5"/>
      <c r="ADS521" s="5"/>
      <c r="ADT521" s="5"/>
      <c r="ADW521" s="5"/>
      <c r="ADX521" s="5"/>
      <c r="AEA521" s="5"/>
      <c r="AEB521" s="5"/>
      <c r="AEE521" s="5"/>
      <c r="AEF521" s="5"/>
      <c r="AEI521" s="5"/>
      <c r="AEJ521" s="5"/>
      <c r="AEM521" s="5"/>
      <c r="AEN521" s="5"/>
      <c r="AEQ521" s="5"/>
      <c r="AER521" s="5"/>
      <c r="AEU521" s="5"/>
      <c r="AEV521" s="5"/>
      <c r="AEY521" s="5"/>
      <c r="AEZ521" s="5"/>
      <c r="AFC521" s="5"/>
      <c r="AFD521" s="5"/>
      <c r="AFG521" s="5"/>
      <c r="AFH521" s="5"/>
      <c r="AFK521" s="5"/>
      <c r="AFL521" s="5"/>
      <c r="AFO521" s="5"/>
      <c r="AFP521" s="5"/>
      <c r="AFS521" s="5"/>
      <c r="AFT521" s="5"/>
      <c r="AFW521" s="5"/>
      <c r="AFX521" s="5"/>
      <c r="AGA521" s="5"/>
      <c r="AGB521" s="5"/>
      <c r="AGE521" s="5"/>
      <c r="AGF521" s="5"/>
      <c r="AGI521" s="5"/>
      <c r="AGJ521" s="5"/>
      <c r="AGM521" s="5"/>
      <c r="AGN521" s="5"/>
      <c r="AGQ521" s="5"/>
      <c r="AGR521" s="5"/>
      <c r="AGU521" s="5"/>
      <c r="AGV521" s="5"/>
      <c r="AGY521" s="5"/>
      <c r="AGZ521" s="5"/>
      <c r="AHC521" s="5"/>
      <c r="AHD521" s="5"/>
      <c r="AHG521" s="5"/>
      <c r="AHH521" s="5"/>
      <c r="AHK521" s="5"/>
      <c r="AHL521" s="5"/>
      <c r="AHO521" s="5"/>
      <c r="AHP521" s="5"/>
      <c r="AHS521" s="5"/>
      <c r="AHT521" s="5"/>
      <c r="AHW521" s="5"/>
      <c r="AHX521" s="5"/>
      <c r="AIA521" s="5"/>
      <c r="AIB521" s="5"/>
      <c r="AIE521" s="5"/>
      <c r="AIF521" s="5"/>
      <c r="AII521" s="5"/>
      <c r="AIJ521" s="5"/>
      <c r="AIM521" s="5"/>
      <c r="AIN521" s="5"/>
      <c r="AIQ521" s="5"/>
      <c r="AIR521" s="5"/>
      <c r="AIU521" s="5"/>
      <c r="AIV521" s="5"/>
      <c r="AIY521" s="5"/>
      <c r="AIZ521" s="5"/>
      <c r="AJC521" s="5"/>
      <c r="AJD521" s="5"/>
      <c r="AJG521" s="5"/>
      <c r="AJH521" s="5"/>
      <c r="AJK521" s="5"/>
      <c r="AJL521" s="5"/>
      <c r="AJO521" s="5"/>
      <c r="AJP521" s="5"/>
      <c r="AJS521" s="5"/>
      <c r="AJT521" s="5"/>
      <c r="AJW521" s="5"/>
      <c r="AJX521" s="5"/>
      <c r="AKA521" s="5"/>
      <c r="AKB521" s="5"/>
      <c r="AKE521" s="5"/>
      <c r="AKF521" s="5"/>
      <c r="AKI521" s="5"/>
      <c r="AKJ521" s="5"/>
      <c r="AKM521" s="5"/>
      <c r="AKN521" s="5"/>
      <c r="AKQ521" s="5"/>
      <c r="AKR521" s="5"/>
      <c r="AKU521" s="5"/>
      <c r="AKV521" s="5"/>
      <c r="AKY521" s="5"/>
      <c r="AKZ521" s="5"/>
      <c r="ALC521" s="5"/>
      <c r="ALD521" s="5"/>
      <c r="ALG521" s="5"/>
      <c r="ALH521" s="5"/>
      <c r="ALK521" s="5"/>
      <c r="ALL521" s="5"/>
      <c r="ALO521" s="5"/>
      <c r="ALP521" s="5"/>
      <c r="ALS521" s="5"/>
      <c r="ALT521" s="5"/>
      <c r="ALW521" s="5"/>
      <c r="ALX521" s="5"/>
      <c r="AMA521" s="5"/>
      <c r="AMB521" s="5"/>
      <c r="AME521" s="5"/>
      <c r="AMF521" s="5"/>
      <c r="AMI521" s="5"/>
      <c r="AMJ521" s="5"/>
    </row>
    <row r="522" spans="1:1024" s="5" customFormat="1" x14ac:dyDescent="0.25">
      <c r="A522" s="3">
        <v>42044</v>
      </c>
      <c r="B522" s="5" t="s">
        <v>1496</v>
      </c>
      <c r="D522" s="5">
        <v>20</v>
      </c>
      <c r="E522" s="71"/>
    </row>
    <row r="523" spans="1:1024" x14ac:dyDescent="0.25">
      <c r="A523" s="3">
        <v>42044</v>
      </c>
      <c r="B523" t="s">
        <v>15</v>
      </c>
      <c r="C523"/>
      <c r="D523" s="5">
        <v>9</v>
      </c>
      <c r="E523" s="70"/>
      <c r="G523" s="5"/>
      <c r="H523" s="5"/>
      <c r="K523" s="5"/>
      <c r="L523" s="5"/>
      <c r="O523" s="5"/>
      <c r="P523" s="5"/>
      <c r="S523" s="5"/>
      <c r="T523" s="5"/>
      <c r="W523" s="5"/>
      <c r="X523" s="5"/>
      <c r="AA523" s="5"/>
      <c r="AB523" s="5"/>
      <c r="AE523" s="5"/>
      <c r="AF523" s="5"/>
      <c r="AI523" s="5"/>
      <c r="AJ523" s="5"/>
      <c r="AM523" s="5"/>
      <c r="AN523" s="5"/>
      <c r="AQ523" s="5"/>
      <c r="AR523" s="5"/>
      <c r="AU523" s="5"/>
      <c r="AV523" s="5"/>
      <c r="AY523" s="5"/>
      <c r="AZ523" s="5"/>
      <c r="BC523" s="5"/>
      <c r="BD523" s="5"/>
      <c r="BG523" s="5"/>
      <c r="BH523" s="5"/>
      <c r="BK523" s="5"/>
      <c r="BL523" s="5"/>
      <c r="BO523" s="5"/>
      <c r="BP523" s="5"/>
      <c r="BS523" s="5"/>
      <c r="BT523" s="5"/>
      <c r="BW523" s="5"/>
      <c r="BX523" s="5"/>
      <c r="CA523" s="5"/>
      <c r="CB523" s="5"/>
      <c r="CE523" s="5"/>
      <c r="CF523" s="5"/>
      <c r="CI523" s="5"/>
      <c r="CJ523" s="5"/>
      <c r="CM523" s="5"/>
      <c r="CN523" s="5"/>
      <c r="CQ523" s="5"/>
      <c r="CR523" s="5"/>
      <c r="CU523" s="5"/>
      <c r="CV523" s="5"/>
      <c r="CY523" s="5"/>
      <c r="CZ523" s="5"/>
      <c r="DC523" s="5"/>
      <c r="DD523" s="5"/>
      <c r="DG523" s="5"/>
      <c r="DH523" s="5"/>
      <c r="DK523" s="5"/>
      <c r="DL523" s="5"/>
      <c r="DO523" s="5"/>
      <c r="DP523" s="5"/>
      <c r="DS523" s="5"/>
      <c r="DT523" s="5"/>
      <c r="DW523" s="5"/>
      <c r="DX523" s="5"/>
      <c r="EA523" s="5"/>
      <c r="EB523" s="5"/>
      <c r="EE523" s="5"/>
      <c r="EF523" s="5"/>
      <c r="EI523" s="5"/>
      <c r="EJ523" s="5"/>
      <c r="EM523" s="5"/>
      <c r="EN523" s="5"/>
      <c r="EQ523" s="5"/>
      <c r="ER523" s="5"/>
      <c r="EU523" s="5"/>
      <c r="EV523" s="5"/>
      <c r="EY523" s="5"/>
      <c r="EZ523" s="5"/>
      <c r="FC523" s="5"/>
      <c r="FD523" s="5"/>
      <c r="FG523" s="5"/>
      <c r="FH523" s="5"/>
      <c r="FK523" s="5"/>
      <c r="FL523" s="5"/>
      <c r="FO523" s="5"/>
      <c r="FP523" s="5"/>
      <c r="FS523" s="5"/>
      <c r="FT523" s="5"/>
      <c r="FW523" s="5"/>
      <c r="FX523" s="5"/>
      <c r="GA523" s="5"/>
      <c r="GB523" s="5"/>
      <c r="GE523" s="5"/>
      <c r="GF523" s="5"/>
      <c r="GI523" s="5"/>
      <c r="GJ523" s="5"/>
      <c r="GM523" s="5"/>
      <c r="GN523" s="5"/>
      <c r="GQ523" s="5"/>
      <c r="GR523" s="5"/>
      <c r="GU523" s="5"/>
      <c r="GV523" s="5"/>
      <c r="GY523" s="5"/>
      <c r="GZ523" s="5"/>
      <c r="HC523" s="5"/>
      <c r="HD523" s="5"/>
      <c r="HG523" s="5"/>
      <c r="HH523" s="5"/>
      <c r="HK523" s="5"/>
      <c r="HL523" s="5"/>
      <c r="HO523" s="5"/>
      <c r="HP523" s="5"/>
      <c r="HS523" s="5"/>
      <c r="HT523" s="5"/>
      <c r="HW523" s="5"/>
      <c r="HX523" s="5"/>
      <c r="IA523" s="5"/>
      <c r="IB523" s="5"/>
      <c r="IE523" s="5"/>
      <c r="IF523" s="5"/>
      <c r="II523" s="5"/>
      <c r="IJ523" s="5"/>
      <c r="IM523" s="5"/>
      <c r="IN523" s="5"/>
      <c r="IQ523" s="5"/>
      <c r="IR523" s="5"/>
      <c r="IU523" s="5"/>
      <c r="IV523" s="5"/>
      <c r="IY523" s="5"/>
      <c r="IZ523" s="5"/>
      <c r="JC523" s="5"/>
      <c r="JD523" s="5"/>
      <c r="JG523" s="5"/>
      <c r="JH523" s="5"/>
      <c r="JK523" s="5"/>
      <c r="JL523" s="5"/>
      <c r="JO523" s="5"/>
      <c r="JP523" s="5"/>
      <c r="JS523" s="5"/>
      <c r="JT523" s="5"/>
      <c r="JW523" s="5"/>
      <c r="JX523" s="5"/>
      <c r="KA523" s="5"/>
      <c r="KB523" s="5"/>
      <c r="KE523" s="5"/>
      <c r="KF523" s="5"/>
      <c r="KI523" s="5"/>
      <c r="KJ523" s="5"/>
      <c r="KM523" s="5"/>
      <c r="KN523" s="5"/>
      <c r="KQ523" s="5"/>
      <c r="KR523" s="5"/>
      <c r="KU523" s="5"/>
      <c r="KV523" s="5"/>
      <c r="KY523" s="5"/>
      <c r="KZ523" s="5"/>
      <c r="LC523" s="5"/>
      <c r="LD523" s="5"/>
      <c r="LG523" s="5"/>
      <c r="LH523" s="5"/>
      <c r="LK523" s="5"/>
      <c r="LL523" s="5"/>
      <c r="LO523" s="5"/>
      <c r="LP523" s="5"/>
      <c r="LS523" s="5"/>
      <c r="LT523" s="5"/>
      <c r="LW523" s="5"/>
      <c r="LX523" s="5"/>
      <c r="MA523" s="5"/>
      <c r="MB523" s="5"/>
      <c r="ME523" s="5"/>
      <c r="MF523" s="5"/>
      <c r="MI523" s="5"/>
      <c r="MJ523" s="5"/>
      <c r="MM523" s="5"/>
      <c r="MN523" s="5"/>
      <c r="MQ523" s="5"/>
      <c r="MR523" s="5"/>
      <c r="MU523" s="5"/>
      <c r="MV523" s="5"/>
      <c r="MY523" s="5"/>
      <c r="MZ523" s="5"/>
      <c r="NC523" s="5"/>
      <c r="ND523" s="5"/>
      <c r="NG523" s="5"/>
      <c r="NH523" s="5"/>
      <c r="NK523" s="5"/>
      <c r="NL523" s="5"/>
      <c r="NO523" s="5"/>
      <c r="NP523" s="5"/>
      <c r="NS523" s="5"/>
      <c r="NT523" s="5"/>
      <c r="NW523" s="5"/>
      <c r="NX523" s="5"/>
      <c r="OA523" s="5"/>
      <c r="OB523" s="5"/>
      <c r="OE523" s="5"/>
      <c r="OF523" s="5"/>
      <c r="OI523" s="5"/>
      <c r="OJ523" s="5"/>
      <c r="OM523" s="5"/>
      <c r="ON523" s="5"/>
      <c r="OQ523" s="5"/>
      <c r="OR523" s="5"/>
      <c r="OU523" s="5"/>
      <c r="OV523" s="5"/>
      <c r="OY523" s="5"/>
      <c r="OZ523" s="5"/>
      <c r="PC523" s="5"/>
      <c r="PD523" s="5"/>
      <c r="PG523" s="5"/>
      <c r="PH523" s="5"/>
      <c r="PK523" s="5"/>
      <c r="PL523" s="5"/>
      <c r="PO523" s="5"/>
      <c r="PP523" s="5"/>
      <c r="PS523" s="5"/>
      <c r="PT523" s="5"/>
      <c r="PW523" s="5"/>
      <c r="PX523" s="5"/>
      <c r="QA523" s="5"/>
      <c r="QB523" s="5"/>
      <c r="QE523" s="5"/>
      <c r="QF523" s="5"/>
      <c r="QI523" s="5"/>
      <c r="QJ523" s="5"/>
      <c r="QM523" s="5"/>
      <c r="QN523" s="5"/>
      <c r="QQ523" s="5"/>
      <c r="QR523" s="5"/>
      <c r="QU523" s="5"/>
      <c r="QV523" s="5"/>
      <c r="QY523" s="5"/>
      <c r="QZ523" s="5"/>
      <c r="RC523" s="5"/>
      <c r="RD523" s="5"/>
      <c r="RG523" s="5"/>
      <c r="RH523" s="5"/>
      <c r="RK523" s="5"/>
      <c r="RL523" s="5"/>
      <c r="RO523" s="5"/>
      <c r="RP523" s="5"/>
      <c r="RS523" s="5"/>
      <c r="RT523" s="5"/>
      <c r="RW523" s="5"/>
      <c r="RX523" s="5"/>
      <c r="SA523" s="5"/>
      <c r="SB523" s="5"/>
      <c r="SE523" s="5"/>
      <c r="SF523" s="5"/>
      <c r="SI523" s="5"/>
      <c r="SJ523" s="5"/>
      <c r="SM523" s="5"/>
      <c r="SN523" s="5"/>
      <c r="SQ523" s="5"/>
      <c r="SR523" s="5"/>
      <c r="SU523" s="5"/>
      <c r="SV523" s="5"/>
      <c r="SY523" s="5"/>
      <c r="SZ523" s="5"/>
      <c r="TC523" s="5"/>
      <c r="TD523" s="5"/>
      <c r="TG523" s="5"/>
      <c r="TH523" s="5"/>
      <c r="TK523" s="5"/>
      <c r="TL523" s="5"/>
      <c r="TO523" s="5"/>
      <c r="TP523" s="5"/>
      <c r="TS523" s="5"/>
      <c r="TT523" s="5"/>
      <c r="TW523" s="5"/>
      <c r="TX523" s="5"/>
      <c r="UA523" s="5"/>
      <c r="UB523" s="5"/>
      <c r="UE523" s="5"/>
      <c r="UF523" s="5"/>
      <c r="UI523" s="5"/>
      <c r="UJ523" s="5"/>
      <c r="UM523" s="5"/>
      <c r="UN523" s="5"/>
      <c r="UQ523" s="5"/>
      <c r="UR523" s="5"/>
      <c r="UU523" s="5"/>
      <c r="UV523" s="5"/>
      <c r="UY523" s="5"/>
      <c r="UZ523" s="5"/>
      <c r="VC523" s="5"/>
      <c r="VD523" s="5"/>
      <c r="VG523" s="5"/>
      <c r="VH523" s="5"/>
      <c r="VK523" s="5"/>
      <c r="VL523" s="5"/>
      <c r="VO523" s="5"/>
      <c r="VP523" s="5"/>
      <c r="VS523" s="5"/>
      <c r="VT523" s="5"/>
      <c r="VW523" s="5"/>
      <c r="VX523" s="5"/>
      <c r="WA523" s="5"/>
      <c r="WB523" s="5"/>
      <c r="WE523" s="5"/>
      <c r="WF523" s="5"/>
      <c r="WI523" s="5"/>
      <c r="WJ523" s="5"/>
      <c r="WM523" s="5"/>
      <c r="WN523" s="5"/>
      <c r="WQ523" s="5"/>
      <c r="WR523" s="5"/>
      <c r="WU523" s="5"/>
      <c r="WV523" s="5"/>
      <c r="WY523" s="5"/>
      <c r="WZ523" s="5"/>
      <c r="XC523" s="5"/>
      <c r="XD523" s="5"/>
      <c r="XG523" s="5"/>
      <c r="XH523" s="5"/>
      <c r="XK523" s="5"/>
      <c r="XL523" s="5"/>
      <c r="XO523" s="5"/>
      <c r="XP523" s="5"/>
      <c r="XS523" s="5"/>
      <c r="XT523" s="5"/>
      <c r="XW523" s="5"/>
      <c r="XX523" s="5"/>
      <c r="YA523" s="5"/>
      <c r="YB523" s="5"/>
      <c r="YE523" s="5"/>
      <c r="YF523" s="5"/>
      <c r="YI523" s="5"/>
      <c r="YJ523" s="5"/>
      <c r="YM523" s="5"/>
      <c r="YN523" s="5"/>
      <c r="YQ523" s="5"/>
      <c r="YR523" s="5"/>
      <c r="YU523" s="5"/>
      <c r="YV523" s="5"/>
      <c r="YY523" s="5"/>
      <c r="YZ523" s="5"/>
      <c r="ZC523" s="5"/>
      <c r="ZD523" s="5"/>
      <c r="ZG523" s="5"/>
      <c r="ZH523" s="5"/>
      <c r="ZK523" s="5"/>
      <c r="ZL523" s="5"/>
      <c r="ZO523" s="5"/>
      <c r="ZP523" s="5"/>
      <c r="ZS523" s="5"/>
      <c r="ZT523" s="5"/>
      <c r="ZW523" s="5"/>
      <c r="ZX523" s="5"/>
      <c r="AAA523" s="5"/>
      <c r="AAB523" s="5"/>
      <c r="AAE523" s="5"/>
      <c r="AAF523" s="5"/>
      <c r="AAI523" s="5"/>
      <c r="AAJ523" s="5"/>
      <c r="AAM523" s="5"/>
      <c r="AAN523" s="5"/>
      <c r="AAQ523" s="5"/>
      <c r="AAR523" s="5"/>
      <c r="AAU523" s="5"/>
      <c r="AAV523" s="5"/>
      <c r="AAY523" s="5"/>
      <c r="AAZ523" s="5"/>
      <c r="ABC523" s="5"/>
      <c r="ABD523" s="5"/>
      <c r="ABG523" s="5"/>
      <c r="ABH523" s="5"/>
      <c r="ABK523" s="5"/>
      <c r="ABL523" s="5"/>
      <c r="ABO523" s="5"/>
      <c r="ABP523" s="5"/>
      <c r="ABS523" s="5"/>
      <c r="ABT523" s="5"/>
      <c r="ABW523" s="5"/>
      <c r="ABX523" s="5"/>
      <c r="ACA523" s="5"/>
      <c r="ACB523" s="5"/>
      <c r="ACE523" s="5"/>
      <c r="ACF523" s="5"/>
      <c r="ACI523" s="5"/>
      <c r="ACJ523" s="5"/>
      <c r="ACM523" s="5"/>
      <c r="ACN523" s="5"/>
      <c r="ACQ523" s="5"/>
      <c r="ACR523" s="5"/>
      <c r="ACU523" s="5"/>
      <c r="ACV523" s="5"/>
      <c r="ACY523" s="5"/>
      <c r="ACZ523" s="5"/>
      <c r="ADC523" s="5"/>
      <c r="ADD523" s="5"/>
      <c r="ADG523" s="5"/>
      <c r="ADH523" s="5"/>
      <c r="ADK523" s="5"/>
      <c r="ADL523" s="5"/>
      <c r="ADO523" s="5"/>
      <c r="ADP523" s="5"/>
      <c r="ADS523" s="5"/>
      <c r="ADT523" s="5"/>
      <c r="ADW523" s="5"/>
      <c r="ADX523" s="5"/>
      <c r="AEA523" s="5"/>
      <c r="AEB523" s="5"/>
      <c r="AEE523" s="5"/>
      <c r="AEF523" s="5"/>
      <c r="AEI523" s="5"/>
      <c r="AEJ523" s="5"/>
      <c r="AEM523" s="5"/>
      <c r="AEN523" s="5"/>
      <c r="AEQ523" s="5"/>
      <c r="AER523" s="5"/>
      <c r="AEU523" s="5"/>
      <c r="AEV523" s="5"/>
      <c r="AEY523" s="5"/>
      <c r="AEZ523" s="5"/>
      <c r="AFC523" s="5"/>
      <c r="AFD523" s="5"/>
      <c r="AFG523" s="5"/>
      <c r="AFH523" s="5"/>
      <c r="AFK523" s="5"/>
      <c r="AFL523" s="5"/>
      <c r="AFO523" s="5"/>
      <c r="AFP523" s="5"/>
      <c r="AFS523" s="5"/>
      <c r="AFT523" s="5"/>
      <c r="AFW523" s="5"/>
      <c r="AFX523" s="5"/>
      <c r="AGA523" s="5"/>
      <c r="AGB523" s="5"/>
      <c r="AGE523" s="5"/>
      <c r="AGF523" s="5"/>
      <c r="AGI523" s="5"/>
      <c r="AGJ523" s="5"/>
      <c r="AGM523" s="5"/>
      <c r="AGN523" s="5"/>
      <c r="AGQ523" s="5"/>
      <c r="AGR523" s="5"/>
      <c r="AGU523" s="5"/>
      <c r="AGV523" s="5"/>
      <c r="AGY523" s="5"/>
      <c r="AGZ523" s="5"/>
      <c r="AHC523" s="5"/>
      <c r="AHD523" s="5"/>
      <c r="AHG523" s="5"/>
      <c r="AHH523" s="5"/>
      <c r="AHK523" s="5"/>
      <c r="AHL523" s="5"/>
      <c r="AHO523" s="5"/>
      <c r="AHP523" s="5"/>
      <c r="AHS523" s="5"/>
      <c r="AHT523" s="5"/>
      <c r="AHW523" s="5"/>
      <c r="AHX523" s="5"/>
      <c r="AIA523" s="5"/>
      <c r="AIB523" s="5"/>
      <c r="AIE523" s="5"/>
      <c r="AIF523" s="5"/>
      <c r="AII523" s="5"/>
      <c r="AIJ523" s="5"/>
      <c r="AIM523" s="5"/>
      <c r="AIN523" s="5"/>
      <c r="AIQ523" s="5"/>
      <c r="AIR523" s="5"/>
      <c r="AIU523" s="5"/>
      <c r="AIV523" s="5"/>
      <c r="AIY523" s="5"/>
      <c r="AIZ523" s="5"/>
      <c r="AJC523" s="5"/>
      <c r="AJD523" s="5"/>
      <c r="AJG523" s="5"/>
      <c r="AJH523" s="5"/>
      <c r="AJK523" s="5"/>
      <c r="AJL523" s="5"/>
      <c r="AJO523" s="5"/>
      <c r="AJP523" s="5"/>
      <c r="AJS523" s="5"/>
      <c r="AJT523" s="5"/>
      <c r="AJW523" s="5"/>
      <c r="AJX523" s="5"/>
      <c r="AKA523" s="5"/>
      <c r="AKB523" s="5"/>
      <c r="AKE523" s="5"/>
      <c r="AKF523" s="5"/>
      <c r="AKI523" s="5"/>
      <c r="AKJ523" s="5"/>
      <c r="AKM523" s="5"/>
      <c r="AKN523" s="5"/>
      <c r="AKQ523" s="5"/>
      <c r="AKR523" s="5"/>
      <c r="AKU523" s="5"/>
      <c r="AKV523" s="5"/>
      <c r="AKY523" s="5"/>
      <c r="AKZ523" s="5"/>
      <c r="ALC523" s="5"/>
      <c r="ALD523" s="5"/>
      <c r="ALG523" s="5"/>
      <c r="ALH523" s="5"/>
      <c r="ALK523" s="5"/>
      <c r="ALL523" s="5"/>
      <c r="ALO523" s="5"/>
      <c r="ALP523" s="5"/>
      <c r="ALS523" s="5"/>
      <c r="ALT523" s="5"/>
      <c r="ALW523" s="5"/>
      <c r="ALX523" s="5"/>
      <c r="AMA523" s="5"/>
      <c r="AMB523" s="5"/>
      <c r="AME523" s="5"/>
      <c r="AMF523" s="5"/>
      <c r="AMI523" s="5"/>
      <c r="AMJ523" s="5"/>
    </row>
    <row r="524" spans="1:1024" x14ac:dyDescent="0.25">
      <c r="A524" s="7"/>
      <c r="C524"/>
      <c r="D524"/>
      <c r="E524" s="70"/>
      <c r="G524" s="5"/>
      <c r="H524" s="5"/>
      <c r="K524" s="5"/>
      <c r="L524" s="5"/>
      <c r="O524" s="5"/>
      <c r="P524" s="5"/>
      <c r="S524" s="5"/>
      <c r="T524" s="5"/>
      <c r="W524" s="5"/>
      <c r="X524" s="5"/>
      <c r="AA524" s="5"/>
      <c r="AB524" s="5"/>
      <c r="AE524" s="5"/>
      <c r="AF524" s="5"/>
      <c r="AI524" s="5"/>
      <c r="AJ524" s="5"/>
      <c r="AM524" s="5"/>
      <c r="AN524" s="5"/>
      <c r="AQ524" s="5"/>
      <c r="AR524" s="5"/>
      <c r="AU524" s="5"/>
      <c r="AV524" s="5"/>
      <c r="AY524" s="5"/>
      <c r="AZ524" s="5"/>
      <c r="BC524" s="5"/>
      <c r="BD524" s="5"/>
      <c r="BG524" s="5"/>
      <c r="BH524" s="5"/>
      <c r="BK524" s="5"/>
      <c r="BL524" s="5"/>
      <c r="BO524" s="5"/>
      <c r="BP524" s="5"/>
      <c r="BS524" s="5"/>
      <c r="BT524" s="5"/>
      <c r="BW524" s="5"/>
      <c r="BX524" s="5"/>
      <c r="CA524" s="5"/>
      <c r="CB524" s="5"/>
      <c r="CE524" s="5"/>
      <c r="CF524" s="5"/>
      <c r="CI524" s="5"/>
      <c r="CJ524" s="5"/>
      <c r="CM524" s="5"/>
      <c r="CN524" s="5"/>
      <c r="CQ524" s="5"/>
      <c r="CR524" s="5"/>
      <c r="CU524" s="5"/>
      <c r="CV524" s="5"/>
      <c r="CY524" s="5"/>
      <c r="CZ524" s="5"/>
      <c r="DC524" s="5"/>
      <c r="DD524" s="5"/>
      <c r="DG524" s="5"/>
      <c r="DH524" s="5"/>
      <c r="DK524" s="5"/>
      <c r="DL524" s="5"/>
      <c r="DO524" s="5"/>
      <c r="DP524" s="5"/>
      <c r="DS524" s="5"/>
      <c r="DT524" s="5"/>
      <c r="DW524" s="5"/>
      <c r="DX524" s="5"/>
      <c r="EA524" s="5"/>
      <c r="EB524" s="5"/>
      <c r="EE524" s="5"/>
      <c r="EF524" s="5"/>
      <c r="EI524" s="5"/>
      <c r="EJ524" s="5"/>
      <c r="EM524" s="5"/>
      <c r="EN524" s="5"/>
      <c r="EQ524" s="5"/>
      <c r="ER524" s="5"/>
      <c r="EU524" s="5"/>
      <c r="EV524" s="5"/>
      <c r="EY524" s="5"/>
      <c r="EZ524" s="5"/>
      <c r="FC524" s="5"/>
      <c r="FD524" s="5"/>
      <c r="FG524" s="5"/>
      <c r="FH524" s="5"/>
      <c r="FK524" s="5"/>
      <c r="FL524" s="5"/>
      <c r="FO524" s="5"/>
      <c r="FP524" s="5"/>
      <c r="FS524" s="5"/>
      <c r="FT524" s="5"/>
      <c r="FW524" s="5"/>
      <c r="FX524" s="5"/>
      <c r="GA524" s="5"/>
      <c r="GB524" s="5"/>
      <c r="GE524" s="5"/>
      <c r="GF524" s="5"/>
      <c r="GI524" s="5"/>
      <c r="GJ524" s="5"/>
      <c r="GM524" s="5"/>
      <c r="GN524" s="5"/>
      <c r="GQ524" s="5"/>
      <c r="GR524" s="5"/>
      <c r="GU524" s="5"/>
      <c r="GV524" s="5"/>
      <c r="GY524" s="5"/>
      <c r="GZ524" s="5"/>
      <c r="HC524" s="5"/>
      <c r="HD524" s="5"/>
      <c r="HG524" s="5"/>
      <c r="HH524" s="5"/>
      <c r="HK524" s="5"/>
      <c r="HL524" s="5"/>
      <c r="HO524" s="5"/>
      <c r="HP524" s="5"/>
      <c r="HS524" s="5"/>
      <c r="HT524" s="5"/>
      <c r="HW524" s="5"/>
      <c r="HX524" s="5"/>
      <c r="IA524" s="5"/>
      <c r="IB524" s="5"/>
      <c r="IE524" s="5"/>
      <c r="IF524" s="5"/>
      <c r="II524" s="5"/>
      <c r="IJ524" s="5"/>
      <c r="IM524" s="5"/>
      <c r="IN524" s="5"/>
      <c r="IQ524" s="5"/>
      <c r="IR524" s="5"/>
      <c r="IU524" s="5"/>
      <c r="IV524" s="5"/>
      <c r="IY524" s="5"/>
      <c r="IZ524" s="5"/>
      <c r="JC524" s="5"/>
      <c r="JD524" s="5"/>
      <c r="JG524" s="5"/>
      <c r="JH524" s="5"/>
      <c r="JK524" s="5"/>
      <c r="JL524" s="5"/>
      <c r="JO524" s="5"/>
      <c r="JP524" s="5"/>
      <c r="JS524" s="5"/>
      <c r="JT524" s="5"/>
      <c r="JW524" s="5"/>
      <c r="JX524" s="5"/>
      <c r="KA524" s="5"/>
      <c r="KB524" s="5"/>
      <c r="KE524" s="5"/>
      <c r="KF524" s="5"/>
      <c r="KI524" s="5"/>
      <c r="KJ524" s="5"/>
      <c r="KM524" s="5"/>
      <c r="KN524" s="5"/>
      <c r="KQ524" s="5"/>
      <c r="KR524" s="5"/>
      <c r="KU524" s="5"/>
      <c r="KV524" s="5"/>
      <c r="KY524" s="5"/>
      <c r="KZ524" s="5"/>
      <c r="LC524" s="5"/>
      <c r="LD524" s="5"/>
      <c r="LG524" s="5"/>
      <c r="LH524" s="5"/>
      <c r="LK524" s="5"/>
      <c r="LL524" s="5"/>
      <c r="LO524" s="5"/>
      <c r="LP524" s="5"/>
      <c r="LS524" s="5"/>
      <c r="LT524" s="5"/>
      <c r="LW524" s="5"/>
      <c r="LX524" s="5"/>
      <c r="MA524" s="5"/>
      <c r="MB524" s="5"/>
      <c r="ME524" s="5"/>
      <c r="MF524" s="5"/>
      <c r="MI524" s="5"/>
      <c r="MJ524" s="5"/>
      <c r="MM524" s="5"/>
      <c r="MN524" s="5"/>
      <c r="MQ524" s="5"/>
      <c r="MR524" s="5"/>
      <c r="MU524" s="5"/>
      <c r="MV524" s="5"/>
      <c r="MY524" s="5"/>
      <c r="MZ524" s="5"/>
      <c r="NC524" s="5"/>
      <c r="ND524" s="5"/>
      <c r="NG524" s="5"/>
      <c r="NH524" s="5"/>
      <c r="NK524" s="5"/>
      <c r="NL524" s="5"/>
      <c r="NO524" s="5"/>
      <c r="NP524" s="5"/>
      <c r="NS524" s="5"/>
      <c r="NT524" s="5"/>
      <c r="NW524" s="5"/>
      <c r="NX524" s="5"/>
      <c r="OA524" s="5"/>
      <c r="OB524" s="5"/>
      <c r="OE524" s="5"/>
      <c r="OF524" s="5"/>
      <c r="OI524" s="5"/>
      <c r="OJ524" s="5"/>
      <c r="OM524" s="5"/>
      <c r="ON524" s="5"/>
      <c r="OQ524" s="5"/>
      <c r="OR524" s="5"/>
      <c r="OU524" s="5"/>
      <c r="OV524" s="5"/>
      <c r="OY524" s="5"/>
      <c r="OZ524" s="5"/>
      <c r="PC524" s="5"/>
      <c r="PD524" s="5"/>
      <c r="PG524" s="5"/>
      <c r="PH524" s="5"/>
      <c r="PK524" s="5"/>
      <c r="PL524" s="5"/>
      <c r="PO524" s="5"/>
      <c r="PP524" s="5"/>
      <c r="PS524" s="5"/>
      <c r="PT524" s="5"/>
      <c r="PW524" s="5"/>
      <c r="PX524" s="5"/>
      <c r="QA524" s="5"/>
      <c r="QB524" s="5"/>
      <c r="QE524" s="5"/>
      <c r="QF524" s="5"/>
      <c r="QI524" s="5"/>
      <c r="QJ524" s="5"/>
      <c r="QM524" s="5"/>
      <c r="QN524" s="5"/>
      <c r="QQ524" s="5"/>
      <c r="QR524" s="5"/>
      <c r="QU524" s="5"/>
      <c r="QV524" s="5"/>
      <c r="QY524" s="5"/>
      <c r="QZ524" s="5"/>
      <c r="RC524" s="5"/>
      <c r="RD524" s="5"/>
      <c r="RG524" s="5"/>
      <c r="RH524" s="5"/>
      <c r="RK524" s="5"/>
      <c r="RL524" s="5"/>
      <c r="RO524" s="5"/>
      <c r="RP524" s="5"/>
      <c r="RS524" s="5"/>
      <c r="RT524" s="5"/>
      <c r="RW524" s="5"/>
      <c r="RX524" s="5"/>
      <c r="SA524" s="5"/>
      <c r="SB524" s="5"/>
      <c r="SE524" s="5"/>
      <c r="SF524" s="5"/>
      <c r="SI524" s="5"/>
      <c r="SJ524" s="5"/>
      <c r="SM524" s="5"/>
      <c r="SN524" s="5"/>
      <c r="SQ524" s="5"/>
      <c r="SR524" s="5"/>
      <c r="SU524" s="5"/>
      <c r="SV524" s="5"/>
      <c r="SY524" s="5"/>
      <c r="SZ524" s="5"/>
      <c r="TC524" s="5"/>
      <c r="TD524" s="5"/>
      <c r="TG524" s="5"/>
      <c r="TH524" s="5"/>
      <c r="TK524" s="5"/>
      <c r="TL524" s="5"/>
      <c r="TO524" s="5"/>
      <c r="TP524" s="5"/>
      <c r="TS524" s="5"/>
      <c r="TT524" s="5"/>
      <c r="TW524" s="5"/>
      <c r="TX524" s="5"/>
      <c r="UA524" s="5"/>
      <c r="UB524" s="5"/>
      <c r="UE524" s="5"/>
      <c r="UF524" s="5"/>
      <c r="UI524" s="5"/>
      <c r="UJ524" s="5"/>
      <c r="UM524" s="5"/>
      <c r="UN524" s="5"/>
      <c r="UQ524" s="5"/>
      <c r="UR524" s="5"/>
      <c r="UU524" s="5"/>
      <c r="UV524" s="5"/>
      <c r="UY524" s="5"/>
      <c r="UZ524" s="5"/>
      <c r="VC524" s="5"/>
      <c r="VD524" s="5"/>
      <c r="VG524" s="5"/>
      <c r="VH524" s="5"/>
      <c r="VK524" s="5"/>
      <c r="VL524" s="5"/>
      <c r="VO524" s="5"/>
      <c r="VP524" s="5"/>
      <c r="VS524" s="5"/>
      <c r="VT524" s="5"/>
      <c r="VW524" s="5"/>
      <c r="VX524" s="5"/>
      <c r="WA524" s="5"/>
      <c r="WB524" s="5"/>
      <c r="WE524" s="5"/>
      <c r="WF524" s="5"/>
      <c r="WI524" s="5"/>
      <c r="WJ524" s="5"/>
      <c r="WM524" s="5"/>
      <c r="WN524" s="5"/>
      <c r="WQ524" s="5"/>
      <c r="WR524" s="5"/>
      <c r="WU524" s="5"/>
      <c r="WV524" s="5"/>
      <c r="WY524" s="5"/>
      <c r="WZ524" s="5"/>
      <c r="XC524" s="5"/>
      <c r="XD524" s="5"/>
      <c r="XG524" s="5"/>
      <c r="XH524" s="5"/>
      <c r="XK524" s="5"/>
      <c r="XL524" s="5"/>
      <c r="XO524" s="5"/>
      <c r="XP524" s="5"/>
      <c r="XS524" s="5"/>
      <c r="XT524" s="5"/>
      <c r="XW524" s="5"/>
      <c r="XX524" s="5"/>
      <c r="YA524" s="5"/>
      <c r="YB524" s="5"/>
      <c r="YE524" s="5"/>
      <c r="YF524" s="5"/>
      <c r="YI524" s="5"/>
      <c r="YJ524" s="5"/>
      <c r="YM524" s="5"/>
      <c r="YN524" s="5"/>
      <c r="YQ524" s="5"/>
      <c r="YR524" s="5"/>
      <c r="YU524" s="5"/>
      <c r="YV524" s="5"/>
      <c r="YY524" s="5"/>
      <c r="YZ524" s="5"/>
      <c r="ZC524" s="5"/>
      <c r="ZD524" s="5"/>
      <c r="ZG524" s="5"/>
      <c r="ZH524" s="5"/>
      <c r="ZK524" s="5"/>
      <c r="ZL524" s="5"/>
      <c r="ZO524" s="5"/>
      <c r="ZP524" s="5"/>
      <c r="ZS524" s="5"/>
      <c r="ZT524" s="5"/>
      <c r="ZW524" s="5"/>
      <c r="ZX524" s="5"/>
      <c r="AAA524" s="5"/>
      <c r="AAB524" s="5"/>
      <c r="AAE524" s="5"/>
      <c r="AAF524" s="5"/>
      <c r="AAI524" s="5"/>
      <c r="AAJ524" s="5"/>
      <c r="AAM524" s="5"/>
      <c r="AAN524" s="5"/>
      <c r="AAQ524" s="5"/>
      <c r="AAR524" s="5"/>
      <c r="AAU524" s="5"/>
      <c r="AAV524" s="5"/>
      <c r="AAY524" s="5"/>
      <c r="AAZ524" s="5"/>
      <c r="ABC524" s="5"/>
      <c r="ABD524" s="5"/>
      <c r="ABG524" s="5"/>
      <c r="ABH524" s="5"/>
      <c r="ABK524" s="5"/>
      <c r="ABL524" s="5"/>
      <c r="ABO524" s="5"/>
      <c r="ABP524" s="5"/>
      <c r="ABS524" s="5"/>
      <c r="ABT524" s="5"/>
      <c r="ABW524" s="5"/>
      <c r="ABX524" s="5"/>
      <c r="ACA524" s="5"/>
      <c r="ACB524" s="5"/>
      <c r="ACE524" s="5"/>
      <c r="ACF524" s="5"/>
      <c r="ACI524" s="5"/>
      <c r="ACJ524" s="5"/>
      <c r="ACM524" s="5"/>
      <c r="ACN524" s="5"/>
      <c r="ACQ524" s="5"/>
      <c r="ACR524" s="5"/>
      <c r="ACU524" s="5"/>
      <c r="ACV524" s="5"/>
      <c r="ACY524" s="5"/>
      <c r="ACZ524" s="5"/>
      <c r="ADC524" s="5"/>
      <c r="ADD524" s="5"/>
      <c r="ADG524" s="5"/>
      <c r="ADH524" s="5"/>
      <c r="ADK524" s="5"/>
      <c r="ADL524" s="5"/>
      <c r="ADO524" s="5"/>
      <c r="ADP524" s="5"/>
      <c r="ADS524" s="5"/>
      <c r="ADT524" s="5"/>
      <c r="ADW524" s="5"/>
      <c r="ADX524" s="5"/>
      <c r="AEA524" s="5"/>
      <c r="AEB524" s="5"/>
      <c r="AEE524" s="5"/>
      <c r="AEF524" s="5"/>
      <c r="AEI524" s="5"/>
      <c r="AEJ524" s="5"/>
      <c r="AEM524" s="5"/>
      <c r="AEN524" s="5"/>
      <c r="AEQ524" s="5"/>
      <c r="AER524" s="5"/>
      <c r="AEU524" s="5"/>
      <c r="AEV524" s="5"/>
      <c r="AEY524" s="5"/>
      <c r="AEZ524" s="5"/>
      <c r="AFC524" s="5"/>
      <c r="AFD524" s="5"/>
      <c r="AFG524" s="5"/>
      <c r="AFH524" s="5"/>
      <c r="AFK524" s="5"/>
      <c r="AFL524" s="5"/>
      <c r="AFO524" s="5"/>
      <c r="AFP524" s="5"/>
      <c r="AFS524" s="5"/>
      <c r="AFT524" s="5"/>
      <c r="AFW524" s="5"/>
      <c r="AFX524" s="5"/>
      <c r="AGA524" s="5"/>
      <c r="AGB524" s="5"/>
      <c r="AGE524" s="5"/>
      <c r="AGF524" s="5"/>
      <c r="AGI524" s="5"/>
      <c r="AGJ524" s="5"/>
      <c r="AGM524" s="5"/>
      <c r="AGN524" s="5"/>
      <c r="AGQ524" s="5"/>
      <c r="AGR524" s="5"/>
      <c r="AGU524" s="5"/>
      <c r="AGV524" s="5"/>
      <c r="AGY524" s="5"/>
      <c r="AGZ524" s="5"/>
      <c r="AHC524" s="5"/>
      <c r="AHD524" s="5"/>
      <c r="AHG524" s="5"/>
      <c r="AHH524" s="5"/>
      <c r="AHK524" s="5"/>
      <c r="AHL524" s="5"/>
      <c r="AHO524" s="5"/>
      <c r="AHP524" s="5"/>
      <c r="AHS524" s="5"/>
      <c r="AHT524" s="5"/>
      <c r="AHW524" s="5"/>
      <c r="AHX524" s="5"/>
      <c r="AIA524" s="5"/>
      <c r="AIB524" s="5"/>
      <c r="AIE524" s="5"/>
      <c r="AIF524" s="5"/>
      <c r="AII524" s="5"/>
      <c r="AIJ524" s="5"/>
      <c r="AIM524" s="5"/>
      <c r="AIN524" s="5"/>
      <c r="AIQ524" s="5"/>
      <c r="AIR524" s="5"/>
      <c r="AIU524" s="5"/>
      <c r="AIV524" s="5"/>
      <c r="AIY524" s="5"/>
      <c r="AIZ524" s="5"/>
      <c r="AJC524" s="5"/>
      <c r="AJD524" s="5"/>
      <c r="AJG524" s="5"/>
      <c r="AJH524" s="5"/>
      <c r="AJK524" s="5"/>
      <c r="AJL524" s="5"/>
      <c r="AJO524" s="5"/>
      <c r="AJP524" s="5"/>
      <c r="AJS524" s="5"/>
      <c r="AJT524" s="5"/>
      <c r="AJW524" s="5"/>
      <c r="AJX524" s="5"/>
      <c r="AKA524" s="5"/>
      <c r="AKB524" s="5"/>
      <c r="AKE524" s="5"/>
      <c r="AKF524" s="5"/>
      <c r="AKI524" s="5"/>
      <c r="AKJ524" s="5"/>
      <c r="AKM524" s="5"/>
      <c r="AKN524" s="5"/>
      <c r="AKQ524" s="5"/>
      <c r="AKR524" s="5"/>
      <c r="AKU524" s="5"/>
      <c r="AKV524" s="5"/>
      <c r="AKY524" s="5"/>
      <c r="AKZ524" s="5"/>
      <c r="ALC524" s="5"/>
      <c r="ALD524" s="5"/>
      <c r="ALG524" s="5"/>
      <c r="ALH524" s="5"/>
      <c r="ALK524" s="5"/>
      <c r="ALL524" s="5"/>
      <c r="ALO524" s="5"/>
      <c r="ALP524" s="5"/>
      <c r="ALS524" s="5"/>
      <c r="ALT524" s="5"/>
      <c r="ALW524" s="5"/>
      <c r="ALX524" s="5"/>
      <c r="AMA524" s="5"/>
      <c r="AMB524" s="5"/>
      <c r="AME524" s="5"/>
      <c r="AMF524" s="5"/>
      <c r="AMI524" s="5"/>
      <c r="AMJ524" s="5"/>
    </row>
    <row r="525" spans="1:1024" x14ac:dyDescent="0.25">
      <c r="A525" s="150" t="s">
        <v>1497</v>
      </c>
      <c r="B525" s="150"/>
      <c r="C525" s="150"/>
      <c r="D525" s="150"/>
      <c r="E525" s="70"/>
      <c r="G525" s="5"/>
      <c r="H525" s="5"/>
      <c r="K525" s="5"/>
      <c r="L525" s="5"/>
      <c r="O525" s="5"/>
      <c r="P525" s="5"/>
      <c r="S525" s="5"/>
      <c r="T525" s="5"/>
      <c r="W525" s="5"/>
      <c r="X525" s="5"/>
      <c r="AA525" s="5"/>
      <c r="AB525" s="5"/>
      <c r="AE525" s="5"/>
      <c r="AF525" s="5"/>
      <c r="AI525" s="5"/>
      <c r="AJ525" s="5"/>
      <c r="AM525" s="5"/>
      <c r="AN525" s="5"/>
      <c r="AQ525" s="5"/>
      <c r="AR525" s="5"/>
      <c r="AU525" s="5"/>
      <c r="AV525" s="5"/>
      <c r="AY525" s="5"/>
      <c r="AZ525" s="5"/>
      <c r="BC525" s="5"/>
      <c r="BD525" s="5"/>
      <c r="BG525" s="5"/>
      <c r="BH525" s="5"/>
      <c r="BK525" s="5"/>
      <c r="BL525" s="5"/>
      <c r="BO525" s="5"/>
      <c r="BP525" s="5"/>
      <c r="BS525" s="5"/>
      <c r="BT525" s="5"/>
      <c r="BW525" s="5"/>
      <c r="BX525" s="5"/>
      <c r="CA525" s="5"/>
      <c r="CB525" s="5"/>
      <c r="CE525" s="5"/>
      <c r="CF525" s="5"/>
      <c r="CI525" s="5"/>
      <c r="CJ525" s="5"/>
      <c r="CM525" s="5"/>
      <c r="CN525" s="5"/>
      <c r="CQ525" s="5"/>
      <c r="CR525" s="5"/>
      <c r="CU525" s="5"/>
      <c r="CV525" s="5"/>
      <c r="CY525" s="5"/>
      <c r="CZ525" s="5"/>
      <c r="DC525" s="5"/>
      <c r="DD525" s="5"/>
      <c r="DG525" s="5"/>
      <c r="DH525" s="5"/>
      <c r="DK525" s="5"/>
      <c r="DL525" s="5"/>
      <c r="DO525" s="5"/>
      <c r="DP525" s="5"/>
      <c r="DS525" s="5"/>
      <c r="DT525" s="5"/>
      <c r="DW525" s="5"/>
      <c r="DX525" s="5"/>
      <c r="EA525" s="5"/>
      <c r="EB525" s="5"/>
      <c r="EE525" s="5"/>
      <c r="EF525" s="5"/>
      <c r="EI525" s="5"/>
      <c r="EJ525" s="5"/>
      <c r="EM525" s="5"/>
      <c r="EN525" s="5"/>
      <c r="EQ525" s="5"/>
      <c r="ER525" s="5"/>
      <c r="EU525" s="5"/>
      <c r="EV525" s="5"/>
      <c r="EY525" s="5"/>
      <c r="EZ525" s="5"/>
      <c r="FC525" s="5"/>
      <c r="FD525" s="5"/>
      <c r="FG525" s="5"/>
      <c r="FH525" s="5"/>
      <c r="FK525" s="5"/>
      <c r="FL525" s="5"/>
      <c r="FO525" s="5"/>
      <c r="FP525" s="5"/>
      <c r="FS525" s="5"/>
      <c r="FT525" s="5"/>
      <c r="FW525" s="5"/>
      <c r="FX525" s="5"/>
      <c r="GA525" s="5"/>
      <c r="GB525" s="5"/>
      <c r="GE525" s="5"/>
      <c r="GF525" s="5"/>
      <c r="GI525" s="5"/>
      <c r="GJ525" s="5"/>
      <c r="GM525" s="5"/>
      <c r="GN525" s="5"/>
      <c r="GQ525" s="5"/>
      <c r="GR525" s="5"/>
      <c r="GU525" s="5"/>
      <c r="GV525" s="5"/>
      <c r="GY525" s="5"/>
      <c r="GZ525" s="5"/>
      <c r="HC525" s="5"/>
      <c r="HD525" s="5"/>
      <c r="HG525" s="5"/>
      <c r="HH525" s="5"/>
      <c r="HK525" s="5"/>
      <c r="HL525" s="5"/>
      <c r="HO525" s="5"/>
      <c r="HP525" s="5"/>
      <c r="HS525" s="5"/>
      <c r="HT525" s="5"/>
      <c r="HW525" s="5"/>
      <c r="HX525" s="5"/>
      <c r="IA525" s="5"/>
      <c r="IB525" s="5"/>
      <c r="IE525" s="5"/>
      <c r="IF525" s="5"/>
      <c r="II525" s="5"/>
      <c r="IJ525" s="5"/>
      <c r="IM525" s="5"/>
      <c r="IN525" s="5"/>
      <c r="IQ525" s="5"/>
      <c r="IR525" s="5"/>
      <c r="IU525" s="5"/>
      <c r="IV525" s="5"/>
      <c r="IY525" s="5"/>
      <c r="IZ525" s="5"/>
      <c r="JC525" s="5"/>
      <c r="JD525" s="5"/>
      <c r="JG525" s="5"/>
      <c r="JH525" s="5"/>
      <c r="JK525" s="5"/>
      <c r="JL525" s="5"/>
      <c r="JO525" s="5"/>
      <c r="JP525" s="5"/>
      <c r="JS525" s="5"/>
      <c r="JT525" s="5"/>
      <c r="JW525" s="5"/>
      <c r="JX525" s="5"/>
      <c r="KA525" s="5"/>
      <c r="KB525" s="5"/>
      <c r="KE525" s="5"/>
      <c r="KF525" s="5"/>
      <c r="KI525" s="5"/>
      <c r="KJ525" s="5"/>
      <c r="KM525" s="5"/>
      <c r="KN525" s="5"/>
      <c r="KQ525" s="5"/>
      <c r="KR525" s="5"/>
      <c r="KU525" s="5"/>
      <c r="KV525" s="5"/>
      <c r="KY525" s="5"/>
      <c r="KZ525" s="5"/>
      <c r="LC525" s="5"/>
      <c r="LD525" s="5"/>
      <c r="LG525" s="5"/>
      <c r="LH525" s="5"/>
      <c r="LK525" s="5"/>
      <c r="LL525" s="5"/>
      <c r="LO525" s="5"/>
      <c r="LP525" s="5"/>
      <c r="LS525" s="5"/>
      <c r="LT525" s="5"/>
      <c r="LW525" s="5"/>
      <c r="LX525" s="5"/>
      <c r="MA525" s="5"/>
      <c r="MB525" s="5"/>
      <c r="ME525" s="5"/>
      <c r="MF525" s="5"/>
      <c r="MI525" s="5"/>
      <c r="MJ525" s="5"/>
      <c r="MM525" s="5"/>
      <c r="MN525" s="5"/>
      <c r="MQ525" s="5"/>
      <c r="MR525" s="5"/>
      <c r="MU525" s="5"/>
      <c r="MV525" s="5"/>
      <c r="MY525" s="5"/>
      <c r="MZ525" s="5"/>
      <c r="NC525" s="5"/>
      <c r="ND525" s="5"/>
      <c r="NG525" s="5"/>
      <c r="NH525" s="5"/>
      <c r="NK525" s="5"/>
      <c r="NL525" s="5"/>
      <c r="NO525" s="5"/>
      <c r="NP525" s="5"/>
      <c r="NS525" s="5"/>
      <c r="NT525" s="5"/>
      <c r="NW525" s="5"/>
      <c r="NX525" s="5"/>
      <c r="OA525" s="5"/>
      <c r="OB525" s="5"/>
      <c r="OE525" s="5"/>
      <c r="OF525" s="5"/>
      <c r="OI525" s="5"/>
      <c r="OJ525" s="5"/>
      <c r="OM525" s="5"/>
      <c r="ON525" s="5"/>
      <c r="OQ525" s="5"/>
      <c r="OR525" s="5"/>
      <c r="OU525" s="5"/>
      <c r="OV525" s="5"/>
      <c r="OY525" s="5"/>
      <c r="OZ525" s="5"/>
      <c r="PC525" s="5"/>
      <c r="PD525" s="5"/>
      <c r="PG525" s="5"/>
      <c r="PH525" s="5"/>
      <c r="PK525" s="5"/>
      <c r="PL525" s="5"/>
      <c r="PO525" s="5"/>
      <c r="PP525" s="5"/>
      <c r="PS525" s="5"/>
      <c r="PT525" s="5"/>
      <c r="PW525" s="5"/>
      <c r="PX525" s="5"/>
      <c r="QA525" s="5"/>
      <c r="QB525" s="5"/>
      <c r="QE525" s="5"/>
      <c r="QF525" s="5"/>
      <c r="QI525" s="5"/>
      <c r="QJ525" s="5"/>
      <c r="QM525" s="5"/>
      <c r="QN525" s="5"/>
      <c r="QQ525" s="5"/>
      <c r="QR525" s="5"/>
      <c r="QU525" s="5"/>
      <c r="QV525" s="5"/>
      <c r="QY525" s="5"/>
      <c r="QZ525" s="5"/>
      <c r="RC525" s="5"/>
      <c r="RD525" s="5"/>
      <c r="RG525" s="5"/>
      <c r="RH525" s="5"/>
      <c r="RK525" s="5"/>
      <c r="RL525" s="5"/>
      <c r="RO525" s="5"/>
      <c r="RP525" s="5"/>
      <c r="RS525" s="5"/>
      <c r="RT525" s="5"/>
      <c r="RW525" s="5"/>
      <c r="RX525" s="5"/>
      <c r="SA525" s="5"/>
      <c r="SB525" s="5"/>
      <c r="SE525" s="5"/>
      <c r="SF525" s="5"/>
      <c r="SI525" s="5"/>
      <c r="SJ525" s="5"/>
      <c r="SM525" s="5"/>
      <c r="SN525" s="5"/>
      <c r="SQ525" s="5"/>
      <c r="SR525" s="5"/>
      <c r="SU525" s="5"/>
      <c r="SV525" s="5"/>
      <c r="SY525" s="5"/>
      <c r="SZ525" s="5"/>
      <c r="TC525" s="5"/>
      <c r="TD525" s="5"/>
      <c r="TG525" s="5"/>
      <c r="TH525" s="5"/>
      <c r="TK525" s="5"/>
      <c r="TL525" s="5"/>
      <c r="TO525" s="5"/>
      <c r="TP525" s="5"/>
      <c r="TS525" s="5"/>
      <c r="TT525" s="5"/>
      <c r="TW525" s="5"/>
      <c r="TX525" s="5"/>
      <c r="UA525" s="5"/>
      <c r="UB525" s="5"/>
      <c r="UE525" s="5"/>
      <c r="UF525" s="5"/>
      <c r="UI525" s="5"/>
      <c r="UJ525" s="5"/>
      <c r="UM525" s="5"/>
      <c r="UN525" s="5"/>
      <c r="UQ525" s="5"/>
      <c r="UR525" s="5"/>
      <c r="UU525" s="5"/>
      <c r="UV525" s="5"/>
      <c r="UY525" s="5"/>
      <c r="UZ525" s="5"/>
      <c r="VC525" s="5"/>
      <c r="VD525" s="5"/>
      <c r="VG525" s="5"/>
      <c r="VH525" s="5"/>
      <c r="VK525" s="5"/>
      <c r="VL525" s="5"/>
      <c r="VO525" s="5"/>
      <c r="VP525" s="5"/>
      <c r="VS525" s="5"/>
      <c r="VT525" s="5"/>
      <c r="VW525" s="5"/>
      <c r="VX525" s="5"/>
      <c r="WA525" s="5"/>
      <c r="WB525" s="5"/>
      <c r="WE525" s="5"/>
      <c r="WF525" s="5"/>
      <c r="WI525" s="5"/>
      <c r="WJ525" s="5"/>
      <c r="WM525" s="5"/>
      <c r="WN525" s="5"/>
      <c r="WQ525" s="5"/>
      <c r="WR525" s="5"/>
      <c r="WU525" s="5"/>
      <c r="WV525" s="5"/>
      <c r="WY525" s="5"/>
      <c r="WZ525" s="5"/>
      <c r="XC525" s="5"/>
      <c r="XD525" s="5"/>
      <c r="XG525" s="5"/>
      <c r="XH525" s="5"/>
      <c r="XK525" s="5"/>
      <c r="XL525" s="5"/>
      <c r="XO525" s="5"/>
      <c r="XP525" s="5"/>
      <c r="XS525" s="5"/>
      <c r="XT525" s="5"/>
      <c r="XW525" s="5"/>
      <c r="XX525" s="5"/>
      <c r="YA525" s="5"/>
      <c r="YB525" s="5"/>
      <c r="YE525" s="5"/>
      <c r="YF525" s="5"/>
      <c r="YI525" s="5"/>
      <c r="YJ525" s="5"/>
      <c r="YM525" s="5"/>
      <c r="YN525" s="5"/>
      <c r="YQ525" s="5"/>
      <c r="YR525" s="5"/>
      <c r="YU525" s="5"/>
      <c r="YV525" s="5"/>
      <c r="YY525" s="5"/>
      <c r="YZ525" s="5"/>
      <c r="ZC525" s="5"/>
      <c r="ZD525" s="5"/>
      <c r="ZG525" s="5"/>
      <c r="ZH525" s="5"/>
      <c r="ZK525" s="5"/>
      <c r="ZL525" s="5"/>
      <c r="ZO525" s="5"/>
      <c r="ZP525" s="5"/>
      <c r="ZS525" s="5"/>
      <c r="ZT525" s="5"/>
      <c r="ZW525" s="5"/>
      <c r="ZX525" s="5"/>
      <c r="AAA525" s="5"/>
      <c r="AAB525" s="5"/>
      <c r="AAE525" s="5"/>
      <c r="AAF525" s="5"/>
      <c r="AAI525" s="5"/>
      <c r="AAJ525" s="5"/>
      <c r="AAM525" s="5"/>
      <c r="AAN525" s="5"/>
      <c r="AAQ525" s="5"/>
      <c r="AAR525" s="5"/>
      <c r="AAU525" s="5"/>
      <c r="AAV525" s="5"/>
      <c r="AAY525" s="5"/>
      <c r="AAZ525" s="5"/>
      <c r="ABC525" s="5"/>
      <c r="ABD525" s="5"/>
      <c r="ABG525" s="5"/>
      <c r="ABH525" s="5"/>
      <c r="ABK525" s="5"/>
      <c r="ABL525" s="5"/>
      <c r="ABO525" s="5"/>
      <c r="ABP525" s="5"/>
      <c r="ABS525" s="5"/>
      <c r="ABT525" s="5"/>
      <c r="ABW525" s="5"/>
      <c r="ABX525" s="5"/>
      <c r="ACA525" s="5"/>
      <c r="ACB525" s="5"/>
      <c r="ACE525" s="5"/>
      <c r="ACF525" s="5"/>
      <c r="ACI525" s="5"/>
      <c r="ACJ525" s="5"/>
      <c r="ACM525" s="5"/>
      <c r="ACN525" s="5"/>
      <c r="ACQ525" s="5"/>
      <c r="ACR525" s="5"/>
      <c r="ACU525" s="5"/>
      <c r="ACV525" s="5"/>
      <c r="ACY525" s="5"/>
      <c r="ACZ525" s="5"/>
      <c r="ADC525" s="5"/>
      <c r="ADD525" s="5"/>
      <c r="ADG525" s="5"/>
      <c r="ADH525" s="5"/>
      <c r="ADK525" s="5"/>
      <c r="ADL525" s="5"/>
      <c r="ADO525" s="5"/>
      <c r="ADP525" s="5"/>
      <c r="ADS525" s="5"/>
      <c r="ADT525" s="5"/>
      <c r="ADW525" s="5"/>
      <c r="ADX525" s="5"/>
      <c r="AEA525" s="5"/>
      <c r="AEB525" s="5"/>
      <c r="AEE525" s="5"/>
      <c r="AEF525" s="5"/>
      <c r="AEI525" s="5"/>
      <c r="AEJ525" s="5"/>
      <c r="AEM525" s="5"/>
      <c r="AEN525" s="5"/>
      <c r="AEQ525" s="5"/>
      <c r="AER525" s="5"/>
      <c r="AEU525" s="5"/>
      <c r="AEV525" s="5"/>
      <c r="AEY525" s="5"/>
      <c r="AEZ525" s="5"/>
      <c r="AFC525" s="5"/>
      <c r="AFD525" s="5"/>
      <c r="AFG525" s="5"/>
      <c r="AFH525" s="5"/>
      <c r="AFK525" s="5"/>
      <c r="AFL525" s="5"/>
      <c r="AFO525" s="5"/>
      <c r="AFP525" s="5"/>
      <c r="AFS525" s="5"/>
      <c r="AFT525" s="5"/>
      <c r="AFW525" s="5"/>
      <c r="AFX525" s="5"/>
      <c r="AGA525" s="5"/>
      <c r="AGB525" s="5"/>
      <c r="AGE525" s="5"/>
      <c r="AGF525" s="5"/>
      <c r="AGI525" s="5"/>
      <c r="AGJ525" s="5"/>
      <c r="AGM525" s="5"/>
      <c r="AGN525" s="5"/>
      <c r="AGQ525" s="5"/>
      <c r="AGR525" s="5"/>
      <c r="AGU525" s="5"/>
      <c r="AGV525" s="5"/>
      <c r="AGY525" s="5"/>
      <c r="AGZ525" s="5"/>
      <c r="AHC525" s="5"/>
      <c r="AHD525" s="5"/>
      <c r="AHG525" s="5"/>
      <c r="AHH525" s="5"/>
      <c r="AHK525" s="5"/>
      <c r="AHL525" s="5"/>
      <c r="AHO525" s="5"/>
      <c r="AHP525" s="5"/>
      <c r="AHS525" s="5"/>
      <c r="AHT525" s="5"/>
      <c r="AHW525" s="5"/>
      <c r="AHX525" s="5"/>
      <c r="AIA525" s="5"/>
      <c r="AIB525" s="5"/>
      <c r="AIE525" s="5"/>
      <c r="AIF525" s="5"/>
      <c r="AII525" s="5"/>
      <c r="AIJ525" s="5"/>
      <c r="AIM525" s="5"/>
      <c r="AIN525" s="5"/>
      <c r="AIQ525" s="5"/>
      <c r="AIR525" s="5"/>
      <c r="AIU525" s="5"/>
      <c r="AIV525" s="5"/>
      <c r="AIY525" s="5"/>
      <c r="AIZ525" s="5"/>
      <c r="AJC525" s="5"/>
      <c r="AJD525" s="5"/>
      <c r="AJG525" s="5"/>
      <c r="AJH525" s="5"/>
      <c r="AJK525" s="5"/>
      <c r="AJL525" s="5"/>
      <c r="AJO525" s="5"/>
      <c r="AJP525" s="5"/>
      <c r="AJS525" s="5"/>
      <c r="AJT525" s="5"/>
      <c r="AJW525" s="5"/>
      <c r="AJX525" s="5"/>
      <c r="AKA525" s="5"/>
      <c r="AKB525" s="5"/>
      <c r="AKE525" s="5"/>
      <c r="AKF525" s="5"/>
      <c r="AKI525" s="5"/>
      <c r="AKJ525" s="5"/>
      <c r="AKM525" s="5"/>
      <c r="AKN525" s="5"/>
      <c r="AKQ525" s="5"/>
      <c r="AKR525" s="5"/>
      <c r="AKU525" s="5"/>
      <c r="AKV525" s="5"/>
      <c r="AKY525" s="5"/>
      <c r="AKZ525" s="5"/>
      <c r="ALC525" s="5"/>
      <c r="ALD525" s="5"/>
      <c r="ALG525" s="5"/>
      <c r="ALH525" s="5"/>
      <c r="ALK525" s="5"/>
      <c r="ALL525" s="5"/>
      <c r="ALO525" s="5"/>
      <c r="ALP525" s="5"/>
      <c r="ALS525" s="5"/>
      <c r="ALT525" s="5"/>
      <c r="ALW525" s="5"/>
      <c r="ALX525" s="5"/>
      <c r="AMA525" s="5"/>
      <c r="AMB525" s="5"/>
      <c r="AME525" s="5"/>
      <c r="AMF525" s="5"/>
      <c r="AMI525" s="5"/>
      <c r="AMJ525" s="5"/>
    </row>
    <row r="526" spans="1:1024" x14ac:dyDescent="0.25">
      <c r="A526" s="3"/>
      <c r="B526" t="s">
        <v>271</v>
      </c>
      <c r="C526"/>
      <c r="D526">
        <v>9</v>
      </c>
      <c r="E526" s="70"/>
      <c r="G526" s="5"/>
      <c r="H526" s="5"/>
      <c r="K526" s="5"/>
      <c r="L526" s="5"/>
      <c r="O526" s="5"/>
      <c r="P526" s="5"/>
      <c r="S526" s="5"/>
      <c r="T526" s="5"/>
      <c r="W526" s="5"/>
      <c r="X526" s="5"/>
      <c r="AA526" s="5"/>
      <c r="AB526" s="5"/>
      <c r="AE526" s="5"/>
      <c r="AF526" s="5"/>
      <c r="AI526" s="5"/>
      <c r="AJ526" s="5"/>
      <c r="AM526" s="5"/>
      <c r="AN526" s="5"/>
      <c r="AQ526" s="5"/>
      <c r="AR526" s="5"/>
      <c r="AU526" s="5"/>
      <c r="AV526" s="5"/>
      <c r="AY526" s="5"/>
      <c r="AZ526" s="5"/>
      <c r="BC526" s="5"/>
      <c r="BD526" s="5"/>
      <c r="BG526" s="5"/>
      <c r="BH526" s="5"/>
      <c r="BK526" s="5"/>
      <c r="BL526" s="5"/>
      <c r="BO526" s="5"/>
      <c r="BP526" s="5"/>
      <c r="BS526" s="5"/>
      <c r="BT526" s="5"/>
      <c r="BW526" s="5"/>
      <c r="BX526" s="5"/>
      <c r="CA526" s="5"/>
      <c r="CB526" s="5"/>
      <c r="CE526" s="5"/>
      <c r="CF526" s="5"/>
      <c r="CI526" s="5"/>
      <c r="CJ526" s="5"/>
      <c r="CM526" s="5"/>
      <c r="CN526" s="5"/>
      <c r="CQ526" s="5"/>
      <c r="CR526" s="5"/>
      <c r="CU526" s="5"/>
      <c r="CV526" s="5"/>
      <c r="CY526" s="5"/>
      <c r="CZ526" s="5"/>
      <c r="DC526" s="5"/>
      <c r="DD526" s="5"/>
      <c r="DG526" s="5"/>
      <c r="DH526" s="5"/>
      <c r="DK526" s="5"/>
      <c r="DL526" s="5"/>
      <c r="DO526" s="5"/>
      <c r="DP526" s="5"/>
      <c r="DS526" s="5"/>
      <c r="DT526" s="5"/>
      <c r="DW526" s="5"/>
      <c r="DX526" s="5"/>
      <c r="EA526" s="5"/>
      <c r="EB526" s="5"/>
      <c r="EE526" s="5"/>
      <c r="EF526" s="5"/>
      <c r="EI526" s="5"/>
      <c r="EJ526" s="5"/>
      <c r="EM526" s="5"/>
      <c r="EN526" s="5"/>
      <c r="EQ526" s="5"/>
      <c r="ER526" s="5"/>
      <c r="EU526" s="5"/>
      <c r="EV526" s="5"/>
      <c r="EY526" s="5"/>
      <c r="EZ526" s="5"/>
      <c r="FC526" s="5"/>
      <c r="FD526" s="5"/>
      <c r="FG526" s="5"/>
      <c r="FH526" s="5"/>
      <c r="FK526" s="5"/>
      <c r="FL526" s="5"/>
      <c r="FO526" s="5"/>
      <c r="FP526" s="5"/>
      <c r="FS526" s="5"/>
      <c r="FT526" s="5"/>
      <c r="FW526" s="5"/>
      <c r="FX526" s="5"/>
      <c r="GA526" s="5"/>
      <c r="GB526" s="5"/>
      <c r="GE526" s="5"/>
      <c r="GF526" s="5"/>
      <c r="GI526" s="5"/>
      <c r="GJ526" s="5"/>
      <c r="GM526" s="5"/>
      <c r="GN526" s="5"/>
      <c r="GQ526" s="5"/>
      <c r="GR526" s="5"/>
      <c r="GU526" s="5"/>
      <c r="GV526" s="5"/>
      <c r="GY526" s="5"/>
      <c r="GZ526" s="5"/>
      <c r="HC526" s="5"/>
      <c r="HD526" s="5"/>
      <c r="HG526" s="5"/>
      <c r="HH526" s="5"/>
      <c r="HK526" s="5"/>
      <c r="HL526" s="5"/>
      <c r="HO526" s="5"/>
      <c r="HP526" s="5"/>
      <c r="HS526" s="5"/>
      <c r="HT526" s="5"/>
      <c r="HW526" s="5"/>
      <c r="HX526" s="5"/>
      <c r="IA526" s="5"/>
      <c r="IB526" s="5"/>
      <c r="IE526" s="5"/>
      <c r="IF526" s="5"/>
      <c r="II526" s="5"/>
      <c r="IJ526" s="5"/>
      <c r="IM526" s="5"/>
      <c r="IN526" s="5"/>
      <c r="IQ526" s="5"/>
      <c r="IR526" s="5"/>
      <c r="IU526" s="5"/>
      <c r="IV526" s="5"/>
      <c r="IY526" s="5"/>
      <c r="IZ526" s="5"/>
      <c r="JC526" s="5"/>
      <c r="JD526" s="5"/>
      <c r="JG526" s="5"/>
      <c r="JH526" s="5"/>
      <c r="JK526" s="5"/>
      <c r="JL526" s="5"/>
      <c r="JO526" s="5"/>
      <c r="JP526" s="5"/>
      <c r="JS526" s="5"/>
      <c r="JT526" s="5"/>
      <c r="JW526" s="5"/>
      <c r="JX526" s="5"/>
      <c r="KA526" s="5"/>
      <c r="KB526" s="5"/>
      <c r="KE526" s="5"/>
      <c r="KF526" s="5"/>
      <c r="KI526" s="5"/>
      <c r="KJ526" s="5"/>
      <c r="KM526" s="5"/>
      <c r="KN526" s="5"/>
      <c r="KQ526" s="5"/>
      <c r="KR526" s="5"/>
      <c r="KU526" s="5"/>
      <c r="KV526" s="5"/>
      <c r="KY526" s="5"/>
      <c r="KZ526" s="5"/>
      <c r="LC526" s="5"/>
      <c r="LD526" s="5"/>
      <c r="LG526" s="5"/>
      <c r="LH526" s="5"/>
      <c r="LK526" s="5"/>
      <c r="LL526" s="5"/>
      <c r="LO526" s="5"/>
      <c r="LP526" s="5"/>
      <c r="LS526" s="5"/>
      <c r="LT526" s="5"/>
      <c r="LW526" s="5"/>
      <c r="LX526" s="5"/>
      <c r="MA526" s="5"/>
      <c r="MB526" s="5"/>
      <c r="ME526" s="5"/>
      <c r="MF526" s="5"/>
      <c r="MI526" s="5"/>
      <c r="MJ526" s="5"/>
      <c r="MM526" s="5"/>
      <c r="MN526" s="5"/>
      <c r="MQ526" s="5"/>
      <c r="MR526" s="5"/>
      <c r="MU526" s="5"/>
      <c r="MV526" s="5"/>
      <c r="MY526" s="5"/>
      <c r="MZ526" s="5"/>
      <c r="NC526" s="5"/>
      <c r="ND526" s="5"/>
      <c r="NG526" s="5"/>
      <c r="NH526" s="5"/>
      <c r="NK526" s="5"/>
      <c r="NL526" s="5"/>
      <c r="NO526" s="5"/>
      <c r="NP526" s="5"/>
      <c r="NS526" s="5"/>
      <c r="NT526" s="5"/>
      <c r="NW526" s="5"/>
      <c r="NX526" s="5"/>
      <c r="OA526" s="5"/>
      <c r="OB526" s="5"/>
      <c r="OE526" s="5"/>
      <c r="OF526" s="5"/>
      <c r="OI526" s="5"/>
      <c r="OJ526" s="5"/>
      <c r="OM526" s="5"/>
      <c r="ON526" s="5"/>
      <c r="OQ526" s="5"/>
      <c r="OR526" s="5"/>
      <c r="OU526" s="5"/>
      <c r="OV526" s="5"/>
      <c r="OY526" s="5"/>
      <c r="OZ526" s="5"/>
      <c r="PC526" s="5"/>
      <c r="PD526" s="5"/>
      <c r="PG526" s="5"/>
      <c r="PH526" s="5"/>
      <c r="PK526" s="5"/>
      <c r="PL526" s="5"/>
      <c r="PO526" s="5"/>
      <c r="PP526" s="5"/>
      <c r="PS526" s="5"/>
      <c r="PT526" s="5"/>
      <c r="PW526" s="5"/>
      <c r="PX526" s="5"/>
      <c r="QA526" s="5"/>
      <c r="QB526" s="5"/>
      <c r="QE526" s="5"/>
      <c r="QF526" s="5"/>
      <c r="QI526" s="5"/>
      <c r="QJ526" s="5"/>
      <c r="QM526" s="5"/>
      <c r="QN526" s="5"/>
      <c r="QQ526" s="5"/>
      <c r="QR526" s="5"/>
      <c r="QU526" s="5"/>
      <c r="QV526" s="5"/>
      <c r="QY526" s="5"/>
      <c r="QZ526" s="5"/>
      <c r="RC526" s="5"/>
      <c r="RD526" s="5"/>
      <c r="RG526" s="5"/>
      <c r="RH526" s="5"/>
      <c r="RK526" s="5"/>
      <c r="RL526" s="5"/>
      <c r="RO526" s="5"/>
      <c r="RP526" s="5"/>
      <c r="RS526" s="5"/>
      <c r="RT526" s="5"/>
      <c r="RW526" s="5"/>
      <c r="RX526" s="5"/>
      <c r="SA526" s="5"/>
      <c r="SB526" s="5"/>
      <c r="SE526" s="5"/>
      <c r="SF526" s="5"/>
      <c r="SI526" s="5"/>
      <c r="SJ526" s="5"/>
      <c r="SM526" s="5"/>
      <c r="SN526" s="5"/>
      <c r="SQ526" s="5"/>
      <c r="SR526" s="5"/>
      <c r="SU526" s="5"/>
      <c r="SV526" s="5"/>
      <c r="SY526" s="5"/>
      <c r="SZ526" s="5"/>
      <c r="TC526" s="5"/>
      <c r="TD526" s="5"/>
      <c r="TG526" s="5"/>
      <c r="TH526" s="5"/>
      <c r="TK526" s="5"/>
      <c r="TL526" s="5"/>
      <c r="TO526" s="5"/>
      <c r="TP526" s="5"/>
      <c r="TS526" s="5"/>
      <c r="TT526" s="5"/>
      <c r="TW526" s="5"/>
      <c r="TX526" s="5"/>
      <c r="UA526" s="5"/>
      <c r="UB526" s="5"/>
      <c r="UE526" s="5"/>
      <c r="UF526" s="5"/>
      <c r="UI526" s="5"/>
      <c r="UJ526" s="5"/>
      <c r="UM526" s="5"/>
      <c r="UN526" s="5"/>
      <c r="UQ526" s="5"/>
      <c r="UR526" s="5"/>
      <c r="UU526" s="5"/>
      <c r="UV526" s="5"/>
      <c r="UY526" s="5"/>
      <c r="UZ526" s="5"/>
      <c r="VC526" s="5"/>
      <c r="VD526" s="5"/>
      <c r="VG526" s="5"/>
      <c r="VH526" s="5"/>
      <c r="VK526" s="5"/>
      <c r="VL526" s="5"/>
      <c r="VO526" s="5"/>
      <c r="VP526" s="5"/>
      <c r="VS526" s="5"/>
      <c r="VT526" s="5"/>
      <c r="VW526" s="5"/>
      <c r="VX526" s="5"/>
      <c r="WA526" s="5"/>
      <c r="WB526" s="5"/>
      <c r="WE526" s="5"/>
      <c r="WF526" s="5"/>
      <c r="WI526" s="5"/>
      <c r="WJ526" s="5"/>
      <c r="WM526" s="5"/>
      <c r="WN526" s="5"/>
      <c r="WQ526" s="5"/>
      <c r="WR526" s="5"/>
      <c r="WU526" s="5"/>
      <c r="WV526" s="5"/>
      <c r="WY526" s="5"/>
      <c r="WZ526" s="5"/>
      <c r="XC526" s="5"/>
      <c r="XD526" s="5"/>
      <c r="XG526" s="5"/>
      <c r="XH526" s="5"/>
      <c r="XK526" s="5"/>
      <c r="XL526" s="5"/>
      <c r="XO526" s="5"/>
      <c r="XP526" s="5"/>
      <c r="XS526" s="5"/>
      <c r="XT526" s="5"/>
      <c r="XW526" s="5"/>
      <c r="XX526" s="5"/>
      <c r="YA526" s="5"/>
      <c r="YB526" s="5"/>
      <c r="YE526" s="5"/>
      <c r="YF526" s="5"/>
      <c r="YI526" s="5"/>
      <c r="YJ526" s="5"/>
      <c r="YM526" s="5"/>
      <c r="YN526" s="5"/>
      <c r="YQ526" s="5"/>
      <c r="YR526" s="5"/>
      <c r="YU526" s="5"/>
      <c r="YV526" s="5"/>
      <c r="YY526" s="5"/>
      <c r="YZ526" s="5"/>
      <c r="ZC526" s="5"/>
      <c r="ZD526" s="5"/>
      <c r="ZG526" s="5"/>
      <c r="ZH526" s="5"/>
      <c r="ZK526" s="5"/>
      <c r="ZL526" s="5"/>
      <c r="ZO526" s="5"/>
      <c r="ZP526" s="5"/>
      <c r="ZS526" s="5"/>
      <c r="ZT526" s="5"/>
      <c r="ZW526" s="5"/>
      <c r="ZX526" s="5"/>
      <c r="AAA526" s="5"/>
      <c r="AAB526" s="5"/>
      <c r="AAE526" s="5"/>
      <c r="AAF526" s="5"/>
      <c r="AAI526" s="5"/>
      <c r="AAJ526" s="5"/>
      <c r="AAM526" s="5"/>
      <c r="AAN526" s="5"/>
      <c r="AAQ526" s="5"/>
      <c r="AAR526" s="5"/>
      <c r="AAU526" s="5"/>
      <c r="AAV526" s="5"/>
      <c r="AAY526" s="5"/>
      <c r="AAZ526" s="5"/>
      <c r="ABC526" s="5"/>
      <c r="ABD526" s="5"/>
      <c r="ABG526" s="5"/>
      <c r="ABH526" s="5"/>
      <c r="ABK526" s="5"/>
      <c r="ABL526" s="5"/>
      <c r="ABO526" s="5"/>
      <c r="ABP526" s="5"/>
      <c r="ABS526" s="5"/>
      <c r="ABT526" s="5"/>
      <c r="ABW526" s="5"/>
      <c r="ABX526" s="5"/>
      <c r="ACA526" s="5"/>
      <c r="ACB526" s="5"/>
      <c r="ACE526" s="5"/>
      <c r="ACF526" s="5"/>
      <c r="ACI526" s="5"/>
      <c r="ACJ526" s="5"/>
      <c r="ACM526" s="5"/>
      <c r="ACN526" s="5"/>
      <c r="ACQ526" s="5"/>
      <c r="ACR526" s="5"/>
      <c r="ACU526" s="5"/>
      <c r="ACV526" s="5"/>
      <c r="ACY526" s="5"/>
      <c r="ACZ526" s="5"/>
      <c r="ADC526" s="5"/>
      <c r="ADD526" s="5"/>
      <c r="ADG526" s="5"/>
      <c r="ADH526" s="5"/>
      <c r="ADK526" s="5"/>
      <c r="ADL526" s="5"/>
      <c r="ADO526" s="5"/>
      <c r="ADP526" s="5"/>
      <c r="ADS526" s="5"/>
      <c r="ADT526" s="5"/>
      <c r="ADW526" s="5"/>
      <c r="ADX526" s="5"/>
      <c r="AEA526" s="5"/>
      <c r="AEB526" s="5"/>
      <c r="AEE526" s="5"/>
      <c r="AEF526" s="5"/>
      <c r="AEI526" s="5"/>
      <c r="AEJ526" s="5"/>
      <c r="AEM526" s="5"/>
      <c r="AEN526" s="5"/>
      <c r="AEQ526" s="5"/>
      <c r="AER526" s="5"/>
      <c r="AEU526" s="5"/>
      <c r="AEV526" s="5"/>
      <c r="AEY526" s="5"/>
      <c r="AEZ526" s="5"/>
      <c r="AFC526" s="5"/>
      <c r="AFD526" s="5"/>
      <c r="AFG526" s="5"/>
      <c r="AFH526" s="5"/>
      <c r="AFK526" s="5"/>
      <c r="AFL526" s="5"/>
      <c r="AFO526" s="5"/>
      <c r="AFP526" s="5"/>
      <c r="AFS526" s="5"/>
      <c r="AFT526" s="5"/>
      <c r="AFW526" s="5"/>
      <c r="AFX526" s="5"/>
      <c r="AGA526" s="5"/>
      <c r="AGB526" s="5"/>
      <c r="AGE526" s="5"/>
      <c r="AGF526" s="5"/>
      <c r="AGI526" s="5"/>
      <c r="AGJ526" s="5"/>
      <c r="AGM526" s="5"/>
      <c r="AGN526" s="5"/>
      <c r="AGQ526" s="5"/>
      <c r="AGR526" s="5"/>
      <c r="AGU526" s="5"/>
      <c r="AGV526" s="5"/>
      <c r="AGY526" s="5"/>
      <c r="AGZ526" s="5"/>
      <c r="AHC526" s="5"/>
      <c r="AHD526" s="5"/>
      <c r="AHG526" s="5"/>
      <c r="AHH526" s="5"/>
      <c r="AHK526" s="5"/>
      <c r="AHL526" s="5"/>
      <c r="AHO526" s="5"/>
      <c r="AHP526" s="5"/>
      <c r="AHS526" s="5"/>
      <c r="AHT526" s="5"/>
      <c r="AHW526" s="5"/>
      <c r="AHX526" s="5"/>
      <c r="AIA526" s="5"/>
      <c r="AIB526" s="5"/>
      <c r="AIE526" s="5"/>
      <c r="AIF526" s="5"/>
      <c r="AII526" s="5"/>
      <c r="AIJ526" s="5"/>
      <c r="AIM526" s="5"/>
      <c r="AIN526" s="5"/>
      <c r="AIQ526" s="5"/>
      <c r="AIR526" s="5"/>
      <c r="AIU526" s="5"/>
      <c r="AIV526" s="5"/>
      <c r="AIY526" s="5"/>
      <c r="AIZ526" s="5"/>
      <c r="AJC526" s="5"/>
      <c r="AJD526" s="5"/>
      <c r="AJG526" s="5"/>
      <c r="AJH526" s="5"/>
      <c r="AJK526" s="5"/>
      <c r="AJL526" s="5"/>
      <c r="AJO526" s="5"/>
      <c r="AJP526" s="5"/>
      <c r="AJS526" s="5"/>
      <c r="AJT526" s="5"/>
      <c r="AJW526" s="5"/>
      <c r="AJX526" s="5"/>
      <c r="AKA526" s="5"/>
      <c r="AKB526" s="5"/>
      <c r="AKE526" s="5"/>
      <c r="AKF526" s="5"/>
      <c r="AKI526" s="5"/>
      <c r="AKJ526" s="5"/>
      <c r="AKM526" s="5"/>
      <c r="AKN526" s="5"/>
      <c r="AKQ526" s="5"/>
      <c r="AKR526" s="5"/>
      <c r="AKU526" s="5"/>
      <c r="AKV526" s="5"/>
      <c r="AKY526" s="5"/>
      <c r="AKZ526" s="5"/>
      <c r="ALC526" s="5"/>
      <c r="ALD526" s="5"/>
      <c r="ALG526" s="5"/>
      <c r="ALH526" s="5"/>
      <c r="ALK526" s="5"/>
      <c r="ALL526" s="5"/>
      <c r="ALO526" s="5"/>
      <c r="ALP526" s="5"/>
      <c r="ALS526" s="5"/>
      <c r="ALT526" s="5"/>
      <c r="ALW526" s="5"/>
      <c r="ALX526" s="5"/>
      <c r="AMA526" s="5"/>
      <c r="AMB526" s="5"/>
      <c r="AME526" s="5"/>
      <c r="AMF526" s="5"/>
      <c r="AMI526" s="5"/>
      <c r="AMJ526" s="5"/>
    </row>
    <row r="527" spans="1:1024" s="5" customFormat="1" x14ac:dyDescent="0.25">
      <c r="A527" s="3"/>
      <c r="B527" s="5" t="s">
        <v>1498</v>
      </c>
      <c r="D527" s="5">
        <v>25</v>
      </c>
      <c r="E527" s="71"/>
    </row>
    <row r="528" spans="1:1024" s="5" customFormat="1" x14ac:dyDescent="0.25">
      <c r="A528" s="3"/>
      <c r="B528" s="5" t="s">
        <v>1499</v>
      </c>
      <c r="D528" s="5">
        <v>30</v>
      </c>
      <c r="E528" s="71"/>
    </row>
    <row r="529" spans="1:1024" s="5" customFormat="1" x14ac:dyDescent="0.25">
      <c r="A529" s="3"/>
      <c r="B529" s="5" t="s">
        <v>1500</v>
      </c>
      <c r="D529" s="5">
        <v>50</v>
      </c>
      <c r="E529" s="71"/>
    </row>
    <row r="530" spans="1:1024" s="5" customFormat="1" x14ac:dyDescent="0.25">
      <c r="A530" s="3"/>
      <c r="B530" s="5" t="s">
        <v>1501</v>
      </c>
      <c r="D530" s="5">
        <v>30</v>
      </c>
      <c r="E530" s="71"/>
    </row>
    <row r="531" spans="1:1024" s="5" customFormat="1" x14ac:dyDescent="0.25">
      <c r="A531" s="3"/>
      <c r="B531" s="5" t="s">
        <v>1502</v>
      </c>
      <c r="D531" s="5">
        <v>25</v>
      </c>
      <c r="E531" s="71"/>
    </row>
    <row r="532" spans="1:1024" x14ac:dyDescent="0.25">
      <c r="A532" s="3"/>
      <c r="B532" t="s">
        <v>15</v>
      </c>
      <c r="C532"/>
      <c r="D532" s="5">
        <v>9</v>
      </c>
      <c r="E532" s="70"/>
      <c r="G532" s="5"/>
      <c r="H532" s="5"/>
      <c r="K532" s="5"/>
      <c r="L532" s="5"/>
      <c r="O532" s="5"/>
      <c r="P532" s="5"/>
      <c r="S532" s="5"/>
      <c r="T532" s="5"/>
      <c r="W532" s="5"/>
      <c r="X532" s="5"/>
      <c r="AA532" s="5"/>
      <c r="AB532" s="5"/>
      <c r="AE532" s="5"/>
      <c r="AF532" s="5"/>
      <c r="AI532" s="5"/>
      <c r="AJ532" s="5"/>
      <c r="AM532" s="5"/>
      <c r="AN532" s="5"/>
      <c r="AQ532" s="5"/>
      <c r="AR532" s="5"/>
      <c r="AU532" s="5"/>
      <c r="AV532" s="5"/>
      <c r="AY532" s="5"/>
      <c r="AZ532" s="5"/>
      <c r="BC532" s="5"/>
      <c r="BD532" s="5"/>
      <c r="BG532" s="5"/>
      <c r="BH532" s="5"/>
      <c r="BK532" s="5"/>
      <c r="BL532" s="5"/>
      <c r="BO532" s="5"/>
      <c r="BP532" s="5"/>
      <c r="BS532" s="5"/>
      <c r="BT532" s="5"/>
      <c r="BW532" s="5"/>
      <c r="BX532" s="5"/>
      <c r="CA532" s="5"/>
      <c r="CB532" s="5"/>
      <c r="CE532" s="5"/>
      <c r="CF532" s="5"/>
      <c r="CI532" s="5"/>
      <c r="CJ532" s="5"/>
      <c r="CM532" s="5"/>
      <c r="CN532" s="5"/>
      <c r="CQ532" s="5"/>
      <c r="CR532" s="5"/>
      <c r="CU532" s="5"/>
      <c r="CV532" s="5"/>
      <c r="CY532" s="5"/>
      <c r="CZ532" s="5"/>
      <c r="DC532" s="5"/>
      <c r="DD532" s="5"/>
      <c r="DG532" s="5"/>
      <c r="DH532" s="5"/>
      <c r="DK532" s="5"/>
      <c r="DL532" s="5"/>
      <c r="DO532" s="5"/>
      <c r="DP532" s="5"/>
      <c r="DS532" s="5"/>
      <c r="DT532" s="5"/>
      <c r="DW532" s="5"/>
      <c r="DX532" s="5"/>
      <c r="EA532" s="5"/>
      <c r="EB532" s="5"/>
      <c r="EE532" s="5"/>
      <c r="EF532" s="5"/>
      <c r="EI532" s="5"/>
      <c r="EJ532" s="5"/>
      <c r="EM532" s="5"/>
      <c r="EN532" s="5"/>
      <c r="EQ532" s="5"/>
      <c r="ER532" s="5"/>
      <c r="EU532" s="5"/>
      <c r="EV532" s="5"/>
      <c r="EY532" s="5"/>
      <c r="EZ532" s="5"/>
      <c r="FC532" s="5"/>
      <c r="FD532" s="5"/>
      <c r="FG532" s="5"/>
      <c r="FH532" s="5"/>
      <c r="FK532" s="5"/>
      <c r="FL532" s="5"/>
      <c r="FO532" s="5"/>
      <c r="FP532" s="5"/>
      <c r="FS532" s="5"/>
      <c r="FT532" s="5"/>
      <c r="FW532" s="5"/>
      <c r="FX532" s="5"/>
      <c r="GA532" s="5"/>
      <c r="GB532" s="5"/>
      <c r="GE532" s="5"/>
      <c r="GF532" s="5"/>
      <c r="GI532" s="5"/>
      <c r="GJ532" s="5"/>
      <c r="GM532" s="5"/>
      <c r="GN532" s="5"/>
      <c r="GQ532" s="5"/>
      <c r="GR532" s="5"/>
      <c r="GU532" s="5"/>
      <c r="GV532" s="5"/>
      <c r="GY532" s="5"/>
      <c r="GZ532" s="5"/>
      <c r="HC532" s="5"/>
      <c r="HD532" s="5"/>
      <c r="HG532" s="5"/>
      <c r="HH532" s="5"/>
      <c r="HK532" s="5"/>
      <c r="HL532" s="5"/>
      <c r="HO532" s="5"/>
      <c r="HP532" s="5"/>
      <c r="HS532" s="5"/>
      <c r="HT532" s="5"/>
      <c r="HW532" s="5"/>
      <c r="HX532" s="5"/>
      <c r="IA532" s="5"/>
      <c r="IB532" s="5"/>
      <c r="IE532" s="5"/>
      <c r="IF532" s="5"/>
      <c r="II532" s="5"/>
      <c r="IJ532" s="5"/>
      <c r="IM532" s="5"/>
      <c r="IN532" s="5"/>
      <c r="IQ532" s="5"/>
      <c r="IR532" s="5"/>
      <c r="IU532" s="5"/>
      <c r="IV532" s="5"/>
      <c r="IY532" s="5"/>
      <c r="IZ532" s="5"/>
      <c r="JC532" s="5"/>
      <c r="JD532" s="5"/>
      <c r="JG532" s="5"/>
      <c r="JH532" s="5"/>
      <c r="JK532" s="5"/>
      <c r="JL532" s="5"/>
      <c r="JO532" s="5"/>
      <c r="JP532" s="5"/>
      <c r="JS532" s="5"/>
      <c r="JT532" s="5"/>
      <c r="JW532" s="5"/>
      <c r="JX532" s="5"/>
      <c r="KA532" s="5"/>
      <c r="KB532" s="5"/>
      <c r="KE532" s="5"/>
      <c r="KF532" s="5"/>
      <c r="KI532" s="5"/>
      <c r="KJ532" s="5"/>
      <c r="KM532" s="5"/>
      <c r="KN532" s="5"/>
      <c r="KQ532" s="5"/>
      <c r="KR532" s="5"/>
      <c r="KU532" s="5"/>
      <c r="KV532" s="5"/>
      <c r="KY532" s="5"/>
      <c r="KZ532" s="5"/>
      <c r="LC532" s="5"/>
      <c r="LD532" s="5"/>
      <c r="LG532" s="5"/>
      <c r="LH532" s="5"/>
      <c r="LK532" s="5"/>
      <c r="LL532" s="5"/>
      <c r="LO532" s="5"/>
      <c r="LP532" s="5"/>
      <c r="LS532" s="5"/>
      <c r="LT532" s="5"/>
      <c r="LW532" s="5"/>
      <c r="LX532" s="5"/>
      <c r="MA532" s="5"/>
      <c r="MB532" s="5"/>
      <c r="ME532" s="5"/>
      <c r="MF532" s="5"/>
      <c r="MI532" s="5"/>
      <c r="MJ532" s="5"/>
      <c r="MM532" s="5"/>
      <c r="MN532" s="5"/>
      <c r="MQ532" s="5"/>
      <c r="MR532" s="5"/>
      <c r="MU532" s="5"/>
      <c r="MV532" s="5"/>
      <c r="MY532" s="5"/>
      <c r="MZ532" s="5"/>
      <c r="NC532" s="5"/>
      <c r="ND532" s="5"/>
      <c r="NG532" s="5"/>
      <c r="NH532" s="5"/>
      <c r="NK532" s="5"/>
      <c r="NL532" s="5"/>
      <c r="NO532" s="5"/>
      <c r="NP532" s="5"/>
      <c r="NS532" s="5"/>
      <c r="NT532" s="5"/>
      <c r="NW532" s="5"/>
      <c r="NX532" s="5"/>
      <c r="OA532" s="5"/>
      <c r="OB532" s="5"/>
      <c r="OE532" s="5"/>
      <c r="OF532" s="5"/>
      <c r="OI532" s="5"/>
      <c r="OJ532" s="5"/>
      <c r="OM532" s="5"/>
      <c r="ON532" s="5"/>
      <c r="OQ532" s="5"/>
      <c r="OR532" s="5"/>
      <c r="OU532" s="5"/>
      <c r="OV532" s="5"/>
      <c r="OY532" s="5"/>
      <c r="OZ532" s="5"/>
      <c r="PC532" s="5"/>
      <c r="PD532" s="5"/>
      <c r="PG532" s="5"/>
      <c r="PH532" s="5"/>
      <c r="PK532" s="5"/>
      <c r="PL532" s="5"/>
      <c r="PO532" s="5"/>
      <c r="PP532" s="5"/>
      <c r="PS532" s="5"/>
      <c r="PT532" s="5"/>
      <c r="PW532" s="5"/>
      <c r="PX532" s="5"/>
      <c r="QA532" s="5"/>
      <c r="QB532" s="5"/>
      <c r="QE532" s="5"/>
      <c r="QF532" s="5"/>
      <c r="QI532" s="5"/>
      <c r="QJ532" s="5"/>
      <c r="QM532" s="5"/>
      <c r="QN532" s="5"/>
      <c r="QQ532" s="5"/>
      <c r="QR532" s="5"/>
      <c r="QU532" s="5"/>
      <c r="QV532" s="5"/>
      <c r="QY532" s="5"/>
      <c r="QZ532" s="5"/>
      <c r="RC532" s="5"/>
      <c r="RD532" s="5"/>
      <c r="RG532" s="5"/>
      <c r="RH532" s="5"/>
      <c r="RK532" s="5"/>
      <c r="RL532" s="5"/>
      <c r="RO532" s="5"/>
      <c r="RP532" s="5"/>
      <c r="RS532" s="5"/>
      <c r="RT532" s="5"/>
      <c r="RW532" s="5"/>
      <c r="RX532" s="5"/>
      <c r="SA532" s="5"/>
      <c r="SB532" s="5"/>
      <c r="SE532" s="5"/>
      <c r="SF532" s="5"/>
      <c r="SI532" s="5"/>
      <c r="SJ532" s="5"/>
      <c r="SM532" s="5"/>
      <c r="SN532" s="5"/>
      <c r="SQ532" s="5"/>
      <c r="SR532" s="5"/>
      <c r="SU532" s="5"/>
      <c r="SV532" s="5"/>
      <c r="SY532" s="5"/>
      <c r="SZ532" s="5"/>
      <c r="TC532" s="5"/>
      <c r="TD532" s="5"/>
      <c r="TG532" s="5"/>
      <c r="TH532" s="5"/>
      <c r="TK532" s="5"/>
      <c r="TL532" s="5"/>
      <c r="TO532" s="5"/>
      <c r="TP532" s="5"/>
      <c r="TS532" s="5"/>
      <c r="TT532" s="5"/>
      <c r="TW532" s="5"/>
      <c r="TX532" s="5"/>
      <c r="UA532" s="5"/>
      <c r="UB532" s="5"/>
      <c r="UE532" s="5"/>
      <c r="UF532" s="5"/>
      <c r="UI532" s="5"/>
      <c r="UJ532" s="5"/>
      <c r="UM532" s="5"/>
      <c r="UN532" s="5"/>
      <c r="UQ532" s="5"/>
      <c r="UR532" s="5"/>
      <c r="UU532" s="5"/>
      <c r="UV532" s="5"/>
      <c r="UY532" s="5"/>
      <c r="UZ532" s="5"/>
      <c r="VC532" s="5"/>
      <c r="VD532" s="5"/>
      <c r="VG532" s="5"/>
      <c r="VH532" s="5"/>
      <c r="VK532" s="5"/>
      <c r="VL532" s="5"/>
      <c r="VO532" s="5"/>
      <c r="VP532" s="5"/>
      <c r="VS532" s="5"/>
      <c r="VT532" s="5"/>
      <c r="VW532" s="5"/>
      <c r="VX532" s="5"/>
      <c r="WA532" s="5"/>
      <c r="WB532" s="5"/>
      <c r="WE532" s="5"/>
      <c r="WF532" s="5"/>
      <c r="WI532" s="5"/>
      <c r="WJ532" s="5"/>
      <c r="WM532" s="5"/>
      <c r="WN532" s="5"/>
      <c r="WQ532" s="5"/>
      <c r="WR532" s="5"/>
      <c r="WU532" s="5"/>
      <c r="WV532" s="5"/>
      <c r="WY532" s="5"/>
      <c r="WZ532" s="5"/>
      <c r="XC532" s="5"/>
      <c r="XD532" s="5"/>
      <c r="XG532" s="5"/>
      <c r="XH532" s="5"/>
      <c r="XK532" s="5"/>
      <c r="XL532" s="5"/>
      <c r="XO532" s="5"/>
      <c r="XP532" s="5"/>
      <c r="XS532" s="5"/>
      <c r="XT532" s="5"/>
      <c r="XW532" s="5"/>
      <c r="XX532" s="5"/>
      <c r="YA532" s="5"/>
      <c r="YB532" s="5"/>
      <c r="YE532" s="5"/>
      <c r="YF532" s="5"/>
      <c r="YI532" s="5"/>
      <c r="YJ532" s="5"/>
      <c r="YM532" s="5"/>
      <c r="YN532" s="5"/>
      <c r="YQ532" s="5"/>
      <c r="YR532" s="5"/>
      <c r="YU532" s="5"/>
      <c r="YV532" s="5"/>
      <c r="YY532" s="5"/>
      <c r="YZ532" s="5"/>
      <c r="ZC532" s="5"/>
      <c r="ZD532" s="5"/>
      <c r="ZG532" s="5"/>
      <c r="ZH532" s="5"/>
      <c r="ZK532" s="5"/>
      <c r="ZL532" s="5"/>
      <c r="ZO532" s="5"/>
      <c r="ZP532" s="5"/>
      <c r="ZS532" s="5"/>
      <c r="ZT532" s="5"/>
      <c r="ZW532" s="5"/>
      <c r="ZX532" s="5"/>
      <c r="AAA532" s="5"/>
      <c r="AAB532" s="5"/>
      <c r="AAE532" s="5"/>
      <c r="AAF532" s="5"/>
      <c r="AAI532" s="5"/>
      <c r="AAJ532" s="5"/>
      <c r="AAM532" s="5"/>
      <c r="AAN532" s="5"/>
      <c r="AAQ532" s="5"/>
      <c r="AAR532" s="5"/>
      <c r="AAU532" s="5"/>
      <c r="AAV532" s="5"/>
      <c r="AAY532" s="5"/>
      <c r="AAZ532" s="5"/>
      <c r="ABC532" s="5"/>
      <c r="ABD532" s="5"/>
      <c r="ABG532" s="5"/>
      <c r="ABH532" s="5"/>
      <c r="ABK532" s="5"/>
      <c r="ABL532" s="5"/>
      <c r="ABO532" s="5"/>
      <c r="ABP532" s="5"/>
      <c r="ABS532" s="5"/>
      <c r="ABT532" s="5"/>
      <c r="ABW532" s="5"/>
      <c r="ABX532" s="5"/>
      <c r="ACA532" s="5"/>
      <c r="ACB532" s="5"/>
      <c r="ACE532" s="5"/>
      <c r="ACF532" s="5"/>
      <c r="ACI532" s="5"/>
      <c r="ACJ532" s="5"/>
      <c r="ACM532" s="5"/>
      <c r="ACN532" s="5"/>
      <c r="ACQ532" s="5"/>
      <c r="ACR532" s="5"/>
      <c r="ACU532" s="5"/>
      <c r="ACV532" s="5"/>
      <c r="ACY532" s="5"/>
      <c r="ACZ532" s="5"/>
      <c r="ADC532" s="5"/>
      <c r="ADD532" s="5"/>
      <c r="ADG532" s="5"/>
      <c r="ADH532" s="5"/>
      <c r="ADK532" s="5"/>
      <c r="ADL532" s="5"/>
      <c r="ADO532" s="5"/>
      <c r="ADP532" s="5"/>
      <c r="ADS532" s="5"/>
      <c r="ADT532" s="5"/>
      <c r="ADW532" s="5"/>
      <c r="ADX532" s="5"/>
      <c r="AEA532" s="5"/>
      <c r="AEB532" s="5"/>
      <c r="AEE532" s="5"/>
      <c r="AEF532" s="5"/>
      <c r="AEI532" s="5"/>
      <c r="AEJ532" s="5"/>
      <c r="AEM532" s="5"/>
      <c r="AEN532" s="5"/>
      <c r="AEQ532" s="5"/>
      <c r="AER532" s="5"/>
      <c r="AEU532" s="5"/>
      <c r="AEV532" s="5"/>
      <c r="AEY532" s="5"/>
      <c r="AEZ532" s="5"/>
      <c r="AFC532" s="5"/>
      <c r="AFD532" s="5"/>
      <c r="AFG532" s="5"/>
      <c r="AFH532" s="5"/>
      <c r="AFK532" s="5"/>
      <c r="AFL532" s="5"/>
      <c r="AFO532" s="5"/>
      <c r="AFP532" s="5"/>
      <c r="AFS532" s="5"/>
      <c r="AFT532" s="5"/>
      <c r="AFW532" s="5"/>
      <c r="AFX532" s="5"/>
      <c r="AGA532" s="5"/>
      <c r="AGB532" s="5"/>
      <c r="AGE532" s="5"/>
      <c r="AGF532" s="5"/>
      <c r="AGI532" s="5"/>
      <c r="AGJ532" s="5"/>
      <c r="AGM532" s="5"/>
      <c r="AGN532" s="5"/>
      <c r="AGQ532" s="5"/>
      <c r="AGR532" s="5"/>
      <c r="AGU532" s="5"/>
      <c r="AGV532" s="5"/>
      <c r="AGY532" s="5"/>
      <c r="AGZ532" s="5"/>
      <c r="AHC532" s="5"/>
      <c r="AHD532" s="5"/>
      <c r="AHG532" s="5"/>
      <c r="AHH532" s="5"/>
      <c r="AHK532" s="5"/>
      <c r="AHL532" s="5"/>
      <c r="AHO532" s="5"/>
      <c r="AHP532" s="5"/>
      <c r="AHS532" s="5"/>
      <c r="AHT532" s="5"/>
      <c r="AHW532" s="5"/>
      <c r="AHX532" s="5"/>
      <c r="AIA532" s="5"/>
      <c r="AIB532" s="5"/>
      <c r="AIE532" s="5"/>
      <c r="AIF532" s="5"/>
      <c r="AII532" s="5"/>
      <c r="AIJ532" s="5"/>
      <c r="AIM532" s="5"/>
      <c r="AIN532" s="5"/>
      <c r="AIQ532" s="5"/>
      <c r="AIR532" s="5"/>
      <c r="AIU532" s="5"/>
      <c r="AIV532" s="5"/>
      <c r="AIY532" s="5"/>
      <c r="AIZ532" s="5"/>
      <c r="AJC532" s="5"/>
      <c r="AJD532" s="5"/>
      <c r="AJG532" s="5"/>
      <c r="AJH532" s="5"/>
      <c r="AJK532" s="5"/>
      <c r="AJL532" s="5"/>
      <c r="AJO532" s="5"/>
      <c r="AJP532" s="5"/>
      <c r="AJS532" s="5"/>
      <c r="AJT532" s="5"/>
      <c r="AJW532" s="5"/>
      <c r="AJX532" s="5"/>
      <c r="AKA532" s="5"/>
      <c r="AKB532" s="5"/>
      <c r="AKE532" s="5"/>
      <c r="AKF532" s="5"/>
      <c r="AKI532" s="5"/>
      <c r="AKJ532" s="5"/>
      <c r="AKM532" s="5"/>
      <c r="AKN532" s="5"/>
      <c r="AKQ532" s="5"/>
      <c r="AKR532" s="5"/>
      <c r="AKU532" s="5"/>
      <c r="AKV532" s="5"/>
      <c r="AKY532" s="5"/>
      <c r="AKZ532" s="5"/>
      <c r="ALC532" s="5"/>
      <c r="ALD532" s="5"/>
      <c r="ALG532" s="5"/>
      <c r="ALH532" s="5"/>
      <c r="ALK532" s="5"/>
      <c r="ALL532" s="5"/>
      <c r="ALO532" s="5"/>
      <c r="ALP532" s="5"/>
      <c r="ALS532" s="5"/>
      <c r="ALT532" s="5"/>
      <c r="ALW532" s="5"/>
      <c r="ALX532" s="5"/>
      <c r="AMA532" s="5"/>
      <c r="AMB532" s="5"/>
      <c r="AME532" s="5"/>
      <c r="AMF532" s="5"/>
      <c r="AMI532" s="5"/>
      <c r="AMJ532" s="5"/>
    </row>
    <row r="533" spans="1:1024" x14ac:dyDescent="0.25">
      <c r="A533" s="7"/>
      <c r="C533"/>
      <c r="D533"/>
      <c r="E533" s="70"/>
      <c r="G533" s="5"/>
      <c r="H533" s="5"/>
      <c r="K533" s="5"/>
      <c r="L533" s="5"/>
      <c r="O533" s="5"/>
      <c r="P533" s="5"/>
      <c r="S533" s="5"/>
      <c r="T533" s="5"/>
      <c r="W533" s="5"/>
      <c r="X533" s="5"/>
      <c r="AA533" s="5"/>
      <c r="AB533" s="5"/>
      <c r="AE533" s="5"/>
      <c r="AF533" s="5"/>
      <c r="AI533" s="5"/>
      <c r="AJ533" s="5"/>
      <c r="AM533" s="5"/>
      <c r="AN533" s="5"/>
      <c r="AQ533" s="5"/>
      <c r="AR533" s="5"/>
      <c r="AU533" s="5"/>
      <c r="AV533" s="5"/>
      <c r="AY533" s="5"/>
      <c r="AZ533" s="5"/>
      <c r="BC533" s="5"/>
      <c r="BD533" s="5"/>
      <c r="BG533" s="5"/>
      <c r="BH533" s="5"/>
      <c r="BK533" s="5"/>
      <c r="BL533" s="5"/>
      <c r="BO533" s="5"/>
      <c r="BP533" s="5"/>
      <c r="BS533" s="5"/>
      <c r="BT533" s="5"/>
      <c r="BW533" s="5"/>
      <c r="BX533" s="5"/>
      <c r="CA533" s="5"/>
      <c r="CB533" s="5"/>
      <c r="CE533" s="5"/>
      <c r="CF533" s="5"/>
      <c r="CI533" s="5"/>
      <c r="CJ533" s="5"/>
      <c r="CM533" s="5"/>
      <c r="CN533" s="5"/>
      <c r="CQ533" s="5"/>
      <c r="CR533" s="5"/>
      <c r="CU533" s="5"/>
      <c r="CV533" s="5"/>
      <c r="CY533" s="5"/>
      <c r="CZ533" s="5"/>
      <c r="DC533" s="5"/>
      <c r="DD533" s="5"/>
      <c r="DG533" s="5"/>
      <c r="DH533" s="5"/>
      <c r="DK533" s="5"/>
      <c r="DL533" s="5"/>
      <c r="DO533" s="5"/>
      <c r="DP533" s="5"/>
      <c r="DS533" s="5"/>
      <c r="DT533" s="5"/>
      <c r="DW533" s="5"/>
      <c r="DX533" s="5"/>
      <c r="EA533" s="5"/>
      <c r="EB533" s="5"/>
      <c r="EE533" s="5"/>
      <c r="EF533" s="5"/>
      <c r="EI533" s="5"/>
      <c r="EJ533" s="5"/>
      <c r="EM533" s="5"/>
      <c r="EN533" s="5"/>
      <c r="EQ533" s="5"/>
      <c r="ER533" s="5"/>
      <c r="EU533" s="5"/>
      <c r="EV533" s="5"/>
      <c r="EY533" s="5"/>
      <c r="EZ533" s="5"/>
      <c r="FC533" s="5"/>
      <c r="FD533" s="5"/>
      <c r="FG533" s="5"/>
      <c r="FH533" s="5"/>
      <c r="FK533" s="5"/>
      <c r="FL533" s="5"/>
      <c r="FO533" s="5"/>
      <c r="FP533" s="5"/>
      <c r="FS533" s="5"/>
      <c r="FT533" s="5"/>
      <c r="FW533" s="5"/>
      <c r="FX533" s="5"/>
      <c r="GA533" s="5"/>
      <c r="GB533" s="5"/>
      <c r="GE533" s="5"/>
      <c r="GF533" s="5"/>
      <c r="GI533" s="5"/>
      <c r="GJ533" s="5"/>
      <c r="GM533" s="5"/>
      <c r="GN533" s="5"/>
      <c r="GQ533" s="5"/>
      <c r="GR533" s="5"/>
      <c r="GU533" s="5"/>
      <c r="GV533" s="5"/>
      <c r="GY533" s="5"/>
      <c r="GZ533" s="5"/>
      <c r="HC533" s="5"/>
      <c r="HD533" s="5"/>
      <c r="HG533" s="5"/>
      <c r="HH533" s="5"/>
      <c r="HK533" s="5"/>
      <c r="HL533" s="5"/>
      <c r="HO533" s="5"/>
      <c r="HP533" s="5"/>
      <c r="HS533" s="5"/>
      <c r="HT533" s="5"/>
      <c r="HW533" s="5"/>
      <c r="HX533" s="5"/>
      <c r="IA533" s="5"/>
      <c r="IB533" s="5"/>
      <c r="IE533" s="5"/>
      <c r="IF533" s="5"/>
      <c r="II533" s="5"/>
      <c r="IJ533" s="5"/>
      <c r="IM533" s="5"/>
      <c r="IN533" s="5"/>
      <c r="IQ533" s="5"/>
      <c r="IR533" s="5"/>
      <c r="IU533" s="5"/>
      <c r="IV533" s="5"/>
      <c r="IY533" s="5"/>
      <c r="IZ533" s="5"/>
      <c r="JC533" s="5"/>
      <c r="JD533" s="5"/>
      <c r="JG533" s="5"/>
      <c r="JH533" s="5"/>
      <c r="JK533" s="5"/>
      <c r="JL533" s="5"/>
      <c r="JO533" s="5"/>
      <c r="JP533" s="5"/>
      <c r="JS533" s="5"/>
      <c r="JT533" s="5"/>
      <c r="JW533" s="5"/>
      <c r="JX533" s="5"/>
      <c r="KA533" s="5"/>
      <c r="KB533" s="5"/>
      <c r="KE533" s="5"/>
      <c r="KF533" s="5"/>
      <c r="KI533" s="5"/>
      <c r="KJ533" s="5"/>
      <c r="KM533" s="5"/>
      <c r="KN533" s="5"/>
      <c r="KQ533" s="5"/>
      <c r="KR533" s="5"/>
      <c r="KU533" s="5"/>
      <c r="KV533" s="5"/>
      <c r="KY533" s="5"/>
      <c r="KZ533" s="5"/>
      <c r="LC533" s="5"/>
      <c r="LD533" s="5"/>
      <c r="LG533" s="5"/>
      <c r="LH533" s="5"/>
      <c r="LK533" s="5"/>
      <c r="LL533" s="5"/>
      <c r="LO533" s="5"/>
      <c r="LP533" s="5"/>
      <c r="LS533" s="5"/>
      <c r="LT533" s="5"/>
      <c r="LW533" s="5"/>
      <c r="LX533" s="5"/>
      <c r="MA533" s="5"/>
      <c r="MB533" s="5"/>
      <c r="ME533" s="5"/>
      <c r="MF533" s="5"/>
      <c r="MI533" s="5"/>
      <c r="MJ533" s="5"/>
      <c r="MM533" s="5"/>
      <c r="MN533" s="5"/>
      <c r="MQ533" s="5"/>
      <c r="MR533" s="5"/>
      <c r="MU533" s="5"/>
      <c r="MV533" s="5"/>
      <c r="MY533" s="5"/>
      <c r="MZ533" s="5"/>
      <c r="NC533" s="5"/>
      <c r="ND533" s="5"/>
      <c r="NG533" s="5"/>
      <c r="NH533" s="5"/>
      <c r="NK533" s="5"/>
      <c r="NL533" s="5"/>
      <c r="NO533" s="5"/>
      <c r="NP533" s="5"/>
      <c r="NS533" s="5"/>
      <c r="NT533" s="5"/>
      <c r="NW533" s="5"/>
      <c r="NX533" s="5"/>
      <c r="OA533" s="5"/>
      <c r="OB533" s="5"/>
      <c r="OE533" s="5"/>
      <c r="OF533" s="5"/>
      <c r="OI533" s="5"/>
      <c r="OJ533" s="5"/>
      <c r="OM533" s="5"/>
      <c r="ON533" s="5"/>
      <c r="OQ533" s="5"/>
      <c r="OR533" s="5"/>
      <c r="OU533" s="5"/>
      <c r="OV533" s="5"/>
      <c r="OY533" s="5"/>
      <c r="OZ533" s="5"/>
      <c r="PC533" s="5"/>
      <c r="PD533" s="5"/>
      <c r="PG533" s="5"/>
      <c r="PH533" s="5"/>
      <c r="PK533" s="5"/>
      <c r="PL533" s="5"/>
      <c r="PO533" s="5"/>
      <c r="PP533" s="5"/>
      <c r="PS533" s="5"/>
      <c r="PT533" s="5"/>
      <c r="PW533" s="5"/>
      <c r="PX533" s="5"/>
      <c r="QA533" s="5"/>
      <c r="QB533" s="5"/>
      <c r="QE533" s="5"/>
      <c r="QF533" s="5"/>
      <c r="QI533" s="5"/>
      <c r="QJ533" s="5"/>
      <c r="QM533" s="5"/>
      <c r="QN533" s="5"/>
      <c r="QQ533" s="5"/>
      <c r="QR533" s="5"/>
      <c r="QU533" s="5"/>
      <c r="QV533" s="5"/>
      <c r="QY533" s="5"/>
      <c r="QZ533" s="5"/>
      <c r="RC533" s="5"/>
      <c r="RD533" s="5"/>
      <c r="RG533" s="5"/>
      <c r="RH533" s="5"/>
      <c r="RK533" s="5"/>
      <c r="RL533" s="5"/>
      <c r="RO533" s="5"/>
      <c r="RP533" s="5"/>
      <c r="RS533" s="5"/>
      <c r="RT533" s="5"/>
      <c r="RW533" s="5"/>
      <c r="RX533" s="5"/>
      <c r="SA533" s="5"/>
      <c r="SB533" s="5"/>
      <c r="SE533" s="5"/>
      <c r="SF533" s="5"/>
      <c r="SI533" s="5"/>
      <c r="SJ533" s="5"/>
      <c r="SM533" s="5"/>
      <c r="SN533" s="5"/>
      <c r="SQ533" s="5"/>
      <c r="SR533" s="5"/>
      <c r="SU533" s="5"/>
      <c r="SV533" s="5"/>
      <c r="SY533" s="5"/>
      <c r="SZ533" s="5"/>
      <c r="TC533" s="5"/>
      <c r="TD533" s="5"/>
      <c r="TG533" s="5"/>
      <c r="TH533" s="5"/>
      <c r="TK533" s="5"/>
      <c r="TL533" s="5"/>
      <c r="TO533" s="5"/>
      <c r="TP533" s="5"/>
      <c r="TS533" s="5"/>
      <c r="TT533" s="5"/>
      <c r="TW533" s="5"/>
      <c r="TX533" s="5"/>
      <c r="UA533" s="5"/>
      <c r="UB533" s="5"/>
      <c r="UE533" s="5"/>
      <c r="UF533" s="5"/>
      <c r="UI533" s="5"/>
      <c r="UJ533" s="5"/>
      <c r="UM533" s="5"/>
      <c r="UN533" s="5"/>
      <c r="UQ533" s="5"/>
      <c r="UR533" s="5"/>
      <c r="UU533" s="5"/>
      <c r="UV533" s="5"/>
      <c r="UY533" s="5"/>
      <c r="UZ533" s="5"/>
      <c r="VC533" s="5"/>
      <c r="VD533" s="5"/>
      <c r="VG533" s="5"/>
      <c r="VH533" s="5"/>
      <c r="VK533" s="5"/>
      <c r="VL533" s="5"/>
      <c r="VO533" s="5"/>
      <c r="VP533" s="5"/>
      <c r="VS533" s="5"/>
      <c r="VT533" s="5"/>
      <c r="VW533" s="5"/>
      <c r="VX533" s="5"/>
      <c r="WA533" s="5"/>
      <c r="WB533" s="5"/>
      <c r="WE533" s="5"/>
      <c r="WF533" s="5"/>
      <c r="WI533" s="5"/>
      <c r="WJ533" s="5"/>
      <c r="WM533" s="5"/>
      <c r="WN533" s="5"/>
      <c r="WQ533" s="5"/>
      <c r="WR533" s="5"/>
      <c r="WU533" s="5"/>
      <c r="WV533" s="5"/>
      <c r="WY533" s="5"/>
      <c r="WZ533" s="5"/>
      <c r="XC533" s="5"/>
      <c r="XD533" s="5"/>
      <c r="XG533" s="5"/>
      <c r="XH533" s="5"/>
      <c r="XK533" s="5"/>
      <c r="XL533" s="5"/>
      <c r="XO533" s="5"/>
      <c r="XP533" s="5"/>
      <c r="XS533" s="5"/>
      <c r="XT533" s="5"/>
      <c r="XW533" s="5"/>
      <c r="XX533" s="5"/>
      <c r="YA533" s="5"/>
      <c r="YB533" s="5"/>
      <c r="YE533" s="5"/>
      <c r="YF533" s="5"/>
      <c r="YI533" s="5"/>
      <c r="YJ533" s="5"/>
      <c r="YM533" s="5"/>
      <c r="YN533" s="5"/>
      <c r="YQ533" s="5"/>
      <c r="YR533" s="5"/>
      <c r="YU533" s="5"/>
      <c r="YV533" s="5"/>
      <c r="YY533" s="5"/>
      <c r="YZ533" s="5"/>
      <c r="ZC533" s="5"/>
      <c r="ZD533" s="5"/>
      <c r="ZG533" s="5"/>
      <c r="ZH533" s="5"/>
      <c r="ZK533" s="5"/>
      <c r="ZL533" s="5"/>
      <c r="ZO533" s="5"/>
      <c r="ZP533" s="5"/>
      <c r="ZS533" s="5"/>
      <c r="ZT533" s="5"/>
      <c r="ZW533" s="5"/>
      <c r="ZX533" s="5"/>
      <c r="AAA533" s="5"/>
      <c r="AAB533" s="5"/>
      <c r="AAE533" s="5"/>
      <c r="AAF533" s="5"/>
      <c r="AAI533" s="5"/>
      <c r="AAJ533" s="5"/>
      <c r="AAM533" s="5"/>
      <c r="AAN533" s="5"/>
      <c r="AAQ533" s="5"/>
      <c r="AAR533" s="5"/>
      <c r="AAU533" s="5"/>
      <c r="AAV533" s="5"/>
      <c r="AAY533" s="5"/>
      <c r="AAZ533" s="5"/>
      <c r="ABC533" s="5"/>
      <c r="ABD533" s="5"/>
      <c r="ABG533" s="5"/>
      <c r="ABH533" s="5"/>
      <c r="ABK533" s="5"/>
      <c r="ABL533" s="5"/>
      <c r="ABO533" s="5"/>
      <c r="ABP533" s="5"/>
      <c r="ABS533" s="5"/>
      <c r="ABT533" s="5"/>
      <c r="ABW533" s="5"/>
      <c r="ABX533" s="5"/>
      <c r="ACA533" s="5"/>
      <c r="ACB533" s="5"/>
      <c r="ACE533" s="5"/>
      <c r="ACF533" s="5"/>
      <c r="ACI533" s="5"/>
      <c r="ACJ533" s="5"/>
      <c r="ACM533" s="5"/>
      <c r="ACN533" s="5"/>
      <c r="ACQ533" s="5"/>
      <c r="ACR533" s="5"/>
      <c r="ACU533" s="5"/>
      <c r="ACV533" s="5"/>
      <c r="ACY533" s="5"/>
      <c r="ACZ533" s="5"/>
      <c r="ADC533" s="5"/>
      <c r="ADD533" s="5"/>
      <c r="ADG533" s="5"/>
      <c r="ADH533" s="5"/>
      <c r="ADK533" s="5"/>
      <c r="ADL533" s="5"/>
      <c r="ADO533" s="5"/>
      <c r="ADP533" s="5"/>
      <c r="ADS533" s="5"/>
      <c r="ADT533" s="5"/>
      <c r="ADW533" s="5"/>
      <c r="ADX533" s="5"/>
      <c r="AEA533" s="5"/>
      <c r="AEB533" s="5"/>
      <c r="AEE533" s="5"/>
      <c r="AEF533" s="5"/>
      <c r="AEI533" s="5"/>
      <c r="AEJ533" s="5"/>
      <c r="AEM533" s="5"/>
      <c r="AEN533" s="5"/>
      <c r="AEQ533" s="5"/>
      <c r="AER533" s="5"/>
      <c r="AEU533" s="5"/>
      <c r="AEV533" s="5"/>
      <c r="AEY533" s="5"/>
      <c r="AEZ533" s="5"/>
      <c r="AFC533" s="5"/>
      <c r="AFD533" s="5"/>
      <c r="AFG533" s="5"/>
      <c r="AFH533" s="5"/>
      <c r="AFK533" s="5"/>
      <c r="AFL533" s="5"/>
      <c r="AFO533" s="5"/>
      <c r="AFP533" s="5"/>
      <c r="AFS533" s="5"/>
      <c r="AFT533" s="5"/>
      <c r="AFW533" s="5"/>
      <c r="AFX533" s="5"/>
      <c r="AGA533" s="5"/>
      <c r="AGB533" s="5"/>
      <c r="AGE533" s="5"/>
      <c r="AGF533" s="5"/>
      <c r="AGI533" s="5"/>
      <c r="AGJ533" s="5"/>
      <c r="AGM533" s="5"/>
      <c r="AGN533" s="5"/>
      <c r="AGQ533" s="5"/>
      <c r="AGR533" s="5"/>
      <c r="AGU533" s="5"/>
      <c r="AGV533" s="5"/>
      <c r="AGY533" s="5"/>
      <c r="AGZ533" s="5"/>
      <c r="AHC533" s="5"/>
      <c r="AHD533" s="5"/>
      <c r="AHG533" s="5"/>
      <c r="AHH533" s="5"/>
      <c r="AHK533" s="5"/>
      <c r="AHL533" s="5"/>
      <c r="AHO533" s="5"/>
      <c r="AHP533" s="5"/>
      <c r="AHS533" s="5"/>
      <c r="AHT533" s="5"/>
      <c r="AHW533" s="5"/>
      <c r="AHX533" s="5"/>
      <c r="AIA533" s="5"/>
      <c r="AIB533" s="5"/>
      <c r="AIE533" s="5"/>
      <c r="AIF533" s="5"/>
      <c r="AII533" s="5"/>
      <c r="AIJ533" s="5"/>
      <c r="AIM533" s="5"/>
      <c r="AIN533" s="5"/>
      <c r="AIQ533" s="5"/>
      <c r="AIR533" s="5"/>
      <c r="AIU533" s="5"/>
      <c r="AIV533" s="5"/>
      <c r="AIY533" s="5"/>
      <c r="AIZ533" s="5"/>
      <c r="AJC533" s="5"/>
      <c r="AJD533" s="5"/>
      <c r="AJG533" s="5"/>
      <c r="AJH533" s="5"/>
      <c r="AJK533" s="5"/>
      <c r="AJL533" s="5"/>
      <c r="AJO533" s="5"/>
      <c r="AJP533" s="5"/>
      <c r="AJS533" s="5"/>
      <c r="AJT533" s="5"/>
      <c r="AJW533" s="5"/>
      <c r="AJX533" s="5"/>
      <c r="AKA533" s="5"/>
      <c r="AKB533" s="5"/>
      <c r="AKE533" s="5"/>
      <c r="AKF533" s="5"/>
      <c r="AKI533" s="5"/>
      <c r="AKJ533" s="5"/>
      <c r="AKM533" s="5"/>
      <c r="AKN533" s="5"/>
      <c r="AKQ533" s="5"/>
      <c r="AKR533" s="5"/>
      <c r="AKU533" s="5"/>
      <c r="AKV533" s="5"/>
      <c r="AKY533" s="5"/>
      <c r="AKZ533" s="5"/>
      <c r="ALC533" s="5"/>
      <c r="ALD533" s="5"/>
      <c r="ALG533" s="5"/>
      <c r="ALH533" s="5"/>
      <c r="ALK533" s="5"/>
      <c r="ALL533" s="5"/>
      <c r="ALO533" s="5"/>
      <c r="ALP533" s="5"/>
      <c r="ALS533" s="5"/>
      <c r="ALT533" s="5"/>
      <c r="ALW533" s="5"/>
      <c r="ALX533" s="5"/>
      <c r="AMA533" s="5"/>
      <c r="AMB533" s="5"/>
      <c r="AME533" s="5"/>
      <c r="AMF533" s="5"/>
      <c r="AMI533" s="5"/>
      <c r="AMJ533" s="5"/>
    </row>
    <row r="534" spans="1:1024" x14ac:dyDescent="0.25">
      <c r="A534" s="3">
        <v>42077</v>
      </c>
      <c r="B534" t="s">
        <v>429</v>
      </c>
      <c r="C534"/>
      <c r="D534">
        <v>100</v>
      </c>
      <c r="E534" s="70"/>
      <c r="G534" s="5"/>
      <c r="H534" s="5"/>
      <c r="K534" s="5"/>
      <c r="L534" s="5"/>
      <c r="O534" s="5"/>
      <c r="P534" s="5"/>
      <c r="S534" s="5"/>
      <c r="T534" s="5"/>
      <c r="W534" s="5"/>
      <c r="X534" s="5"/>
      <c r="AA534" s="5"/>
      <c r="AB534" s="5"/>
      <c r="AE534" s="5"/>
      <c r="AF534" s="5"/>
      <c r="AI534" s="5"/>
      <c r="AJ534" s="5"/>
      <c r="AM534" s="5"/>
      <c r="AN534" s="5"/>
      <c r="AQ534" s="5"/>
      <c r="AR534" s="5"/>
      <c r="AU534" s="5"/>
      <c r="AV534" s="5"/>
      <c r="AY534" s="5"/>
      <c r="AZ534" s="5"/>
      <c r="BC534" s="5"/>
      <c r="BD534" s="5"/>
      <c r="BG534" s="5"/>
      <c r="BH534" s="5"/>
      <c r="BK534" s="5"/>
      <c r="BL534" s="5"/>
      <c r="BO534" s="5"/>
      <c r="BP534" s="5"/>
      <c r="BS534" s="5"/>
      <c r="BT534" s="5"/>
      <c r="BW534" s="5"/>
      <c r="BX534" s="5"/>
      <c r="CA534" s="5"/>
      <c r="CB534" s="5"/>
      <c r="CE534" s="5"/>
      <c r="CF534" s="5"/>
      <c r="CI534" s="5"/>
      <c r="CJ534" s="5"/>
      <c r="CM534" s="5"/>
      <c r="CN534" s="5"/>
      <c r="CQ534" s="5"/>
      <c r="CR534" s="5"/>
      <c r="CU534" s="5"/>
      <c r="CV534" s="5"/>
      <c r="CY534" s="5"/>
      <c r="CZ534" s="5"/>
      <c r="DC534" s="5"/>
      <c r="DD534" s="5"/>
      <c r="DG534" s="5"/>
      <c r="DH534" s="5"/>
      <c r="DK534" s="5"/>
      <c r="DL534" s="5"/>
      <c r="DO534" s="5"/>
      <c r="DP534" s="5"/>
      <c r="DS534" s="5"/>
      <c r="DT534" s="5"/>
      <c r="DW534" s="5"/>
      <c r="DX534" s="5"/>
      <c r="EA534" s="5"/>
      <c r="EB534" s="5"/>
      <c r="EE534" s="5"/>
      <c r="EF534" s="5"/>
      <c r="EI534" s="5"/>
      <c r="EJ534" s="5"/>
      <c r="EM534" s="5"/>
      <c r="EN534" s="5"/>
      <c r="EQ534" s="5"/>
      <c r="ER534" s="5"/>
      <c r="EU534" s="5"/>
      <c r="EV534" s="5"/>
      <c r="EY534" s="5"/>
      <c r="EZ534" s="5"/>
      <c r="FC534" s="5"/>
      <c r="FD534" s="5"/>
      <c r="FG534" s="5"/>
      <c r="FH534" s="5"/>
      <c r="FK534" s="5"/>
      <c r="FL534" s="5"/>
      <c r="FO534" s="5"/>
      <c r="FP534" s="5"/>
      <c r="FS534" s="5"/>
      <c r="FT534" s="5"/>
      <c r="FW534" s="5"/>
      <c r="FX534" s="5"/>
      <c r="GA534" s="5"/>
      <c r="GB534" s="5"/>
      <c r="GE534" s="5"/>
      <c r="GF534" s="5"/>
      <c r="GI534" s="5"/>
      <c r="GJ534" s="5"/>
      <c r="GM534" s="5"/>
      <c r="GN534" s="5"/>
      <c r="GQ534" s="5"/>
      <c r="GR534" s="5"/>
      <c r="GU534" s="5"/>
      <c r="GV534" s="5"/>
      <c r="GY534" s="5"/>
      <c r="GZ534" s="5"/>
      <c r="HC534" s="5"/>
      <c r="HD534" s="5"/>
      <c r="HG534" s="5"/>
      <c r="HH534" s="5"/>
      <c r="HK534" s="5"/>
      <c r="HL534" s="5"/>
      <c r="HO534" s="5"/>
      <c r="HP534" s="5"/>
      <c r="HS534" s="5"/>
      <c r="HT534" s="5"/>
      <c r="HW534" s="5"/>
      <c r="HX534" s="5"/>
      <c r="IA534" s="5"/>
      <c r="IB534" s="5"/>
      <c r="IE534" s="5"/>
      <c r="IF534" s="5"/>
      <c r="II534" s="5"/>
      <c r="IJ534" s="5"/>
      <c r="IM534" s="5"/>
      <c r="IN534" s="5"/>
      <c r="IQ534" s="5"/>
      <c r="IR534" s="5"/>
      <c r="IU534" s="5"/>
      <c r="IV534" s="5"/>
      <c r="IY534" s="5"/>
      <c r="IZ534" s="5"/>
      <c r="JC534" s="5"/>
      <c r="JD534" s="5"/>
      <c r="JG534" s="5"/>
      <c r="JH534" s="5"/>
      <c r="JK534" s="5"/>
      <c r="JL534" s="5"/>
      <c r="JO534" s="5"/>
      <c r="JP534" s="5"/>
      <c r="JS534" s="5"/>
      <c r="JT534" s="5"/>
      <c r="JW534" s="5"/>
      <c r="JX534" s="5"/>
      <c r="KA534" s="5"/>
      <c r="KB534" s="5"/>
      <c r="KE534" s="5"/>
      <c r="KF534" s="5"/>
      <c r="KI534" s="5"/>
      <c r="KJ534" s="5"/>
      <c r="KM534" s="5"/>
      <c r="KN534" s="5"/>
      <c r="KQ534" s="5"/>
      <c r="KR534" s="5"/>
      <c r="KU534" s="5"/>
      <c r="KV534" s="5"/>
      <c r="KY534" s="5"/>
      <c r="KZ534" s="5"/>
      <c r="LC534" s="5"/>
      <c r="LD534" s="5"/>
      <c r="LG534" s="5"/>
      <c r="LH534" s="5"/>
      <c r="LK534" s="5"/>
      <c r="LL534" s="5"/>
      <c r="LO534" s="5"/>
      <c r="LP534" s="5"/>
      <c r="LS534" s="5"/>
      <c r="LT534" s="5"/>
      <c r="LW534" s="5"/>
      <c r="LX534" s="5"/>
      <c r="MA534" s="5"/>
      <c r="MB534" s="5"/>
      <c r="ME534" s="5"/>
      <c r="MF534" s="5"/>
      <c r="MI534" s="5"/>
      <c r="MJ534" s="5"/>
      <c r="MM534" s="5"/>
      <c r="MN534" s="5"/>
      <c r="MQ534" s="5"/>
      <c r="MR534" s="5"/>
      <c r="MU534" s="5"/>
      <c r="MV534" s="5"/>
      <c r="MY534" s="5"/>
      <c r="MZ534" s="5"/>
      <c r="NC534" s="5"/>
      <c r="ND534" s="5"/>
      <c r="NG534" s="5"/>
      <c r="NH534" s="5"/>
      <c r="NK534" s="5"/>
      <c r="NL534" s="5"/>
      <c r="NO534" s="5"/>
      <c r="NP534" s="5"/>
      <c r="NS534" s="5"/>
      <c r="NT534" s="5"/>
      <c r="NW534" s="5"/>
      <c r="NX534" s="5"/>
      <c r="OA534" s="5"/>
      <c r="OB534" s="5"/>
      <c r="OE534" s="5"/>
      <c r="OF534" s="5"/>
      <c r="OI534" s="5"/>
      <c r="OJ534" s="5"/>
      <c r="OM534" s="5"/>
      <c r="ON534" s="5"/>
      <c r="OQ534" s="5"/>
      <c r="OR534" s="5"/>
      <c r="OU534" s="5"/>
      <c r="OV534" s="5"/>
      <c r="OY534" s="5"/>
      <c r="OZ534" s="5"/>
      <c r="PC534" s="5"/>
      <c r="PD534" s="5"/>
      <c r="PG534" s="5"/>
      <c r="PH534" s="5"/>
      <c r="PK534" s="5"/>
      <c r="PL534" s="5"/>
      <c r="PO534" s="5"/>
      <c r="PP534" s="5"/>
      <c r="PS534" s="5"/>
      <c r="PT534" s="5"/>
      <c r="PW534" s="5"/>
      <c r="PX534" s="5"/>
      <c r="QA534" s="5"/>
      <c r="QB534" s="5"/>
      <c r="QE534" s="5"/>
      <c r="QF534" s="5"/>
      <c r="QI534" s="5"/>
      <c r="QJ534" s="5"/>
      <c r="QM534" s="5"/>
      <c r="QN534" s="5"/>
      <c r="QQ534" s="5"/>
      <c r="QR534" s="5"/>
      <c r="QU534" s="5"/>
      <c r="QV534" s="5"/>
      <c r="QY534" s="5"/>
      <c r="QZ534" s="5"/>
      <c r="RC534" s="5"/>
      <c r="RD534" s="5"/>
      <c r="RG534" s="5"/>
      <c r="RH534" s="5"/>
      <c r="RK534" s="5"/>
      <c r="RL534" s="5"/>
      <c r="RO534" s="5"/>
      <c r="RP534" s="5"/>
      <c r="RS534" s="5"/>
      <c r="RT534" s="5"/>
      <c r="RW534" s="5"/>
      <c r="RX534" s="5"/>
      <c r="SA534" s="5"/>
      <c r="SB534" s="5"/>
      <c r="SE534" s="5"/>
      <c r="SF534" s="5"/>
      <c r="SI534" s="5"/>
      <c r="SJ534" s="5"/>
      <c r="SM534" s="5"/>
      <c r="SN534" s="5"/>
      <c r="SQ534" s="5"/>
      <c r="SR534" s="5"/>
      <c r="SU534" s="5"/>
      <c r="SV534" s="5"/>
      <c r="SY534" s="5"/>
      <c r="SZ534" s="5"/>
      <c r="TC534" s="5"/>
      <c r="TD534" s="5"/>
      <c r="TG534" s="5"/>
      <c r="TH534" s="5"/>
      <c r="TK534" s="5"/>
      <c r="TL534" s="5"/>
      <c r="TO534" s="5"/>
      <c r="TP534" s="5"/>
      <c r="TS534" s="5"/>
      <c r="TT534" s="5"/>
      <c r="TW534" s="5"/>
      <c r="TX534" s="5"/>
      <c r="UA534" s="5"/>
      <c r="UB534" s="5"/>
      <c r="UE534" s="5"/>
      <c r="UF534" s="5"/>
      <c r="UI534" s="5"/>
      <c r="UJ534" s="5"/>
      <c r="UM534" s="5"/>
      <c r="UN534" s="5"/>
      <c r="UQ534" s="5"/>
      <c r="UR534" s="5"/>
      <c r="UU534" s="5"/>
      <c r="UV534" s="5"/>
      <c r="UY534" s="5"/>
      <c r="UZ534" s="5"/>
      <c r="VC534" s="5"/>
      <c r="VD534" s="5"/>
      <c r="VG534" s="5"/>
      <c r="VH534" s="5"/>
      <c r="VK534" s="5"/>
      <c r="VL534" s="5"/>
      <c r="VO534" s="5"/>
      <c r="VP534" s="5"/>
      <c r="VS534" s="5"/>
      <c r="VT534" s="5"/>
      <c r="VW534" s="5"/>
      <c r="VX534" s="5"/>
      <c r="WA534" s="5"/>
      <c r="WB534" s="5"/>
      <c r="WE534" s="5"/>
      <c r="WF534" s="5"/>
      <c r="WI534" s="5"/>
      <c r="WJ534" s="5"/>
      <c r="WM534" s="5"/>
      <c r="WN534" s="5"/>
      <c r="WQ534" s="5"/>
      <c r="WR534" s="5"/>
      <c r="WU534" s="5"/>
      <c r="WV534" s="5"/>
      <c r="WY534" s="5"/>
      <c r="WZ534" s="5"/>
      <c r="XC534" s="5"/>
      <c r="XD534" s="5"/>
      <c r="XG534" s="5"/>
      <c r="XH534" s="5"/>
      <c r="XK534" s="5"/>
      <c r="XL534" s="5"/>
      <c r="XO534" s="5"/>
      <c r="XP534" s="5"/>
      <c r="XS534" s="5"/>
      <c r="XT534" s="5"/>
      <c r="XW534" s="5"/>
      <c r="XX534" s="5"/>
      <c r="YA534" s="5"/>
      <c r="YB534" s="5"/>
      <c r="YE534" s="5"/>
      <c r="YF534" s="5"/>
      <c r="YI534" s="5"/>
      <c r="YJ534" s="5"/>
      <c r="YM534" s="5"/>
      <c r="YN534" s="5"/>
      <c r="YQ534" s="5"/>
      <c r="YR534" s="5"/>
      <c r="YU534" s="5"/>
      <c r="YV534" s="5"/>
      <c r="YY534" s="5"/>
      <c r="YZ534" s="5"/>
      <c r="ZC534" s="5"/>
      <c r="ZD534" s="5"/>
      <c r="ZG534" s="5"/>
      <c r="ZH534" s="5"/>
      <c r="ZK534" s="5"/>
      <c r="ZL534" s="5"/>
      <c r="ZO534" s="5"/>
      <c r="ZP534" s="5"/>
      <c r="ZS534" s="5"/>
      <c r="ZT534" s="5"/>
      <c r="ZW534" s="5"/>
      <c r="ZX534" s="5"/>
      <c r="AAA534" s="5"/>
      <c r="AAB534" s="5"/>
      <c r="AAE534" s="5"/>
      <c r="AAF534" s="5"/>
      <c r="AAI534" s="5"/>
      <c r="AAJ534" s="5"/>
      <c r="AAM534" s="5"/>
      <c r="AAN534" s="5"/>
      <c r="AAQ534" s="5"/>
      <c r="AAR534" s="5"/>
      <c r="AAU534" s="5"/>
      <c r="AAV534" s="5"/>
      <c r="AAY534" s="5"/>
      <c r="AAZ534" s="5"/>
      <c r="ABC534" s="5"/>
      <c r="ABD534" s="5"/>
      <c r="ABG534" s="5"/>
      <c r="ABH534" s="5"/>
      <c r="ABK534" s="5"/>
      <c r="ABL534" s="5"/>
      <c r="ABO534" s="5"/>
      <c r="ABP534" s="5"/>
      <c r="ABS534" s="5"/>
      <c r="ABT534" s="5"/>
      <c r="ABW534" s="5"/>
      <c r="ABX534" s="5"/>
      <c r="ACA534" s="5"/>
      <c r="ACB534" s="5"/>
      <c r="ACE534" s="5"/>
      <c r="ACF534" s="5"/>
      <c r="ACI534" s="5"/>
      <c r="ACJ534" s="5"/>
      <c r="ACM534" s="5"/>
      <c r="ACN534" s="5"/>
      <c r="ACQ534" s="5"/>
      <c r="ACR534" s="5"/>
      <c r="ACU534" s="5"/>
      <c r="ACV534" s="5"/>
      <c r="ACY534" s="5"/>
      <c r="ACZ534" s="5"/>
      <c r="ADC534" s="5"/>
      <c r="ADD534" s="5"/>
      <c r="ADG534" s="5"/>
      <c r="ADH534" s="5"/>
      <c r="ADK534" s="5"/>
      <c r="ADL534" s="5"/>
      <c r="ADO534" s="5"/>
      <c r="ADP534" s="5"/>
      <c r="ADS534" s="5"/>
      <c r="ADT534" s="5"/>
      <c r="ADW534" s="5"/>
      <c r="ADX534" s="5"/>
      <c r="AEA534" s="5"/>
      <c r="AEB534" s="5"/>
      <c r="AEE534" s="5"/>
      <c r="AEF534" s="5"/>
      <c r="AEI534" s="5"/>
      <c r="AEJ534" s="5"/>
      <c r="AEM534" s="5"/>
      <c r="AEN534" s="5"/>
      <c r="AEQ534" s="5"/>
      <c r="AER534" s="5"/>
      <c r="AEU534" s="5"/>
      <c r="AEV534" s="5"/>
      <c r="AEY534" s="5"/>
      <c r="AEZ534" s="5"/>
      <c r="AFC534" s="5"/>
      <c r="AFD534" s="5"/>
      <c r="AFG534" s="5"/>
      <c r="AFH534" s="5"/>
      <c r="AFK534" s="5"/>
      <c r="AFL534" s="5"/>
      <c r="AFO534" s="5"/>
      <c r="AFP534" s="5"/>
      <c r="AFS534" s="5"/>
      <c r="AFT534" s="5"/>
      <c r="AFW534" s="5"/>
      <c r="AFX534" s="5"/>
      <c r="AGA534" s="5"/>
      <c r="AGB534" s="5"/>
      <c r="AGE534" s="5"/>
      <c r="AGF534" s="5"/>
      <c r="AGI534" s="5"/>
      <c r="AGJ534" s="5"/>
      <c r="AGM534" s="5"/>
      <c r="AGN534" s="5"/>
      <c r="AGQ534" s="5"/>
      <c r="AGR534" s="5"/>
      <c r="AGU534" s="5"/>
      <c r="AGV534" s="5"/>
      <c r="AGY534" s="5"/>
      <c r="AGZ534" s="5"/>
      <c r="AHC534" s="5"/>
      <c r="AHD534" s="5"/>
      <c r="AHG534" s="5"/>
      <c r="AHH534" s="5"/>
      <c r="AHK534" s="5"/>
      <c r="AHL534" s="5"/>
      <c r="AHO534" s="5"/>
      <c r="AHP534" s="5"/>
      <c r="AHS534" s="5"/>
      <c r="AHT534" s="5"/>
      <c r="AHW534" s="5"/>
      <c r="AHX534" s="5"/>
      <c r="AIA534" s="5"/>
      <c r="AIB534" s="5"/>
      <c r="AIE534" s="5"/>
      <c r="AIF534" s="5"/>
      <c r="AII534" s="5"/>
      <c r="AIJ534" s="5"/>
      <c r="AIM534" s="5"/>
      <c r="AIN534" s="5"/>
      <c r="AIQ534" s="5"/>
      <c r="AIR534" s="5"/>
      <c r="AIU534" s="5"/>
      <c r="AIV534" s="5"/>
      <c r="AIY534" s="5"/>
      <c r="AIZ534" s="5"/>
      <c r="AJC534" s="5"/>
      <c r="AJD534" s="5"/>
      <c r="AJG534" s="5"/>
      <c r="AJH534" s="5"/>
      <c r="AJK534" s="5"/>
      <c r="AJL534" s="5"/>
      <c r="AJO534" s="5"/>
      <c r="AJP534" s="5"/>
      <c r="AJS534" s="5"/>
      <c r="AJT534" s="5"/>
      <c r="AJW534" s="5"/>
      <c r="AJX534" s="5"/>
      <c r="AKA534" s="5"/>
      <c r="AKB534" s="5"/>
      <c r="AKE534" s="5"/>
      <c r="AKF534" s="5"/>
      <c r="AKI534" s="5"/>
      <c r="AKJ534" s="5"/>
      <c r="AKM534" s="5"/>
      <c r="AKN534" s="5"/>
      <c r="AKQ534" s="5"/>
      <c r="AKR534" s="5"/>
      <c r="AKU534" s="5"/>
      <c r="AKV534" s="5"/>
      <c r="AKY534" s="5"/>
      <c r="AKZ534" s="5"/>
      <c r="ALC534" s="5"/>
      <c r="ALD534" s="5"/>
      <c r="ALG534" s="5"/>
      <c r="ALH534" s="5"/>
      <c r="ALK534" s="5"/>
      <c r="ALL534" s="5"/>
      <c r="ALO534" s="5"/>
      <c r="ALP534" s="5"/>
      <c r="ALS534" s="5"/>
      <c r="ALT534" s="5"/>
      <c r="ALW534" s="5"/>
      <c r="ALX534" s="5"/>
      <c r="AMA534" s="5"/>
      <c r="AMB534" s="5"/>
      <c r="AME534" s="5"/>
      <c r="AMF534" s="5"/>
      <c r="AMI534" s="5"/>
      <c r="AMJ534" s="5"/>
    </row>
    <row r="535" spans="1:1024" x14ac:dyDescent="0.25">
      <c r="A535" s="7"/>
      <c r="C535"/>
      <c r="D535"/>
      <c r="E535" s="70"/>
      <c r="G535" s="5"/>
      <c r="H535" s="5"/>
      <c r="K535" s="5"/>
      <c r="L535" s="5"/>
      <c r="O535" s="5"/>
      <c r="P535" s="5"/>
      <c r="S535" s="5"/>
      <c r="T535" s="5"/>
      <c r="W535" s="5"/>
      <c r="X535" s="5"/>
      <c r="AA535" s="5"/>
      <c r="AB535" s="5"/>
      <c r="AE535" s="5"/>
      <c r="AF535" s="5"/>
      <c r="AI535" s="5"/>
      <c r="AJ535" s="5"/>
      <c r="AM535" s="5"/>
      <c r="AN535" s="5"/>
      <c r="AQ535" s="5"/>
      <c r="AR535" s="5"/>
      <c r="AU535" s="5"/>
      <c r="AV535" s="5"/>
      <c r="AY535" s="5"/>
      <c r="AZ535" s="5"/>
      <c r="BC535" s="5"/>
      <c r="BD535" s="5"/>
      <c r="BG535" s="5"/>
      <c r="BH535" s="5"/>
      <c r="BK535" s="5"/>
      <c r="BL535" s="5"/>
      <c r="BO535" s="5"/>
      <c r="BP535" s="5"/>
      <c r="BS535" s="5"/>
      <c r="BT535" s="5"/>
      <c r="BW535" s="5"/>
      <c r="BX535" s="5"/>
      <c r="CA535" s="5"/>
      <c r="CB535" s="5"/>
      <c r="CE535" s="5"/>
      <c r="CF535" s="5"/>
      <c r="CI535" s="5"/>
      <c r="CJ535" s="5"/>
      <c r="CM535" s="5"/>
      <c r="CN535" s="5"/>
      <c r="CQ535" s="5"/>
      <c r="CR535" s="5"/>
      <c r="CU535" s="5"/>
      <c r="CV535" s="5"/>
      <c r="CY535" s="5"/>
      <c r="CZ535" s="5"/>
      <c r="DC535" s="5"/>
      <c r="DD535" s="5"/>
      <c r="DG535" s="5"/>
      <c r="DH535" s="5"/>
      <c r="DK535" s="5"/>
      <c r="DL535" s="5"/>
      <c r="DO535" s="5"/>
      <c r="DP535" s="5"/>
      <c r="DS535" s="5"/>
      <c r="DT535" s="5"/>
      <c r="DW535" s="5"/>
      <c r="DX535" s="5"/>
      <c r="EA535" s="5"/>
      <c r="EB535" s="5"/>
      <c r="EE535" s="5"/>
      <c r="EF535" s="5"/>
      <c r="EI535" s="5"/>
      <c r="EJ535" s="5"/>
      <c r="EM535" s="5"/>
      <c r="EN535" s="5"/>
      <c r="EQ535" s="5"/>
      <c r="ER535" s="5"/>
      <c r="EU535" s="5"/>
      <c r="EV535" s="5"/>
      <c r="EY535" s="5"/>
      <c r="EZ535" s="5"/>
      <c r="FC535" s="5"/>
      <c r="FD535" s="5"/>
      <c r="FG535" s="5"/>
      <c r="FH535" s="5"/>
      <c r="FK535" s="5"/>
      <c r="FL535" s="5"/>
      <c r="FO535" s="5"/>
      <c r="FP535" s="5"/>
      <c r="FS535" s="5"/>
      <c r="FT535" s="5"/>
      <c r="FW535" s="5"/>
      <c r="FX535" s="5"/>
      <c r="GA535" s="5"/>
      <c r="GB535" s="5"/>
      <c r="GE535" s="5"/>
      <c r="GF535" s="5"/>
      <c r="GI535" s="5"/>
      <c r="GJ535" s="5"/>
      <c r="GM535" s="5"/>
      <c r="GN535" s="5"/>
      <c r="GQ535" s="5"/>
      <c r="GR535" s="5"/>
      <c r="GU535" s="5"/>
      <c r="GV535" s="5"/>
      <c r="GY535" s="5"/>
      <c r="GZ535" s="5"/>
      <c r="HC535" s="5"/>
      <c r="HD535" s="5"/>
      <c r="HG535" s="5"/>
      <c r="HH535" s="5"/>
      <c r="HK535" s="5"/>
      <c r="HL535" s="5"/>
      <c r="HO535" s="5"/>
      <c r="HP535" s="5"/>
      <c r="HS535" s="5"/>
      <c r="HT535" s="5"/>
      <c r="HW535" s="5"/>
      <c r="HX535" s="5"/>
      <c r="IA535" s="5"/>
      <c r="IB535" s="5"/>
      <c r="IE535" s="5"/>
      <c r="IF535" s="5"/>
      <c r="II535" s="5"/>
      <c r="IJ535" s="5"/>
      <c r="IM535" s="5"/>
      <c r="IN535" s="5"/>
      <c r="IQ535" s="5"/>
      <c r="IR535" s="5"/>
      <c r="IU535" s="5"/>
      <c r="IV535" s="5"/>
      <c r="IY535" s="5"/>
      <c r="IZ535" s="5"/>
      <c r="JC535" s="5"/>
      <c r="JD535" s="5"/>
      <c r="JG535" s="5"/>
      <c r="JH535" s="5"/>
      <c r="JK535" s="5"/>
      <c r="JL535" s="5"/>
      <c r="JO535" s="5"/>
      <c r="JP535" s="5"/>
      <c r="JS535" s="5"/>
      <c r="JT535" s="5"/>
      <c r="JW535" s="5"/>
      <c r="JX535" s="5"/>
      <c r="KA535" s="5"/>
      <c r="KB535" s="5"/>
      <c r="KE535" s="5"/>
      <c r="KF535" s="5"/>
      <c r="KI535" s="5"/>
      <c r="KJ535" s="5"/>
      <c r="KM535" s="5"/>
      <c r="KN535" s="5"/>
      <c r="KQ535" s="5"/>
      <c r="KR535" s="5"/>
      <c r="KU535" s="5"/>
      <c r="KV535" s="5"/>
      <c r="KY535" s="5"/>
      <c r="KZ535" s="5"/>
      <c r="LC535" s="5"/>
      <c r="LD535" s="5"/>
      <c r="LG535" s="5"/>
      <c r="LH535" s="5"/>
      <c r="LK535" s="5"/>
      <c r="LL535" s="5"/>
      <c r="LO535" s="5"/>
      <c r="LP535" s="5"/>
      <c r="LS535" s="5"/>
      <c r="LT535" s="5"/>
      <c r="LW535" s="5"/>
      <c r="LX535" s="5"/>
      <c r="MA535" s="5"/>
      <c r="MB535" s="5"/>
      <c r="ME535" s="5"/>
      <c r="MF535" s="5"/>
      <c r="MI535" s="5"/>
      <c r="MJ535" s="5"/>
      <c r="MM535" s="5"/>
      <c r="MN535" s="5"/>
      <c r="MQ535" s="5"/>
      <c r="MR535" s="5"/>
      <c r="MU535" s="5"/>
      <c r="MV535" s="5"/>
      <c r="MY535" s="5"/>
      <c r="MZ535" s="5"/>
      <c r="NC535" s="5"/>
      <c r="ND535" s="5"/>
      <c r="NG535" s="5"/>
      <c r="NH535" s="5"/>
      <c r="NK535" s="5"/>
      <c r="NL535" s="5"/>
      <c r="NO535" s="5"/>
      <c r="NP535" s="5"/>
      <c r="NS535" s="5"/>
      <c r="NT535" s="5"/>
      <c r="NW535" s="5"/>
      <c r="NX535" s="5"/>
      <c r="OA535" s="5"/>
      <c r="OB535" s="5"/>
      <c r="OE535" s="5"/>
      <c r="OF535" s="5"/>
      <c r="OI535" s="5"/>
      <c r="OJ535" s="5"/>
      <c r="OM535" s="5"/>
      <c r="ON535" s="5"/>
      <c r="OQ535" s="5"/>
      <c r="OR535" s="5"/>
      <c r="OU535" s="5"/>
      <c r="OV535" s="5"/>
      <c r="OY535" s="5"/>
      <c r="OZ535" s="5"/>
      <c r="PC535" s="5"/>
      <c r="PD535" s="5"/>
      <c r="PG535" s="5"/>
      <c r="PH535" s="5"/>
      <c r="PK535" s="5"/>
      <c r="PL535" s="5"/>
      <c r="PO535" s="5"/>
      <c r="PP535" s="5"/>
      <c r="PS535" s="5"/>
      <c r="PT535" s="5"/>
      <c r="PW535" s="5"/>
      <c r="PX535" s="5"/>
      <c r="QA535" s="5"/>
      <c r="QB535" s="5"/>
      <c r="QE535" s="5"/>
      <c r="QF535" s="5"/>
      <c r="QI535" s="5"/>
      <c r="QJ535" s="5"/>
      <c r="QM535" s="5"/>
      <c r="QN535" s="5"/>
      <c r="QQ535" s="5"/>
      <c r="QR535" s="5"/>
      <c r="QU535" s="5"/>
      <c r="QV535" s="5"/>
      <c r="QY535" s="5"/>
      <c r="QZ535" s="5"/>
      <c r="RC535" s="5"/>
      <c r="RD535" s="5"/>
      <c r="RG535" s="5"/>
      <c r="RH535" s="5"/>
      <c r="RK535" s="5"/>
      <c r="RL535" s="5"/>
      <c r="RO535" s="5"/>
      <c r="RP535" s="5"/>
      <c r="RS535" s="5"/>
      <c r="RT535" s="5"/>
      <c r="RW535" s="5"/>
      <c r="RX535" s="5"/>
      <c r="SA535" s="5"/>
      <c r="SB535" s="5"/>
      <c r="SE535" s="5"/>
      <c r="SF535" s="5"/>
      <c r="SI535" s="5"/>
      <c r="SJ535" s="5"/>
      <c r="SM535" s="5"/>
      <c r="SN535" s="5"/>
      <c r="SQ535" s="5"/>
      <c r="SR535" s="5"/>
      <c r="SU535" s="5"/>
      <c r="SV535" s="5"/>
      <c r="SY535" s="5"/>
      <c r="SZ535" s="5"/>
      <c r="TC535" s="5"/>
      <c r="TD535" s="5"/>
      <c r="TG535" s="5"/>
      <c r="TH535" s="5"/>
      <c r="TK535" s="5"/>
      <c r="TL535" s="5"/>
      <c r="TO535" s="5"/>
      <c r="TP535" s="5"/>
      <c r="TS535" s="5"/>
      <c r="TT535" s="5"/>
      <c r="TW535" s="5"/>
      <c r="TX535" s="5"/>
      <c r="UA535" s="5"/>
      <c r="UB535" s="5"/>
      <c r="UE535" s="5"/>
      <c r="UF535" s="5"/>
      <c r="UI535" s="5"/>
      <c r="UJ535" s="5"/>
      <c r="UM535" s="5"/>
      <c r="UN535" s="5"/>
      <c r="UQ535" s="5"/>
      <c r="UR535" s="5"/>
      <c r="UU535" s="5"/>
      <c r="UV535" s="5"/>
      <c r="UY535" s="5"/>
      <c r="UZ535" s="5"/>
      <c r="VC535" s="5"/>
      <c r="VD535" s="5"/>
      <c r="VG535" s="5"/>
      <c r="VH535" s="5"/>
      <c r="VK535" s="5"/>
      <c r="VL535" s="5"/>
      <c r="VO535" s="5"/>
      <c r="VP535" s="5"/>
      <c r="VS535" s="5"/>
      <c r="VT535" s="5"/>
      <c r="VW535" s="5"/>
      <c r="VX535" s="5"/>
      <c r="WA535" s="5"/>
      <c r="WB535" s="5"/>
      <c r="WE535" s="5"/>
      <c r="WF535" s="5"/>
      <c r="WI535" s="5"/>
      <c r="WJ535" s="5"/>
      <c r="WM535" s="5"/>
      <c r="WN535" s="5"/>
      <c r="WQ535" s="5"/>
      <c r="WR535" s="5"/>
      <c r="WU535" s="5"/>
      <c r="WV535" s="5"/>
      <c r="WY535" s="5"/>
      <c r="WZ535" s="5"/>
      <c r="XC535" s="5"/>
      <c r="XD535" s="5"/>
      <c r="XG535" s="5"/>
      <c r="XH535" s="5"/>
      <c r="XK535" s="5"/>
      <c r="XL535" s="5"/>
      <c r="XO535" s="5"/>
      <c r="XP535" s="5"/>
      <c r="XS535" s="5"/>
      <c r="XT535" s="5"/>
      <c r="XW535" s="5"/>
      <c r="XX535" s="5"/>
      <c r="YA535" s="5"/>
      <c r="YB535" s="5"/>
      <c r="YE535" s="5"/>
      <c r="YF535" s="5"/>
      <c r="YI535" s="5"/>
      <c r="YJ535" s="5"/>
      <c r="YM535" s="5"/>
      <c r="YN535" s="5"/>
      <c r="YQ535" s="5"/>
      <c r="YR535" s="5"/>
      <c r="YU535" s="5"/>
      <c r="YV535" s="5"/>
      <c r="YY535" s="5"/>
      <c r="YZ535" s="5"/>
      <c r="ZC535" s="5"/>
      <c r="ZD535" s="5"/>
      <c r="ZG535" s="5"/>
      <c r="ZH535" s="5"/>
      <c r="ZK535" s="5"/>
      <c r="ZL535" s="5"/>
      <c r="ZO535" s="5"/>
      <c r="ZP535" s="5"/>
      <c r="ZS535" s="5"/>
      <c r="ZT535" s="5"/>
      <c r="ZW535" s="5"/>
      <c r="ZX535" s="5"/>
      <c r="AAA535" s="5"/>
      <c r="AAB535" s="5"/>
      <c r="AAE535" s="5"/>
      <c r="AAF535" s="5"/>
      <c r="AAI535" s="5"/>
      <c r="AAJ535" s="5"/>
      <c r="AAM535" s="5"/>
      <c r="AAN535" s="5"/>
      <c r="AAQ535" s="5"/>
      <c r="AAR535" s="5"/>
      <c r="AAU535" s="5"/>
      <c r="AAV535" s="5"/>
      <c r="AAY535" s="5"/>
      <c r="AAZ535" s="5"/>
      <c r="ABC535" s="5"/>
      <c r="ABD535" s="5"/>
      <c r="ABG535" s="5"/>
      <c r="ABH535" s="5"/>
      <c r="ABK535" s="5"/>
      <c r="ABL535" s="5"/>
      <c r="ABO535" s="5"/>
      <c r="ABP535" s="5"/>
      <c r="ABS535" s="5"/>
      <c r="ABT535" s="5"/>
      <c r="ABW535" s="5"/>
      <c r="ABX535" s="5"/>
      <c r="ACA535" s="5"/>
      <c r="ACB535" s="5"/>
      <c r="ACE535" s="5"/>
      <c r="ACF535" s="5"/>
      <c r="ACI535" s="5"/>
      <c r="ACJ535" s="5"/>
      <c r="ACM535" s="5"/>
      <c r="ACN535" s="5"/>
      <c r="ACQ535" s="5"/>
      <c r="ACR535" s="5"/>
      <c r="ACU535" s="5"/>
      <c r="ACV535" s="5"/>
      <c r="ACY535" s="5"/>
      <c r="ACZ535" s="5"/>
      <c r="ADC535" s="5"/>
      <c r="ADD535" s="5"/>
      <c r="ADG535" s="5"/>
      <c r="ADH535" s="5"/>
      <c r="ADK535" s="5"/>
      <c r="ADL535" s="5"/>
      <c r="ADO535" s="5"/>
      <c r="ADP535" s="5"/>
      <c r="ADS535" s="5"/>
      <c r="ADT535" s="5"/>
      <c r="ADW535" s="5"/>
      <c r="ADX535" s="5"/>
      <c r="AEA535" s="5"/>
      <c r="AEB535" s="5"/>
      <c r="AEE535" s="5"/>
      <c r="AEF535" s="5"/>
      <c r="AEI535" s="5"/>
      <c r="AEJ535" s="5"/>
      <c r="AEM535" s="5"/>
      <c r="AEN535" s="5"/>
      <c r="AEQ535" s="5"/>
      <c r="AER535" s="5"/>
      <c r="AEU535" s="5"/>
      <c r="AEV535" s="5"/>
      <c r="AEY535" s="5"/>
      <c r="AEZ535" s="5"/>
      <c r="AFC535" s="5"/>
      <c r="AFD535" s="5"/>
      <c r="AFG535" s="5"/>
      <c r="AFH535" s="5"/>
      <c r="AFK535" s="5"/>
      <c r="AFL535" s="5"/>
      <c r="AFO535" s="5"/>
      <c r="AFP535" s="5"/>
      <c r="AFS535" s="5"/>
      <c r="AFT535" s="5"/>
      <c r="AFW535" s="5"/>
      <c r="AFX535" s="5"/>
      <c r="AGA535" s="5"/>
      <c r="AGB535" s="5"/>
      <c r="AGE535" s="5"/>
      <c r="AGF535" s="5"/>
      <c r="AGI535" s="5"/>
      <c r="AGJ535" s="5"/>
      <c r="AGM535" s="5"/>
      <c r="AGN535" s="5"/>
      <c r="AGQ535" s="5"/>
      <c r="AGR535" s="5"/>
      <c r="AGU535" s="5"/>
      <c r="AGV535" s="5"/>
      <c r="AGY535" s="5"/>
      <c r="AGZ535" s="5"/>
      <c r="AHC535" s="5"/>
      <c r="AHD535" s="5"/>
      <c r="AHG535" s="5"/>
      <c r="AHH535" s="5"/>
      <c r="AHK535" s="5"/>
      <c r="AHL535" s="5"/>
      <c r="AHO535" s="5"/>
      <c r="AHP535" s="5"/>
      <c r="AHS535" s="5"/>
      <c r="AHT535" s="5"/>
      <c r="AHW535" s="5"/>
      <c r="AHX535" s="5"/>
      <c r="AIA535" s="5"/>
      <c r="AIB535" s="5"/>
      <c r="AIE535" s="5"/>
      <c r="AIF535" s="5"/>
      <c r="AII535" s="5"/>
      <c r="AIJ535" s="5"/>
      <c r="AIM535" s="5"/>
      <c r="AIN535" s="5"/>
      <c r="AIQ535" s="5"/>
      <c r="AIR535" s="5"/>
      <c r="AIU535" s="5"/>
      <c r="AIV535" s="5"/>
      <c r="AIY535" s="5"/>
      <c r="AIZ535" s="5"/>
      <c r="AJC535" s="5"/>
      <c r="AJD535" s="5"/>
      <c r="AJG535" s="5"/>
      <c r="AJH535" s="5"/>
      <c r="AJK535" s="5"/>
      <c r="AJL535" s="5"/>
      <c r="AJO535" s="5"/>
      <c r="AJP535" s="5"/>
      <c r="AJS535" s="5"/>
      <c r="AJT535" s="5"/>
      <c r="AJW535" s="5"/>
      <c r="AJX535" s="5"/>
      <c r="AKA535" s="5"/>
      <c r="AKB535" s="5"/>
      <c r="AKE535" s="5"/>
      <c r="AKF535" s="5"/>
      <c r="AKI535" s="5"/>
      <c r="AKJ535" s="5"/>
      <c r="AKM535" s="5"/>
      <c r="AKN535" s="5"/>
      <c r="AKQ535" s="5"/>
      <c r="AKR535" s="5"/>
      <c r="AKU535" s="5"/>
      <c r="AKV535" s="5"/>
      <c r="AKY535" s="5"/>
      <c r="AKZ535" s="5"/>
      <c r="ALC535" s="5"/>
      <c r="ALD535" s="5"/>
      <c r="ALG535" s="5"/>
      <c r="ALH535" s="5"/>
      <c r="ALK535" s="5"/>
      <c r="ALL535" s="5"/>
      <c r="ALO535" s="5"/>
      <c r="ALP535" s="5"/>
      <c r="ALS535" s="5"/>
      <c r="ALT535" s="5"/>
      <c r="ALW535" s="5"/>
      <c r="ALX535" s="5"/>
      <c r="AMA535" s="5"/>
      <c r="AMB535" s="5"/>
      <c r="AME535" s="5"/>
      <c r="AMF535" s="5"/>
      <c r="AMI535" s="5"/>
      <c r="AMJ535" s="5"/>
    </row>
    <row r="536" spans="1:1024" x14ac:dyDescent="0.25">
      <c r="A536" s="3">
        <v>42085</v>
      </c>
      <c r="B536" t="s">
        <v>1503</v>
      </c>
      <c r="C536"/>
      <c r="D536">
        <v>1600</v>
      </c>
      <c r="E536" s="70"/>
      <c r="G536" s="5"/>
      <c r="H536" s="5"/>
      <c r="K536" s="5"/>
      <c r="L536" s="5"/>
      <c r="O536" s="5"/>
      <c r="P536" s="5"/>
      <c r="S536" s="5"/>
      <c r="T536" s="5"/>
      <c r="W536" s="5"/>
      <c r="X536" s="5"/>
      <c r="AA536" s="5"/>
      <c r="AB536" s="5"/>
      <c r="AE536" s="5"/>
      <c r="AF536" s="5"/>
      <c r="AI536" s="5"/>
      <c r="AJ536" s="5"/>
      <c r="AM536" s="5"/>
      <c r="AN536" s="5"/>
      <c r="AQ536" s="5"/>
      <c r="AR536" s="5"/>
      <c r="AU536" s="5"/>
      <c r="AV536" s="5"/>
      <c r="AY536" s="5"/>
      <c r="AZ536" s="5"/>
      <c r="BC536" s="5"/>
      <c r="BD536" s="5"/>
      <c r="BG536" s="5"/>
      <c r="BH536" s="5"/>
      <c r="BK536" s="5"/>
      <c r="BL536" s="5"/>
      <c r="BO536" s="5"/>
      <c r="BP536" s="5"/>
      <c r="BS536" s="5"/>
      <c r="BT536" s="5"/>
      <c r="BW536" s="5"/>
      <c r="BX536" s="5"/>
      <c r="CA536" s="5"/>
      <c r="CB536" s="5"/>
      <c r="CE536" s="5"/>
      <c r="CF536" s="5"/>
      <c r="CI536" s="5"/>
      <c r="CJ536" s="5"/>
      <c r="CM536" s="5"/>
      <c r="CN536" s="5"/>
      <c r="CQ536" s="5"/>
      <c r="CR536" s="5"/>
      <c r="CU536" s="5"/>
      <c r="CV536" s="5"/>
      <c r="CY536" s="5"/>
      <c r="CZ536" s="5"/>
      <c r="DC536" s="5"/>
      <c r="DD536" s="5"/>
      <c r="DG536" s="5"/>
      <c r="DH536" s="5"/>
      <c r="DK536" s="5"/>
      <c r="DL536" s="5"/>
      <c r="DO536" s="5"/>
      <c r="DP536" s="5"/>
      <c r="DS536" s="5"/>
      <c r="DT536" s="5"/>
      <c r="DW536" s="5"/>
      <c r="DX536" s="5"/>
      <c r="EA536" s="5"/>
      <c r="EB536" s="5"/>
      <c r="EE536" s="5"/>
      <c r="EF536" s="5"/>
      <c r="EI536" s="5"/>
      <c r="EJ536" s="5"/>
      <c r="EM536" s="5"/>
      <c r="EN536" s="5"/>
      <c r="EQ536" s="5"/>
      <c r="ER536" s="5"/>
      <c r="EU536" s="5"/>
      <c r="EV536" s="5"/>
      <c r="EY536" s="5"/>
      <c r="EZ536" s="5"/>
      <c r="FC536" s="5"/>
      <c r="FD536" s="5"/>
      <c r="FG536" s="5"/>
      <c r="FH536" s="5"/>
      <c r="FK536" s="5"/>
      <c r="FL536" s="5"/>
      <c r="FO536" s="5"/>
      <c r="FP536" s="5"/>
      <c r="FS536" s="5"/>
      <c r="FT536" s="5"/>
      <c r="FW536" s="5"/>
      <c r="FX536" s="5"/>
      <c r="GA536" s="5"/>
      <c r="GB536" s="5"/>
      <c r="GE536" s="5"/>
      <c r="GF536" s="5"/>
      <c r="GI536" s="5"/>
      <c r="GJ536" s="5"/>
      <c r="GM536" s="5"/>
      <c r="GN536" s="5"/>
      <c r="GQ536" s="5"/>
      <c r="GR536" s="5"/>
      <c r="GU536" s="5"/>
      <c r="GV536" s="5"/>
      <c r="GY536" s="5"/>
      <c r="GZ536" s="5"/>
      <c r="HC536" s="5"/>
      <c r="HD536" s="5"/>
      <c r="HG536" s="5"/>
      <c r="HH536" s="5"/>
      <c r="HK536" s="5"/>
      <c r="HL536" s="5"/>
      <c r="HO536" s="5"/>
      <c r="HP536" s="5"/>
      <c r="HS536" s="5"/>
      <c r="HT536" s="5"/>
      <c r="HW536" s="5"/>
      <c r="HX536" s="5"/>
      <c r="IA536" s="5"/>
      <c r="IB536" s="5"/>
      <c r="IE536" s="5"/>
      <c r="IF536" s="5"/>
      <c r="II536" s="5"/>
      <c r="IJ536" s="5"/>
      <c r="IM536" s="5"/>
      <c r="IN536" s="5"/>
      <c r="IQ536" s="5"/>
      <c r="IR536" s="5"/>
      <c r="IU536" s="5"/>
      <c r="IV536" s="5"/>
      <c r="IY536" s="5"/>
      <c r="IZ536" s="5"/>
      <c r="JC536" s="5"/>
      <c r="JD536" s="5"/>
      <c r="JG536" s="5"/>
      <c r="JH536" s="5"/>
      <c r="JK536" s="5"/>
      <c r="JL536" s="5"/>
      <c r="JO536" s="5"/>
      <c r="JP536" s="5"/>
      <c r="JS536" s="5"/>
      <c r="JT536" s="5"/>
      <c r="JW536" s="5"/>
      <c r="JX536" s="5"/>
      <c r="KA536" s="5"/>
      <c r="KB536" s="5"/>
      <c r="KE536" s="5"/>
      <c r="KF536" s="5"/>
      <c r="KI536" s="5"/>
      <c r="KJ536" s="5"/>
      <c r="KM536" s="5"/>
      <c r="KN536" s="5"/>
      <c r="KQ536" s="5"/>
      <c r="KR536" s="5"/>
      <c r="KU536" s="5"/>
      <c r="KV536" s="5"/>
      <c r="KY536" s="5"/>
      <c r="KZ536" s="5"/>
      <c r="LC536" s="5"/>
      <c r="LD536" s="5"/>
      <c r="LG536" s="5"/>
      <c r="LH536" s="5"/>
      <c r="LK536" s="5"/>
      <c r="LL536" s="5"/>
      <c r="LO536" s="5"/>
      <c r="LP536" s="5"/>
      <c r="LS536" s="5"/>
      <c r="LT536" s="5"/>
      <c r="LW536" s="5"/>
      <c r="LX536" s="5"/>
      <c r="MA536" s="5"/>
      <c r="MB536" s="5"/>
      <c r="ME536" s="5"/>
      <c r="MF536" s="5"/>
      <c r="MI536" s="5"/>
      <c r="MJ536" s="5"/>
      <c r="MM536" s="5"/>
      <c r="MN536" s="5"/>
      <c r="MQ536" s="5"/>
      <c r="MR536" s="5"/>
      <c r="MU536" s="5"/>
      <c r="MV536" s="5"/>
      <c r="MY536" s="5"/>
      <c r="MZ536" s="5"/>
      <c r="NC536" s="5"/>
      <c r="ND536" s="5"/>
      <c r="NG536" s="5"/>
      <c r="NH536" s="5"/>
      <c r="NK536" s="5"/>
      <c r="NL536" s="5"/>
      <c r="NO536" s="5"/>
      <c r="NP536" s="5"/>
      <c r="NS536" s="5"/>
      <c r="NT536" s="5"/>
      <c r="NW536" s="5"/>
      <c r="NX536" s="5"/>
      <c r="OA536" s="5"/>
      <c r="OB536" s="5"/>
      <c r="OE536" s="5"/>
      <c r="OF536" s="5"/>
      <c r="OI536" s="5"/>
      <c r="OJ536" s="5"/>
      <c r="OM536" s="5"/>
      <c r="ON536" s="5"/>
      <c r="OQ536" s="5"/>
      <c r="OR536" s="5"/>
      <c r="OU536" s="5"/>
      <c r="OV536" s="5"/>
      <c r="OY536" s="5"/>
      <c r="OZ536" s="5"/>
      <c r="PC536" s="5"/>
      <c r="PD536" s="5"/>
      <c r="PG536" s="5"/>
      <c r="PH536" s="5"/>
      <c r="PK536" s="5"/>
      <c r="PL536" s="5"/>
      <c r="PO536" s="5"/>
      <c r="PP536" s="5"/>
      <c r="PS536" s="5"/>
      <c r="PT536" s="5"/>
      <c r="PW536" s="5"/>
      <c r="PX536" s="5"/>
      <c r="QA536" s="5"/>
      <c r="QB536" s="5"/>
      <c r="QE536" s="5"/>
      <c r="QF536" s="5"/>
      <c r="QI536" s="5"/>
      <c r="QJ536" s="5"/>
      <c r="QM536" s="5"/>
      <c r="QN536" s="5"/>
      <c r="QQ536" s="5"/>
      <c r="QR536" s="5"/>
      <c r="QU536" s="5"/>
      <c r="QV536" s="5"/>
      <c r="QY536" s="5"/>
      <c r="QZ536" s="5"/>
      <c r="RC536" s="5"/>
      <c r="RD536" s="5"/>
      <c r="RG536" s="5"/>
      <c r="RH536" s="5"/>
      <c r="RK536" s="5"/>
      <c r="RL536" s="5"/>
      <c r="RO536" s="5"/>
      <c r="RP536" s="5"/>
      <c r="RS536" s="5"/>
      <c r="RT536" s="5"/>
      <c r="RW536" s="5"/>
      <c r="RX536" s="5"/>
      <c r="SA536" s="5"/>
      <c r="SB536" s="5"/>
      <c r="SE536" s="5"/>
      <c r="SF536" s="5"/>
      <c r="SI536" s="5"/>
      <c r="SJ536" s="5"/>
      <c r="SM536" s="5"/>
      <c r="SN536" s="5"/>
      <c r="SQ536" s="5"/>
      <c r="SR536" s="5"/>
      <c r="SU536" s="5"/>
      <c r="SV536" s="5"/>
      <c r="SY536" s="5"/>
      <c r="SZ536" s="5"/>
      <c r="TC536" s="5"/>
      <c r="TD536" s="5"/>
      <c r="TG536" s="5"/>
      <c r="TH536" s="5"/>
      <c r="TK536" s="5"/>
      <c r="TL536" s="5"/>
      <c r="TO536" s="5"/>
      <c r="TP536" s="5"/>
      <c r="TS536" s="5"/>
      <c r="TT536" s="5"/>
      <c r="TW536" s="5"/>
      <c r="TX536" s="5"/>
      <c r="UA536" s="5"/>
      <c r="UB536" s="5"/>
      <c r="UE536" s="5"/>
      <c r="UF536" s="5"/>
      <c r="UI536" s="5"/>
      <c r="UJ536" s="5"/>
      <c r="UM536" s="5"/>
      <c r="UN536" s="5"/>
      <c r="UQ536" s="5"/>
      <c r="UR536" s="5"/>
      <c r="UU536" s="5"/>
      <c r="UV536" s="5"/>
      <c r="UY536" s="5"/>
      <c r="UZ536" s="5"/>
      <c r="VC536" s="5"/>
      <c r="VD536" s="5"/>
      <c r="VG536" s="5"/>
      <c r="VH536" s="5"/>
      <c r="VK536" s="5"/>
      <c r="VL536" s="5"/>
      <c r="VO536" s="5"/>
      <c r="VP536" s="5"/>
      <c r="VS536" s="5"/>
      <c r="VT536" s="5"/>
      <c r="VW536" s="5"/>
      <c r="VX536" s="5"/>
      <c r="WA536" s="5"/>
      <c r="WB536" s="5"/>
      <c r="WE536" s="5"/>
      <c r="WF536" s="5"/>
      <c r="WI536" s="5"/>
      <c r="WJ536" s="5"/>
      <c r="WM536" s="5"/>
      <c r="WN536" s="5"/>
      <c r="WQ536" s="5"/>
      <c r="WR536" s="5"/>
      <c r="WU536" s="5"/>
      <c r="WV536" s="5"/>
      <c r="WY536" s="5"/>
      <c r="WZ536" s="5"/>
      <c r="XC536" s="5"/>
      <c r="XD536" s="5"/>
      <c r="XG536" s="5"/>
      <c r="XH536" s="5"/>
      <c r="XK536" s="5"/>
      <c r="XL536" s="5"/>
      <c r="XO536" s="5"/>
      <c r="XP536" s="5"/>
      <c r="XS536" s="5"/>
      <c r="XT536" s="5"/>
      <c r="XW536" s="5"/>
      <c r="XX536" s="5"/>
      <c r="YA536" s="5"/>
      <c r="YB536" s="5"/>
      <c r="YE536" s="5"/>
      <c r="YF536" s="5"/>
      <c r="YI536" s="5"/>
      <c r="YJ536" s="5"/>
      <c r="YM536" s="5"/>
      <c r="YN536" s="5"/>
      <c r="YQ536" s="5"/>
      <c r="YR536" s="5"/>
      <c r="YU536" s="5"/>
      <c r="YV536" s="5"/>
      <c r="YY536" s="5"/>
      <c r="YZ536" s="5"/>
      <c r="ZC536" s="5"/>
      <c r="ZD536" s="5"/>
      <c r="ZG536" s="5"/>
      <c r="ZH536" s="5"/>
      <c r="ZK536" s="5"/>
      <c r="ZL536" s="5"/>
      <c r="ZO536" s="5"/>
      <c r="ZP536" s="5"/>
      <c r="ZS536" s="5"/>
      <c r="ZT536" s="5"/>
      <c r="ZW536" s="5"/>
      <c r="ZX536" s="5"/>
      <c r="AAA536" s="5"/>
      <c r="AAB536" s="5"/>
      <c r="AAE536" s="5"/>
      <c r="AAF536" s="5"/>
      <c r="AAI536" s="5"/>
      <c r="AAJ536" s="5"/>
      <c r="AAM536" s="5"/>
      <c r="AAN536" s="5"/>
      <c r="AAQ536" s="5"/>
      <c r="AAR536" s="5"/>
      <c r="AAU536" s="5"/>
      <c r="AAV536" s="5"/>
      <c r="AAY536" s="5"/>
      <c r="AAZ536" s="5"/>
      <c r="ABC536" s="5"/>
      <c r="ABD536" s="5"/>
      <c r="ABG536" s="5"/>
      <c r="ABH536" s="5"/>
      <c r="ABK536" s="5"/>
      <c r="ABL536" s="5"/>
      <c r="ABO536" s="5"/>
      <c r="ABP536" s="5"/>
      <c r="ABS536" s="5"/>
      <c r="ABT536" s="5"/>
      <c r="ABW536" s="5"/>
      <c r="ABX536" s="5"/>
      <c r="ACA536" s="5"/>
      <c r="ACB536" s="5"/>
      <c r="ACE536" s="5"/>
      <c r="ACF536" s="5"/>
      <c r="ACI536" s="5"/>
      <c r="ACJ536" s="5"/>
      <c r="ACM536" s="5"/>
      <c r="ACN536" s="5"/>
      <c r="ACQ536" s="5"/>
      <c r="ACR536" s="5"/>
      <c r="ACU536" s="5"/>
      <c r="ACV536" s="5"/>
      <c r="ACY536" s="5"/>
      <c r="ACZ536" s="5"/>
      <c r="ADC536" s="5"/>
      <c r="ADD536" s="5"/>
      <c r="ADG536" s="5"/>
      <c r="ADH536" s="5"/>
      <c r="ADK536" s="5"/>
      <c r="ADL536" s="5"/>
      <c r="ADO536" s="5"/>
      <c r="ADP536" s="5"/>
      <c r="ADS536" s="5"/>
      <c r="ADT536" s="5"/>
      <c r="ADW536" s="5"/>
      <c r="ADX536" s="5"/>
      <c r="AEA536" s="5"/>
      <c r="AEB536" s="5"/>
      <c r="AEE536" s="5"/>
      <c r="AEF536" s="5"/>
      <c r="AEI536" s="5"/>
      <c r="AEJ536" s="5"/>
      <c r="AEM536" s="5"/>
      <c r="AEN536" s="5"/>
      <c r="AEQ536" s="5"/>
      <c r="AER536" s="5"/>
      <c r="AEU536" s="5"/>
      <c r="AEV536" s="5"/>
      <c r="AEY536" s="5"/>
      <c r="AEZ536" s="5"/>
      <c r="AFC536" s="5"/>
      <c r="AFD536" s="5"/>
      <c r="AFG536" s="5"/>
      <c r="AFH536" s="5"/>
      <c r="AFK536" s="5"/>
      <c r="AFL536" s="5"/>
      <c r="AFO536" s="5"/>
      <c r="AFP536" s="5"/>
      <c r="AFS536" s="5"/>
      <c r="AFT536" s="5"/>
      <c r="AFW536" s="5"/>
      <c r="AFX536" s="5"/>
      <c r="AGA536" s="5"/>
      <c r="AGB536" s="5"/>
      <c r="AGE536" s="5"/>
      <c r="AGF536" s="5"/>
      <c r="AGI536" s="5"/>
      <c r="AGJ536" s="5"/>
      <c r="AGM536" s="5"/>
      <c r="AGN536" s="5"/>
      <c r="AGQ536" s="5"/>
      <c r="AGR536" s="5"/>
      <c r="AGU536" s="5"/>
      <c r="AGV536" s="5"/>
      <c r="AGY536" s="5"/>
      <c r="AGZ536" s="5"/>
      <c r="AHC536" s="5"/>
      <c r="AHD536" s="5"/>
      <c r="AHG536" s="5"/>
      <c r="AHH536" s="5"/>
      <c r="AHK536" s="5"/>
      <c r="AHL536" s="5"/>
      <c r="AHO536" s="5"/>
      <c r="AHP536" s="5"/>
      <c r="AHS536" s="5"/>
      <c r="AHT536" s="5"/>
      <c r="AHW536" s="5"/>
      <c r="AHX536" s="5"/>
      <c r="AIA536" s="5"/>
      <c r="AIB536" s="5"/>
      <c r="AIE536" s="5"/>
      <c r="AIF536" s="5"/>
      <c r="AII536" s="5"/>
      <c r="AIJ536" s="5"/>
      <c r="AIM536" s="5"/>
      <c r="AIN536" s="5"/>
      <c r="AIQ536" s="5"/>
      <c r="AIR536" s="5"/>
      <c r="AIU536" s="5"/>
      <c r="AIV536" s="5"/>
      <c r="AIY536" s="5"/>
      <c r="AIZ536" s="5"/>
      <c r="AJC536" s="5"/>
      <c r="AJD536" s="5"/>
      <c r="AJG536" s="5"/>
      <c r="AJH536" s="5"/>
      <c r="AJK536" s="5"/>
      <c r="AJL536" s="5"/>
      <c r="AJO536" s="5"/>
      <c r="AJP536" s="5"/>
      <c r="AJS536" s="5"/>
      <c r="AJT536" s="5"/>
      <c r="AJW536" s="5"/>
      <c r="AJX536" s="5"/>
      <c r="AKA536" s="5"/>
      <c r="AKB536" s="5"/>
      <c r="AKE536" s="5"/>
      <c r="AKF536" s="5"/>
      <c r="AKI536" s="5"/>
      <c r="AKJ536" s="5"/>
      <c r="AKM536" s="5"/>
      <c r="AKN536" s="5"/>
      <c r="AKQ536" s="5"/>
      <c r="AKR536" s="5"/>
      <c r="AKU536" s="5"/>
      <c r="AKV536" s="5"/>
      <c r="AKY536" s="5"/>
      <c r="AKZ536" s="5"/>
      <c r="ALC536" s="5"/>
      <c r="ALD536" s="5"/>
      <c r="ALG536" s="5"/>
      <c r="ALH536" s="5"/>
      <c r="ALK536" s="5"/>
      <c r="ALL536" s="5"/>
      <c r="ALO536" s="5"/>
      <c r="ALP536" s="5"/>
      <c r="ALS536" s="5"/>
      <c r="ALT536" s="5"/>
      <c r="ALW536" s="5"/>
      <c r="ALX536" s="5"/>
      <c r="AMA536" s="5"/>
      <c r="AMB536" s="5"/>
      <c r="AME536" s="5"/>
      <c r="AMF536" s="5"/>
      <c r="AMI536" s="5"/>
      <c r="AMJ536" s="5"/>
    </row>
    <row r="537" spans="1:1024" x14ac:dyDescent="0.25">
      <c r="C537"/>
      <c r="D537"/>
      <c r="E537" s="70"/>
      <c r="G537" s="5"/>
      <c r="H537" s="5"/>
      <c r="K537" s="5"/>
      <c r="L537" s="5"/>
      <c r="O537" s="5"/>
      <c r="P537" s="5"/>
      <c r="S537" s="5"/>
      <c r="T537" s="5"/>
      <c r="W537" s="5"/>
      <c r="X537" s="5"/>
      <c r="AA537" s="5"/>
      <c r="AB537" s="5"/>
      <c r="AE537" s="5"/>
      <c r="AF537" s="5"/>
      <c r="AI537" s="5"/>
      <c r="AJ537" s="5"/>
      <c r="AM537" s="5"/>
      <c r="AN537" s="5"/>
      <c r="AQ537" s="5"/>
      <c r="AR537" s="5"/>
      <c r="AU537" s="5"/>
      <c r="AV537" s="5"/>
      <c r="AY537" s="5"/>
      <c r="AZ537" s="5"/>
      <c r="BC537" s="5"/>
      <c r="BD537" s="5"/>
      <c r="BG537" s="5"/>
      <c r="BH537" s="5"/>
      <c r="BK537" s="5"/>
      <c r="BL537" s="5"/>
      <c r="BO537" s="5"/>
      <c r="BP537" s="5"/>
      <c r="BS537" s="5"/>
      <c r="BT537" s="5"/>
      <c r="BW537" s="5"/>
      <c r="BX537" s="5"/>
      <c r="CA537" s="5"/>
      <c r="CB537" s="5"/>
      <c r="CE537" s="5"/>
      <c r="CF537" s="5"/>
      <c r="CI537" s="5"/>
      <c r="CJ537" s="5"/>
      <c r="CM537" s="5"/>
      <c r="CN537" s="5"/>
      <c r="CQ537" s="5"/>
      <c r="CR537" s="5"/>
      <c r="CU537" s="5"/>
      <c r="CV537" s="5"/>
      <c r="CY537" s="5"/>
      <c r="CZ537" s="5"/>
      <c r="DC537" s="5"/>
      <c r="DD537" s="5"/>
      <c r="DG537" s="5"/>
      <c r="DH537" s="5"/>
      <c r="DK537" s="5"/>
      <c r="DL537" s="5"/>
      <c r="DO537" s="5"/>
      <c r="DP537" s="5"/>
      <c r="DS537" s="5"/>
      <c r="DT537" s="5"/>
      <c r="DW537" s="5"/>
      <c r="DX537" s="5"/>
      <c r="EA537" s="5"/>
      <c r="EB537" s="5"/>
      <c r="EE537" s="5"/>
      <c r="EF537" s="5"/>
      <c r="EI537" s="5"/>
      <c r="EJ537" s="5"/>
      <c r="EM537" s="5"/>
      <c r="EN537" s="5"/>
      <c r="EQ537" s="5"/>
      <c r="ER537" s="5"/>
      <c r="EU537" s="5"/>
      <c r="EV537" s="5"/>
      <c r="EY537" s="5"/>
      <c r="EZ537" s="5"/>
      <c r="FC537" s="5"/>
      <c r="FD537" s="5"/>
      <c r="FG537" s="5"/>
      <c r="FH537" s="5"/>
      <c r="FK537" s="5"/>
      <c r="FL537" s="5"/>
      <c r="FO537" s="5"/>
      <c r="FP537" s="5"/>
      <c r="FS537" s="5"/>
      <c r="FT537" s="5"/>
      <c r="FW537" s="5"/>
      <c r="FX537" s="5"/>
      <c r="GA537" s="5"/>
      <c r="GB537" s="5"/>
      <c r="GE537" s="5"/>
      <c r="GF537" s="5"/>
      <c r="GI537" s="5"/>
      <c r="GJ537" s="5"/>
      <c r="GM537" s="5"/>
      <c r="GN537" s="5"/>
      <c r="GQ537" s="5"/>
      <c r="GR537" s="5"/>
      <c r="GU537" s="5"/>
      <c r="GV537" s="5"/>
      <c r="GY537" s="5"/>
      <c r="GZ537" s="5"/>
      <c r="HC537" s="5"/>
      <c r="HD537" s="5"/>
      <c r="HG537" s="5"/>
      <c r="HH537" s="5"/>
      <c r="HK537" s="5"/>
      <c r="HL537" s="5"/>
      <c r="HO537" s="5"/>
      <c r="HP537" s="5"/>
      <c r="HS537" s="5"/>
      <c r="HT537" s="5"/>
      <c r="HW537" s="5"/>
      <c r="HX537" s="5"/>
      <c r="IA537" s="5"/>
      <c r="IB537" s="5"/>
      <c r="IE537" s="5"/>
      <c r="IF537" s="5"/>
      <c r="II537" s="5"/>
      <c r="IJ537" s="5"/>
      <c r="IM537" s="5"/>
      <c r="IN537" s="5"/>
      <c r="IQ537" s="5"/>
      <c r="IR537" s="5"/>
      <c r="IU537" s="5"/>
      <c r="IV537" s="5"/>
      <c r="IY537" s="5"/>
      <c r="IZ537" s="5"/>
      <c r="JC537" s="5"/>
      <c r="JD537" s="5"/>
      <c r="JG537" s="5"/>
      <c r="JH537" s="5"/>
      <c r="JK537" s="5"/>
      <c r="JL537" s="5"/>
      <c r="JO537" s="5"/>
      <c r="JP537" s="5"/>
      <c r="JS537" s="5"/>
      <c r="JT537" s="5"/>
      <c r="JW537" s="5"/>
      <c r="JX537" s="5"/>
      <c r="KA537" s="5"/>
      <c r="KB537" s="5"/>
      <c r="KE537" s="5"/>
      <c r="KF537" s="5"/>
      <c r="KI537" s="5"/>
      <c r="KJ537" s="5"/>
      <c r="KM537" s="5"/>
      <c r="KN537" s="5"/>
      <c r="KQ537" s="5"/>
      <c r="KR537" s="5"/>
      <c r="KU537" s="5"/>
      <c r="KV537" s="5"/>
      <c r="KY537" s="5"/>
      <c r="KZ537" s="5"/>
      <c r="LC537" s="5"/>
      <c r="LD537" s="5"/>
      <c r="LG537" s="5"/>
      <c r="LH537" s="5"/>
      <c r="LK537" s="5"/>
      <c r="LL537" s="5"/>
      <c r="LO537" s="5"/>
      <c r="LP537" s="5"/>
      <c r="LS537" s="5"/>
      <c r="LT537" s="5"/>
      <c r="LW537" s="5"/>
      <c r="LX537" s="5"/>
      <c r="MA537" s="5"/>
      <c r="MB537" s="5"/>
      <c r="ME537" s="5"/>
      <c r="MF537" s="5"/>
      <c r="MI537" s="5"/>
      <c r="MJ537" s="5"/>
      <c r="MM537" s="5"/>
      <c r="MN537" s="5"/>
      <c r="MQ537" s="5"/>
      <c r="MR537" s="5"/>
      <c r="MU537" s="5"/>
      <c r="MV537" s="5"/>
      <c r="MY537" s="5"/>
      <c r="MZ537" s="5"/>
      <c r="NC537" s="5"/>
      <c r="ND537" s="5"/>
      <c r="NG537" s="5"/>
      <c r="NH537" s="5"/>
      <c r="NK537" s="5"/>
      <c r="NL537" s="5"/>
      <c r="NO537" s="5"/>
      <c r="NP537" s="5"/>
      <c r="NS537" s="5"/>
      <c r="NT537" s="5"/>
      <c r="NW537" s="5"/>
      <c r="NX537" s="5"/>
      <c r="OA537" s="5"/>
      <c r="OB537" s="5"/>
      <c r="OE537" s="5"/>
      <c r="OF537" s="5"/>
      <c r="OI537" s="5"/>
      <c r="OJ537" s="5"/>
      <c r="OM537" s="5"/>
      <c r="ON537" s="5"/>
      <c r="OQ537" s="5"/>
      <c r="OR537" s="5"/>
      <c r="OU537" s="5"/>
      <c r="OV537" s="5"/>
      <c r="OY537" s="5"/>
      <c r="OZ537" s="5"/>
      <c r="PC537" s="5"/>
      <c r="PD537" s="5"/>
      <c r="PG537" s="5"/>
      <c r="PH537" s="5"/>
      <c r="PK537" s="5"/>
      <c r="PL537" s="5"/>
      <c r="PO537" s="5"/>
      <c r="PP537" s="5"/>
      <c r="PS537" s="5"/>
      <c r="PT537" s="5"/>
      <c r="PW537" s="5"/>
      <c r="PX537" s="5"/>
      <c r="QA537" s="5"/>
      <c r="QB537" s="5"/>
      <c r="QE537" s="5"/>
      <c r="QF537" s="5"/>
      <c r="QI537" s="5"/>
      <c r="QJ537" s="5"/>
      <c r="QM537" s="5"/>
      <c r="QN537" s="5"/>
      <c r="QQ537" s="5"/>
      <c r="QR537" s="5"/>
      <c r="QU537" s="5"/>
      <c r="QV537" s="5"/>
      <c r="QY537" s="5"/>
      <c r="QZ537" s="5"/>
      <c r="RC537" s="5"/>
      <c r="RD537" s="5"/>
      <c r="RG537" s="5"/>
      <c r="RH537" s="5"/>
      <c r="RK537" s="5"/>
      <c r="RL537" s="5"/>
      <c r="RO537" s="5"/>
      <c r="RP537" s="5"/>
      <c r="RS537" s="5"/>
      <c r="RT537" s="5"/>
      <c r="RW537" s="5"/>
      <c r="RX537" s="5"/>
      <c r="SA537" s="5"/>
      <c r="SB537" s="5"/>
      <c r="SE537" s="5"/>
      <c r="SF537" s="5"/>
      <c r="SI537" s="5"/>
      <c r="SJ537" s="5"/>
      <c r="SM537" s="5"/>
      <c r="SN537" s="5"/>
      <c r="SQ537" s="5"/>
      <c r="SR537" s="5"/>
      <c r="SU537" s="5"/>
      <c r="SV537" s="5"/>
      <c r="SY537" s="5"/>
      <c r="SZ537" s="5"/>
      <c r="TC537" s="5"/>
      <c r="TD537" s="5"/>
      <c r="TG537" s="5"/>
      <c r="TH537" s="5"/>
      <c r="TK537" s="5"/>
      <c r="TL537" s="5"/>
      <c r="TO537" s="5"/>
      <c r="TP537" s="5"/>
      <c r="TS537" s="5"/>
      <c r="TT537" s="5"/>
      <c r="TW537" s="5"/>
      <c r="TX537" s="5"/>
      <c r="UA537" s="5"/>
      <c r="UB537" s="5"/>
      <c r="UE537" s="5"/>
      <c r="UF537" s="5"/>
      <c r="UI537" s="5"/>
      <c r="UJ537" s="5"/>
      <c r="UM537" s="5"/>
      <c r="UN537" s="5"/>
      <c r="UQ537" s="5"/>
      <c r="UR537" s="5"/>
      <c r="UU537" s="5"/>
      <c r="UV537" s="5"/>
      <c r="UY537" s="5"/>
      <c r="UZ537" s="5"/>
      <c r="VC537" s="5"/>
      <c r="VD537" s="5"/>
      <c r="VG537" s="5"/>
      <c r="VH537" s="5"/>
      <c r="VK537" s="5"/>
      <c r="VL537" s="5"/>
      <c r="VO537" s="5"/>
      <c r="VP537" s="5"/>
      <c r="VS537" s="5"/>
      <c r="VT537" s="5"/>
      <c r="VW537" s="5"/>
      <c r="VX537" s="5"/>
      <c r="WA537" s="5"/>
      <c r="WB537" s="5"/>
      <c r="WE537" s="5"/>
      <c r="WF537" s="5"/>
      <c r="WI537" s="5"/>
      <c r="WJ537" s="5"/>
      <c r="WM537" s="5"/>
      <c r="WN537" s="5"/>
      <c r="WQ537" s="5"/>
      <c r="WR537" s="5"/>
      <c r="WU537" s="5"/>
      <c r="WV537" s="5"/>
      <c r="WY537" s="5"/>
      <c r="WZ537" s="5"/>
      <c r="XC537" s="5"/>
      <c r="XD537" s="5"/>
      <c r="XG537" s="5"/>
      <c r="XH537" s="5"/>
      <c r="XK537" s="5"/>
      <c r="XL537" s="5"/>
      <c r="XO537" s="5"/>
      <c r="XP537" s="5"/>
      <c r="XS537" s="5"/>
      <c r="XT537" s="5"/>
      <c r="XW537" s="5"/>
      <c r="XX537" s="5"/>
      <c r="YA537" s="5"/>
      <c r="YB537" s="5"/>
      <c r="YE537" s="5"/>
      <c r="YF537" s="5"/>
      <c r="YI537" s="5"/>
      <c r="YJ537" s="5"/>
      <c r="YM537" s="5"/>
      <c r="YN537" s="5"/>
      <c r="YQ537" s="5"/>
      <c r="YR537" s="5"/>
      <c r="YU537" s="5"/>
      <c r="YV537" s="5"/>
      <c r="YY537" s="5"/>
      <c r="YZ537" s="5"/>
      <c r="ZC537" s="5"/>
      <c r="ZD537" s="5"/>
      <c r="ZG537" s="5"/>
      <c r="ZH537" s="5"/>
      <c r="ZK537" s="5"/>
      <c r="ZL537" s="5"/>
      <c r="ZO537" s="5"/>
      <c r="ZP537" s="5"/>
      <c r="ZS537" s="5"/>
      <c r="ZT537" s="5"/>
      <c r="ZW537" s="5"/>
      <c r="ZX537" s="5"/>
      <c r="AAA537" s="5"/>
      <c r="AAB537" s="5"/>
      <c r="AAE537" s="5"/>
      <c r="AAF537" s="5"/>
      <c r="AAI537" s="5"/>
      <c r="AAJ537" s="5"/>
      <c r="AAM537" s="5"/>
      <c r="AAN537" s="5"/>
      <c r="AAQ537" s="5"/>
      <c r="AAR537" s="5"/>
      <c r="AAU537" s="5"/>
      <c r="AAV537" s="5"/>
      <c r="AAY537" s="5"/>
      <c r="AAZ537" s="5"/>
      <c r="ABC537" s="5"/>
      <c r="ABD537" s="5"/>
      <c r="ABG537" s="5"/>
      <c r="ABH537" s="5"/>
      <c r="ABK537" s="5"/>
      <c r="ABL537" s="5"/>
      <c r="ABO537" s="5"/>
      <c r="ABP537" s="5"/>
      <c r="ABS537" s="5"/>
      <c r="ABT537" s="5"/>
      <c r="ABW537" s="5"/>
      <c r="ABX537" s="5"/>
      <c r="ACA537" s="5"/>
      <c r="ACB537" s="5"/>
      <c r="ACE537" s="5"/>
      <c r="ACF537" s="5"/>
      <c r="ACI537" s="5"/>
      <c r="ACJ537" s="5"/>
      <c r="ACM537" s="5"/>
      <c r="ACN537" s="5"/>
      <c r="ACQ537" s="5"/>
      <c r="ACR537" s="5"/>
      <c r="ACU537" s="5"/>
      <c r="ACV537" s="5"/>
      <c r="ACY537" s="5"/>
      <c r="ACZ537" s="5"/>
      <c r="ADC537" s="5"/>
      <c r="ADD537" s="5"/>
      <c r="ADG537" s="5"/>
      <c r="ADH537" s="5"/>
      <c r="ADK537" s="5"/>
      <c r="ADL537" s="5"/>
      <c r="ADO537" s="5"/>
      <c r="ADP537" s="5"/>
      <c r="ADS537" s="5"/>
      <c r="ADT537" s="5"/>
      <c r="ADW537" s="5"/>
      <c r="ADX537" s="5"/>
      <c r="AEA537" s="5"/>
      <c r="AEB537" s="5"/>
      <c r="AEE537" s="5"/>
      <c r="AEF537" s="5"/>
      <c r="AEI537" s="5"/>
      <c r="AEJ537" s="5"/>
      <c r="AEM537" s="5"/>
      <c r="AEN537" s="5"/>
      <c r="AEQ537" s="5"/>
      <c r="AER537" s="5"/>
      <c r="AEU537" s="5"/>
      <c r="AEV537" s="5"/>
      <c r="AEY537" s="5"/>
      <c r="AEZ537" s="5"/>
      <c r="AFC537" s="5"/>
      <c r="AFD537" s="5"/>
      <c r="AFG537" s="5"/>
      <c r="AFH537" s="5"/>
      <c r="AFK537" s="5"/>
      <c r="AFL537" s="5"/>
      <c r="AFO537" s="5"/>
      <c r="AFP537" s="5"/>
      <c r="AFS537" s="5"/>
      <c r="AFT537" s="5"/>
      <c r="AFW537" s="5"/>
      <c r="AFX537" s="5"/>
      <c r="AGA537" s="5"/>
      <c r="AGB537" s="5"/>
      <c r="AGE537" s="5"/>
      <c r="AGF537" s="5"/>
      <c r="AGI537" s="5"/>
      <c r="AGJ537" s="5"/>
      <c r="AGM537" s="5"/>
      <c r="AGN537" s="5"/>
      <c r="AGQ537" s="5"/>
      <c r="AGR537" s="5"/>
      <c r="AGU537" s="5"/>
      <c r="AGV537" s="5"/>
      <c r="AGY537" s="5"/>
      <c r="AGZ537" s="5"/>
      <c r="AHC537" s="5"/>
      <c r="AHD537" s="5"/>
      <c r="AHG537" s="5"/>
      <c r="AHH537" s="5"/>
      <c r="AHK537" s="5"/>
      <c r="AHL537" s="5"/>
      <c r="AHO537" s="5"/>
      <c r="AHP537" s="5"/>
      <c r="AHS537" s="5"/>
      <c r="AHT537" s="5"/>
      <c r="AHW537" s="5"/>
      <c r="AHX537" s="5"/>
      <c r="AIA537" s="5"/>
      <c r="AIB537" s="5"/>
      <c r="AIE537" s="5"/>
      <c r="AIF537" s="5"/>
      <c r="AII537" s="5"/>
      <c r="AIJ537" s="5"/>
      <c r="AIM537" s="5"/>
      <c r="AIN537" s="5"/>
      <c r="AIQ537" s="5"/>
      <c r="AIR537" s="5"/>
      <c r="AIU537" s="5"/>
      <c r="AIV537" s="5"/>
      <c r="AIY537" s="5"/>
      <c r="AIZ537" s="5"/>
      <c r="AJC537" s="5"/>
      <c r="AJD537" s="5"/>
      <c r="AJG537" s="5"/>
      <c r="AJH537" s="5"/>
      <c r="AJK537" s="5"/>
      <c r="AJL537" s="5"/>
      <c r="AJO537" s="5"/>
      <c r="AJP537" s="5"/>
      <c r="AJS537" s="5"/>
      <c r="AJT537" s="5"/>
      <c r="AJW537" s="5"/>
      <c r="AJX537" s="5"/>
      <c r="AKA537" s="5"/>
      <c r="AKB537" s="5"/>
      <c r="AKE537" s="5"/>
      <c r="AKF537" s="5"/>
      <c r="AKI537" s="5"/>
      <c r="AKJ537" s="5"/>
      <c r="AKM537" s="5"/>
      <c r="AKN537" s="5"/>
      <c r="AKQ537" s="5"/>
      <c r="AKR537" s="5"/>
      <c r="AKU537" s="5"/>
      <c r="AKV537" s="5"/>
      <c r="AKY537" s="5"/>
      <c r="AKZ537" s="5"/>
      <c r="ALC537" s="5"/>
      <c r="ALD537" s="5"/>
      <c r="ALG537" s="5"/>
      <c r="ALH537" s="5"/>
      <c r="ALK537" s="5"/>
      <c r="ALL537" s="5"/>
      <c r="ALO537" s="5"/>
      <c r="ALP537" s="5"/>
      <c r="ALS537" s="5"/>
      <c r="ALT537" s="5"/>
      <c r="ALW537" s="5"/>
      <c r="ALX537" s="5"/>
      <c r="AMA537" s="5"/>
      <c r="AMB537" s="5"/>
      <c r="AME537" s="5"/>
      <c r="AMF537" s="5"/>
      <c r="AMI537" s="5"/>
      <c r="AMJ537" s="5"/>
    </row>
    <row r="538" spans="1:1024" x14ac:dyDescent="0.25">
      <c r="A538" s="150" t="s">
        <v>1504</v>
      </c>
      <c r="B538" s="150"/>
      <c r="C538" s="150"/>
      <c r="D538" s="150"/>
      <c r="E538" s="70"/>
      <c r="G538" s="5"/>
      <c r="H538" s="5"/>
      <c r="K538" s="5"/>
      <c r="L538" s="5"/>
      <c r="O538" s="5"/>
      <c r="P538" s="5"/>
      <c r="S538" s="5"/>
      <c r="T538" s="5"/>
      <c r="W538" s="5"/>
      <c r="X538" s="5"/>
      <c r="AA538" s="5"/>
      <c r="AB538" s="5"/>
      <c r="AE538" s="5"/>
      <c r="AF538" s="5"/>
      <c r="AI538" s="5"/>
      <c r="AJ538" s="5"/>
      <c r="AM538" s="5"/>
      <c r="AN538" s="5"/>
      <c r="AQ538" s="5"/>
      <c r="AR538" s="5"/>
      <c r="AU538" s="5"/>
      <c r="AV538" s="5"/>
      <c r="AY538" s="5"/>
      <c r="AZ538" s="5"/>
      <c r="BC538" s="5"/>
      <c r="BD538" s="5"/>
      <c r="BG538" s="5"/>
      <c r="BH538" s="5"/>
      <c r="BK538" s="5"/>
      <c r="BL538" s="5"/>
      <c r="BO538" s="5"/>
      <c r="BP538" s="5"/>
      <c r="BS538" s="5"/>
      <c r="BT538" s="5"/>
      <c r="BW538" s="5"/>
      <c r="BX538" s="5"/>
      <c r="CA538" s="5"/>
      <c r="CB538" s="5"/>
      <c r="CE538" s="5"/>
      <c r="CF538" s="5"/>
      <c r="CI538" s="5"/>
      <c r="CJ538" s="5"/>
      <c r="CM538" s="5"/>
      <c r="CN538" s="5"/>
      <c r="CQ538" s="5"/>
      <c r="CR538" s="5"/>
      <c r="CU538" s="5"/>
      <c r="CV538" s="5"/>
      <c r="CY538" s="5"/>
      <c r="CZ538" s="5"/>
      <c r="DC538" s="5"/>
      <c r="DD538" s="5"/>
      <c r="DG538" s="5"/>
      <c r="DH538" s="5"/>
      <c r="DK538" s="5"/>
      <c r="DL538" s="5"/>
      <c r="DO538" s="5"/>
      <c r="DP538" s="5"/>
      <c r="DS538" s="5"/>
      <c r="DT538" s="5"/>
      <c r="DW538" s="5"/>
      <c r="DX538" s="5"/>
      <c r="EA538" s="5"/>
      <c r="EB538" s="5"/>
      <c r="EE538" s="5"/>
      <c r="EF538" s="5"/>
      <c r="EI538" s="5"/>
      <c r="EJ538" s="5"/>
      <c r="EM538" s="5"/>
      <c r="EN538" s="5"/>
      <c r="EQ538" s="5"/>
      <c r="ER538" s="5"/>
      <c r="EU538" s="5"/>
      <c r="EV538" s="5"/>
      <c r="EY538" s="5"/>
      <c r="EZ538" s="5"/>
      <c r="FC538" s="5"/>
      <c r="FD538" s="5"/>
      <c r="FG538" s="5"/>
      <c r="FH538" s="5"/>
      <c r="FK538" s="5"/>
      <c r="FL538" s="5"/>
      <c r="FO538" s="5"/>
      <c r="FP538" s="5"/>
      <c r="FS538" s="5"/>
      <c r="FT538" s="5"/>
      <c r="FW538" s="5"/>
      <c r="FX538" s="5"/>
      <c r="GA538" s="5"/>
      <c r="GB538" s="5"/>
      <c r="GE538" s="5"/>
      <c r="GF538" s="5"/>
      <c r="GI538" s="5"/>
      <c r="GJ538" s="5"/>
      <c r="GM538" s="5"/>
      <c r="GN538" s="5"/>
      <c r="GQ538" s="5"/>
      <c r="GR538" s="5"/>
      <c r="GU538" s="5"/>
      <c r="GV538" s="5"/>
      <c r="GY538" s="5"/>
      <c r="GZ538" s="5"/>
      <c r="HC538" s="5"/>
      <c r="HD538" s="5"/>
      <c r="HG538" s="5"/>
      <c r="HH538" s="5"/>
      <c r="HK538" s="5"/>
      <c r="HL538" s="5"/>
      <c r="HO538" s="5"/>
      <c r="HP538" s="5"/>
      <c r="HS538" s="5"/>
      <c r="HT538" s="5"/>
      <c r="HW538" s="5"/>
      <c r="HX538" s="5"/>
      <c r="IA538" s="5"/>
      <c r="IB538" s="5"/>
      <c r="IE538" s="5"/>
      <c r="IF538" s="5"/>
      <c r="II538" s="5"/>
      <c r="IJ538" s="5"/>
      <c r="IM538" s="5"/>
      <c r="IN538" s="5"/>
      <c r="IQ538" s="5"/>
      <c r="IR538" s="5"/>
      <c r="IU538" s="5"/>
      <c r="IV538" s="5"/>
      <c r="IY538" s="5"/>
      <c r="IZ538" s="5"/>
      <c r="JC538" s="5"/>
      <c r="JD538" s="5"/>
      <c r="JG538" s="5"/>
      <c r="JH538" s="5"/>
      <c r="JK538" s="5"/>
      <c r="JL538" s="5"/>
      <c r="JO538" s="5"/>
      <c r="JP538" s="5"/>
      <c r="JS538" s="5"/>
      <c r="JT538" s="5"/>
      <c r="JW538" s="5"/>
      <c r="JX538" s="5"/>
      <c r="KA538" s="5"/>
      <c r="KB538" s="5"/>
      <c r="KE538" s="5"/>
      <c r="KF538" s="5"/>
      <c r="KI538" s="5"/>
      <c r="KJ538" s="5"/>
      <c r="KM538" s="5"/>
      <c r="KN538" s="5"/>
      <c r="KQ538" s="5"/>
      <c r="KR538" s="5"/>
      <c r="KU538" s="5"/>
      <c r="KV538" s="5"/>
      <c r="KY538" s="5"/>
      <c r="KZ538" s="5"/>
      <c r="LC538" s="5"/>
      <c r="LD538" s="5"/>
      <c r="LG538" s="5"/>
      <c r="LH538" s="5"/>
      <c r="LK538" s="5"/>
      <c r="LL538" s="5"/>
      <c r="LO538" s="5"/>
      <c r="LP538" s="5"/>
      <c r="LS538" s="5"/>
      <c r="LT538" s="5"/>
      <c r="LW538" s="5"/>
      <c r="LX538" s="5"/>
      <c r="MA538" s="5"/>
      <c r="MB538" s="5"/>
      <c r="ME538" s="5"/>
      <c r="MF538" s="5"/>
      <c r="MI538" s="5"/>
      <c r="MJ538" s="5"/>
      <c r="MM538" s="5"/>
      <c r="MN538" s="5"/>
      <c r="MQ538" s="5"/>
      <c r="MR538" s="5"/>
      <c r="MU538" s="5"/>
      <c r="MV538" s="5"/>
      <c r="MY538" s="5"/>
      <c r="MZ538" s="5"/>
      <c r="NC538" s="5"/>
      <c r="ND538" s="5"/>
      <c r="NG538" s="5"/>
      <c r="NH538" s="5"/>
      <c r="NK538" s="5"/>
      <c r="NL538" s="5"/>
      <c r="NO538" s="5"/>
      <c r="NP538" s="5"/>
      <c r="NS538" s="5"/>
      <c r="NT538" s="5"/>
      <c r="NW538" s="5"/>
      <c r="NX538" s="5"/>
      <c r="OA538" s="5"/>
      <c r="OB538" s="5"/>
      <c r="OE538" s="5"/>
      <c r="OF538" s="5"/>
      <c r="OI538" s="5"/>
      <c r="OJ538" s="5"/>
      <c r="OM538" s="5"/>
      <c r="ON538" s="5"/>
      <c r="OQ538" s="5"/>
      <c r="OR538" s="5"/>
      <c r="OU538" s="5"/>
      <c r="OV538" s="5"/>
      <c r="OY538" s="5"/>
      <c r="OZ538" s="5"/>
      <c r="PC538" s="5"/>
      <c r="PD538" s="5"/>
      <c r="PG538" s="5"/>
      <c r="PH538" s="5"/>
      <c r="PK538" s="5"/>
      <c r="PL538" s="5"/>
      <c r="PO538" s="5"/>
      <c r="PP538" s="5"/>
      <c r="PS538" s="5"/>
      <c r="PT538" s="5"/>
      <c r="PW538" s="5"/>
      <c r="PX538" s="5"/>
      <c r="QA538" s="5"/>
      <c r="QB538" s="5"/>
      <c r="QE538" s="5"/>
      <c r="QF538" s="5"/>
      <c r="QI538" s="5"/>
      <c r="QJ538" s="5"/>
      <c r="QM538" s="5"/>
      <c r="QN538" s="5"/>
      <c r="QQ538" s="5"/>
      <c r="QR538" s="5"/>
      <c r="QU538" s="5"/>
      <c r="QV538" s="5"/>
      <c r="QY538" s="5"/>
      <c r="QZ538" s="5"/>
      <c r="RC538" s="5"/>
      <c r="RD538" s="5"/>
      <c r="RG538" s="5"/>
      <c r="RH538" s="5"/>
      <c r="RK538" s="5"/>
      <c r="RL538" s="5"/>
      <c r="RO538" s="5"/>
      <c r="RP538" s="5"/>
      <c r="RS538" s="5"/>
      <c r="RT538" s="5"/>
      <c r="RW538" s="5"/>
      <c r="RX538" s="5"/>
      <c r="SA538" s="5"/>
      <c r="SB538" s="5"/>
      <c r="SE538" s="5"/>
      <c r="SF538" s="5"/>
      <c r="SI538" s="5"/>
      <c r="SJ538" s="5"/>
      <c r="SM538" s="5"/>
      <c r="SN538" s="5"/>
      <c r="SQ538" s="5"/>
      <c r="SR538" s="5"/>
      <c r="SU538" s="5"/>
      <c r="SV538" s="5"/>
      <c r="SY538" s="5"/>
      <c r="SZ538" s="5"/>
      <c r="TC538" s="5"/>
      <c r="TD538" s="5"/>
      <c r="TG538" s="5"/>
      <c r="TH538" s="5"/>
      <c r="TK538" s="5"/>
      <c r="TL538" s="5"/>
      <c r="TO538" s="5"/>
      <c r="TP538" s="5"/>
      <c r="TS538" s="5"/>
      <c r="TT538" s="5"/>
      <c r="TW538" s="5"/>
      <c r="TX538" s="5"/>
      <c r="UA538" s="5"/>
      <c r="UB538" s="5"/>
      <c r="UE538" s="5"/>
      <c r="UF538" s="5"/>
      <c r="UI538" s="5"/>
      <c r="UJ538" s="5"/>
      <c r="UM538" s="5"/>
      <c r="UN538" s="5"/>
      <c r="UQ538" s="5"/>
      <c r="UR538" s="5"/>
      <c r="UU538" s="5"/>
      <c r="UV538" s="5"/>
      <c r="UY538" s="5"/>
      <c r="UZ538" s="5"/>
      <c r="VC538" s="5"/>
      <c r="VD538" s="5"/>
      <c r="VG538" s="5"/>
      <c r="VH538" s="5"/>
      <c r="VK538" s="5"/>
      <c r="VL538" s="5"/>
      <c r="VO538" s="5"/>
      <c r="VP538" s="5"/>
      <c r="VS538" s="5"/>
      <c r="VT538" s="5"/>
      <c r="VW538" s="5"/>
      <c r="VX538" s="5"/>
      <c r="WA538" s="5"/>
      <c r="WB538" s="5"/>
      <c r="WE538" s="5"/>
      <c r="WF538" s="5"/>
      <c r="WI538" s="5"/>
      <c r="WJ538" s="5"/>
      <c r="WM538" s="5"/>
      <c r="WN538" s="5"/>
      <c r="WQ538" s="5"/>
      <c r="WR538" s="5"/>
      <c r="WU538" s="5"/>
      <c r="WV538" s="5"/>
      <c r="WY538" s="5"/>
      <c r="WZ538" s="5"/>
      <c r="XC538" s="5"/>
      <c r="XD538" s="5"/>
      <c r="XG538" s="5"/>
      <c r="XH538" s="5"/>
      <c r="XK538" s="5"/>
      <c r="XL538" s="5"/>
      <c r="XO538" s="5"/>
      <c r="XP538" s="5"/>
      <c r="XS538" s="5"/>
      <c r="XT538" s="5"/>
      <c r="XW538" s="5"/>
      <c r="XX538" s="5"/>
      <c r="YA538" s="5"/>
      <c r="YB538" s="5"/>
      <c r="YE538" s="5"/>
      <c r="YF538" s="5"/>
      <c r="YI538" s="5"/>
      <c r="YJ538" s="5"/>
      <c r="YM538" s="5"/>
      <c r="YN538" s="5"/>
      <c r="YQ538" s="5"/>
      <c r="YR538" s="5"/>
      <c r="YU538" s="5"/>
      <c r="YV538" s="5"/>
      <c r="YY538" s="5"/>
      <c r="YZ538" s="5"/>
      <c r="ZC538" s="5"/>
      <c r="ZD538" s="5"/>
      <c r="ZG538" s="5"/>
      <c r="ZH538" s="5"/>
      <c r="ZK538" s="5"/>
      <c r="ZL538" s="5"/>
      <c r="ZO538" s="5"/>
      <c r="ZP538" s="5"/>
      <c r="ZS538" s="5"/>
      <c r="ZT538" s="5"/>
      <c r="ZW538" s="5"/>
      <c r="ZX538" s="5"/>
      <c r="AAA538" s="5"/>
      <c r="AAB538" s="5"/>
      <c r="AAE538" s="5"/>
      <c r="AAF538" s="5"/>
      <c r="AAI538" s="5"/>
      <c r="AAJ538" s="5"/>
      <c r="AAM538" s="5"/>
      <c r="AAN538" s="5"/>
      <c r="AAQ538" s="5"/>
      <c r="AAR538" s="5"/>
      <c r="AAU538" s="5"/>
      <c r="AAV538" s="5"/>
      <c r="AAY538" s="5"/>
      <c r="AAZ538" s="5"/>
      <c r="ABC538" s="5"/>
      <c r="ABD538" s="5"/>
      <c r="ABG538" s="5"/>
      <c r="ABH538" s="5"/>
      <c r="ABK538" s="5"/>
      <c r="ABL538" s="5"/>
      <c r="ABO538" s="5"/>
      <c r="ABP538" s="5"/>
      <c r="ABS538" s="5"/>
      <c r="ABT538" s="5"/>
      <c r="ABW538" s="5"/>
      <c r="ABX538" s="5"/>
      <c r="ACA538" s="5"/>
      <c r="ACB538" s="5"/>
      <c r="ACE538" s="5"/>
      <c r="ACF538" s="5"/>
      <c r="ACI538" s="5"/>
      <c r="ACJ538" s="5"/>
      <c r="ACM538" s="5"/>
      <c r="ACN538" s="5"/>
      <c r="ACQ538" s="5"/>
      <c r="ACR538" s="5"/>
      <c r="ACU538" s="5"/>
      <c r="ACV538" s="5"/>
      <c r="ACY538" s="5"/>
      <c r="ACZ538" s="5"/>
      <c r="ADC538" s="5"/>
      <c r="ADD538" s="5"/>
      <c r="ADG538" s="5"/>
      <c r="ADH538" s="5"/>
      <c r="ADK538" s="5"/>
      <c r="ADL538" s="5"/>
      <c r="ADO538" s="5"/>
      <c r="ADP538" s="5"/>
      <c r="ADS538" s="5"/>
      <c r="ADT538" s="5"/>
      <c r="ADW538" s="5"/>
      <c r="ADX538" s="5"/>
      <c r="AEA538" s="5"/>
      <c r="AEB538" s="5"/>
      <c r="AEE538" s="5"/>
      <c r="AEF538" s="5"/>
      <c r="AEI538" s="5"/>
      <c r="AEJ538" s="5"/>
      <c r="AEM538" s="5"/>
      <c r="AEN538" s="5"/>
      <c r="AEQ538" s="5"/>
      <c r="AER538" s="5"/>
      <c r="AEU538" s="5"/>
      <c r="AEV538" s="5"/>
      <c r="AEY538" s="5"/>
      <c r="AEZ538" s="5"/>
      <c r="AFC538" s="5"/>
      <c r="AFD538" s="5"/>
      <c r="AFG538" s="5"/>
      <c r="AFH538" s="5"/>
      <c r="AFK538" s="5"/>
      <c r="AFL538" s="5"/>
      <c r="AFO538" s="5"/>
      <c r="AFP538" s="5"/>
      <c r="AFS538" s="5"/>
      <c r="AFT538" s="5"/>
      <c r="AFW538" s="5"/>
      <c r="AFX538" s="5"/>
      <c r="AGA538" s="5"/>
      <c r="AGB538" s="5"/>
      <c r="AGE538" s="5"/>
      <c r="AGF538" s="5"/>
      <c r="AGI538" s="5"/>
      <c r="AGJ538" s="5"/>
      <c r="AGM538" s="5"/>
      <c r="AGN538" s="5"/>
      <c r="AGQ538" s="5"/>
      <c r="AGR538" s="5"/>
      <c r="AGU538" s="5"/>
      <c r="AGV538" s="5"/>
      <c r="AGY538" s="5"/>
      <c r="AGZ538" s="5"/>
      <c r="AHC538" s="5"/>
      <c r="AHD538" s="5"/>
      <c r="AHG538" s="5"/>
      <c r="AHH538" s="5"/>
      <c r="AHK538" s="5"/>
      <c r="AHL538" s="5"/>
      <c r="AHO538" s="5"/>
      <c r="AHP538" s="5"/>
      <c r="AHS538" s="5"/>
      <c r="AHT538" s="5"/>
      <c r="AHW538" s="5"/>
      <c r="AHX538" s="5"/>
      <c r="AIA538" s="5"/>
      <c r="AIB538" s="5"/>
      <c r="AIE538" s="5"/>
      <c r="AIF538" s="5"/>
      <c r="AII538" s="5"/>
      <c r="AIJ538" s="5"/>
      <c r="AIM538" s="5"/>
      <c r="AIN538" s="5"/>
      <c r="AIQ538" s="5"/>
      <c r="AIR538" s="5"/>
      <c r="AIU538" s="5"/>
      <c r="AIV538" s="5"/>
      <c r="AIY538" s="5"/>
      <c r="AIZ538" s="5"/>
      <c r="AJC538" s="5"/>
      <c r="AJD538" s="5"/>
      <c r="AJG538" s="5"/>
      <c r="AJH538" s="5"/>
      <c r="AJK538" s="5"/>
      <c r="AJL538" s="5"/>
      <c r="AJO538" s="5"/>
      <c r="AJP538" s="5"/>
      <c r="AJS538" s="5"/>
      <c r="AJT538" s="5"/>
      <c r="AJW538" s="5"/>
      <c r="AJX538" s="5"/>
      <c r="AKA538" s="5"/>
      <c r="AKB538" s="5"/>
      <c r="AKE538" s="5"/>
      <c r="AKF538" s="5"/>
      <c r="AKI538" s="5"/>
      <c r="AKJ538" s="5"/>
      <c r="AKM538" s="5"/>
      <c r="AKN538" s="5"/>
      <c r="AKQ538" s="5"/>
      <c r="AKR538" s="5"/>
      <c r="AKU538" s="5"/>
      <c r="AKV538" s="5"/>
      <c r="AKY538" s="5"/>
      <c r="AKZ538" s="5"/>
      <c r="ALC538" s="5"/>
      <c r="ALD538" s="5"/>
      <c r="ALG538" s="5"/>
      <c r="ALH538" s="5"/>
      <c r="ALK538" s="5"/>
      <c r="ALL538" s="5"/>
      <c r="ALO538" s="5"/>
      <c r="ALP538" s="5"/>
      <c r="ALS538" s="5"/>
      <c r="ALT538" s="5"/>
      <c r="ALW538" s="5"/>
      <c r="ALX538" s="5"/>
      <c r="AMA538" s="5"/>
      <c r="AMB538" s="5"/>
      <c r="AME538" s="5"/>
      <c r="AMF538" s="5"/>
      <c r="AMI538" s="5"/>
      <c r="AMJ538" s="5"/>
    </row>
    <row r="539" spans="1:1024" x14ac:dyDescent="0.25">
      <c r="A539" s="3"/>
      <c r="B539" t="s">
        <v>271</v>
      </c>
      <c r="C539"/>
      <c r="D539">
        <v>9</v>
      </c>
      <c r="E539" s="70"/>
      <c r="G539" s="5"/>
      <c r="H539" s="5"/>
      <c r="K539" s="5"/>
      <c r="L539" s="5"/>
      <c r="O539" s="5"/>
      <c r="P539" s="5"/>
      <c r="S539" s="5"/>
      <c r="T539" s="5"/>
      <c r="W539" s="5"/>
      <c r="X539" s="5"/>
      <c r="AA539" s="5"/>
      <c r="AB539" s="5"/>
      <c r="AE539" s="5"/>
      <c r="AF539" s="5"/>
      <c r="AI539" s="5"/>
      <c r="AJ539" s="5"/>
      <c r="AM539" s="5"/>
      <c r="AN539" s="5"/>
      <c r="AQ539" s="5"/>
      <c r="AR539" s="5"/>
      <c r="AU539" s="5"/>
      <c r="AV539" s="5"/>
      <c r="AY539" s="5"/>
      <c r="AZ539" s="5"/>
      <c r="BC539" s="5"/>
      <c r="BD539" s="5"/>
      <c r="BG539" s="5"/>
      <c r="BH539" s="5"/>
      <c r="BK539" s="5"/>
      <c r="BL539" s="5"/>
      <c r="BO539" s="5"/>
      <c r="BP539" s="5"/>
      <c r="BS539" s="5"/>
      <c r="BT539" s="5"/>
      <c r="BW539" s="5"/>
      <c r="BX539" s="5"/>
      <c r="CA539" s="5"/>
      <c r="CB539" s="5"/>
      <c r="CE539" s="5"/>
      <c r="CF539" s="5"/>
      <c r="CI539" s="5"/>
      <c r="CJ539" s="5"/>
      <c r="CM539" s="5"/>
      <c r="CN539" s="5"/>
      <c r="CQ539" s="5"/>
      <c r="CR539" s="5"/>
      <c r="CU539" s="5"/>
      <c r="CV539" s="5"/>
      <c r="CY539" s="5"/>
      <c r="CZ539" s="5"/>
      <c r="DC539" s="5"/>
      <c r="DD539" s="5"/>
      <c r="DG539" s="5"/>
      <c r="DH539" s="5"/>
      <c r="DK539" s="5"/>
      <c r="DL539" s="5"/>
      <c r="DO539" s="5"/>
      <c r="DP539" s="5"/>
      <c r="DS539" s="5"/>
      <c r="DT539" s="5"/>
      <c r="DW539" s="5"/>
      <c r="DX539" s="5"/>
      <c r="EA539" s="5"/>
      <c r="EB539" s="5"/>
      <c r="EE539" s="5"/>
      <c r="EF539" s="5"/>
      <c r="EI539" s="5"/>
      <c r="EJ539" s="5"/>
      <c r="EM539" s="5"/>
      <c r="EN539" s="5"/>
      <c r="EQ539" s="5"/>
      <c r="ER539" s="5"/>
      <c r="EU539" s="5"/>
      <c r="EV539" s="5"/>
      <c r="EY539" s="5"/>
      <c r="EZ539" s="5"/>
      <c r="FC539" s="5"/>
      <c r="FD539" s="5"/>
      <c r="FG539" s="5"/>
      <c r="FH539" s="5"/>
      <c r="FK539" s="5"/>
      <c r="FL539" s="5"/>
      <c r="FO539" s="5"/>
      <c r="FP539" s="5"/>
      <c r="FS539" s="5"/>
      <c r="FT539" s="5"/>
      <c r="FW539" s="5"/>
      <c r="FX539" s="5"/>
      <c r="GA539" s="5"/>
      <c r="GB539" s="5"/>
      <c r="GE539" s="5"/>
      <c r="GF539" s="5"/>
      <c r="GI539" s="5"/>
      <c r="GJ539" s="5"/>
      <c r="GM539" s="5"/>
      <c r="GN539" s="5"/>
      <c r="GQ539" s="5"/>
      <c r="GR539" s="5"/>
      <c r="GU539" s="5"/>
      <c r="GV539" s="5"/>
      <c r="GY539" s="5"/>
      <c r="GZ539" s="5"/>
      <c r="HC539" s="5"/>
      <c r="HD539" s="5"/>
      <c r="HG539" s="5"/>
      <c r="HH539" s="5"/>
      <c r="HK539" s="5"/>
      <c r="HL539" s="5"/>
      <c r="HO539" s="5"/>
      <c r="HP539" s="5"/>
      <c r="HS539" s="5"/>
      <c r="HT539" s="5"/>
      <c r="HW539" s="5"/>
      <c r="HX539" s="5"/>
      <c r="IA539" s="5"/>
      <c r="IB539" s="5"/>
      <c r="IE539" s="5"/>
      <c r="IF539" s="5"/>
      <c r="II539" s="5"/>
      <c r="IJ539" s="5"/>
      <c r="IM539" s="5"/>
      <c r="IN539" s="5"/>
      <c r="IQ539" s="5"/>
      <c r="IR539" s="5"/>
      <c r="IU539" s="5"/>
      <c r="IV539" s="5"/>
      <c r="IY539" s="5"/>
      <c r="IZ539" s="5"/>
      <c r="JC539" s="5"/>
      <c r="JD539" s="5"/>
      <c r="JG539" s="5"/>
      <c r="JH539" s="5"/>
      <c r="JK539" s="5"/>
      <c r="JL539" s="5"/>
      <c r="JO539" s="5"/>
      <c r="JP539" s="5"/>
      <c r="JS539" s="5"/>
      <c r="JT539" s="5"/>
      <c r="JW539" s="5"/>
      <c r="JX539" s="5"/>
      <c r="KA539" s="5"/>
      <c r="KB539" s="5"/>
      <c r="KE539" s="5"/>
      <c r="KF539" s="5"/>
      <c r="KI539" s="5"/>
      <c r="KJ539" s="5"/>
      <c r="KM539" s="5"/>
      <c r="KN539" s="5"/>
      <c r="KQ539" s="5"/>
      <c r="KR539" s="5"/>
      <c r="KU539" s="5"/>
      <c r="KV539" s="5"/>
      <c r="KY539" s="5"/>
      <c r="KZ539" s="5"/>
      <c r="LC539" s="5"/>
      <c r="LD539" s="5"/>
      <c r="LG539" s="5"/>
      <c r="LH539" s="5"/>
      <c r="LK539" s="5"/>
      <c r="LL539" s="5"/>
      <c r="LO539" s="5"/>
      <c r="LP539" s="5"/>
      <c r="LS539" s="5"/>
      <c r="LT539" s="5"/>
      <c r="LW539" s="5"/>
      <c r="LX539" s="5"/>
      <c r="MA539" s="5"/>
      <c r="MB539" s="5"/>
      <c r="ME539" s="5"/>
      <c r="MF539" s="5"/>
      <c r="MI539" s="5"/>
      <c r="MJ539" s="5"/>
      <c r="MM539" s="5"/>
      <c r="MN539" s="5"/>
      <c r="MQ539" s="5"/>
      <c r="MR539" s="5"/>
      <c r="MU539" s="5"/>
      <c r="MV539" s="5"/>
      <c r="MY539" s="5"/>
      <c r="MZ539" s="5"/>
      <c r="NC539" s="5"/>
      <c r="ND539" s="5"/>
      <c r="NG539" s="5"/>
      <c r="NH539" s="5"/>
      <c r="NK539" s="5"/>
      <c r="NL539" s="5"/>
      <c r="NO539" s="5"/>
      <c r="NP539" s="5"/>
      <c r="NS539" s="5"/>
      <c r="NT539" s="5"/>
      <c r="NW539" s="5"/>
      <c r="NX539" s="5"/>
      <c r="OA539" s="5"/>
      <c r="OB539" s="5"/>
      <c r="OE539" s="5"/>
      <c r="OF539" s="5"/>
      <c r="OI539" s="5"/>
      <c r="OJ539" s="5"/>
      <c r="OM539" s="5"/>
      <c r="ON539" s="5"/>
      <c r="OQ539" s="5"/>
      <c r="OR539" s="5"/>
      <c r="OU539" s="5"/>
      <c r="OV539" s="5"/>
      <c r="OY539" s="5"/>
      <c r="OZ539" s="5"/>
      <c r="PC539" s="5"/>
      <c r="PD539" s="5"/>
      <c r="PG539" s="5"/>
      <c r="PH539" s="5"/>
      <c r="PK539" s="5"/>
      <c r="PL539" s="5"/>
      <c r="PO539" s="5"/>
      <c r="PP539" s="5"/>
      <c r="PS539" s="5"/>
      <c r="PT539" s="5"/>
      <c r="PW539" s="5"/>
      <c r="PX539" s="5"/>
      <c r="QA539" s="5"/>
      <c r="QB539" s="5"/>
      <c r="QE539" s="5"/>
      <c r="QF539" s="5"/>
      <c r="QI539" s="5"/>
      <c r="QJ539" s="5"/>
      <c r="QM539" s="5"/>
      <c r="QN539" s="5"/>
      <c r="QQ539" s="5"/>
      <c r="QR539" s="5"/>
      <c r="QU539" s="5"/>
      <c r="QV539" s="5"/>
      <c r="QY539" s="5"/>
      <c r="QZ539" s="5"/>
      <c r="RC539" s="5"/>
      <c r="RD539" s="5"/>
      <c r="RG539" s="5"/>
      <c r="RH539" s="5"/>
      <c r="RK539" s="5"/>
      <c r="RL539" s="5"/>
      <c r="RO539" s="5"/>
      <c r="RP539" s="5"/>
      <c r="RS539" s="5"/>
      <c r="RT539" s="5"/>
      <c r="RW539" s="5"/>
      <c r="RX539" s="5"/>
      <c r="SA539" s="5"/>
      <c r="SB539" s="5"/>
      <c r="SE539" s="5"/>
      <c r="SF539" s="5"/>
      <c r="SI539" s="5"/>
      <c r="SJ539" s="5"/>
      <c r="SM539" s="5"/>
      <c r="SN539" s="5"/>
      <c r="SQ539" s="5"/>
      <c r="SR539" s="5"/>
      <c r="SU539" s="5"/>
      <c r="SV539" s="5"/>
      <c r="SY539" s="5"/>
      <c r="SZ539" s="5"/>
      <c r="TC539" s="5"/>
      <c r="TD539" s="5"/>
      <c r="TG539" s="5"/>
      <c r="TH539" s="5"/>
      <c r="TK539" s="5"/>
      <c r="TL539" s="5"/>
      <c r="TO539" s="5"/>
      <c r="TP539" s="5"/>
      <c r="TS539" s="5"/>
      <c r="TT539" s="5"/>
      <c r="TW539" s="5"/>
      <c r="TX539" s="5"/>
      <c r="UA539" s="5"/>
      <c r="UB539" s="5"/>
      <c r="UE539" s="5"/>
      <c r="UF539" s="5"/>
      <c r="UI539" s="5"/>
      <c r="UJ539" s="5"/>
      <c r="UM539" s="5"/>
      <c r="UN539" s="5"/>
      <c r="UQ539" s="5"/>
      <c r="UR539" s="5"/>
      <c r="UU539" s="5"/>
      <c r="UV539" s="5"/>
      <c r="UY539" s="5"/>
      <c r="UZ539" s="5"/>
      <c r="VC539" s="5"/>
      <c r="VD539" s="5"/>
      <c r="VG539" s="5"/>
      <c r="VH539" s="5"/>
      <c r="VK539" s="5"/>
      <c r="VL539" s="5"/>
      <c r="VO539" s="5"/>
      <c r="VP539" s="5"/>
      <c r="VS539" s="5"/>
      <c r="VT539" s="5"/>
      <c r="VW539" s="5"/>
      <c r="VX539" s="5"/>
      <c r="WA539" s="5"/>
      <c r="WB539" s="5"/>
      <c r="WE539" s="5"/>
      <c r="WF539" s="5"/>
      <c r="WI539" s="5"/>
      <c r="WJ539" s="5"/>
      <c r="WM539" s="5"/>
      <c r="WN539" s="5"/>
      <c r="WQ539" s="5"/>
      <c r="WR539" s="5"/>
      <c r="WU539" s="5"/>
      <c r="WV539" s="5"/>
      <c r="WY539" s="5"/>
      <c r="WZ539" s="5"/>
      <c r="XC539" s="5"/>
      <c r="XD539" s="5"/>
      <c r="XG539" s="5"/>
      <c r="XH539" s="5"/>
      <c r="XK539" s="5"/>
      <c r="XL539" s="5"/>
      <c r="XO539" s="5"/>
      <c r="XP539" s="5"/>
      <c r="XS539" s="5"/>
      <c r="XT539" s="5"/>
      <c r="XW539" s="5"/>
      <c r="XX539" s="5"/>
      <c r="YA539" s="5"/>
      <c r="YB539" s="5"/>
      <c r="YE539" s="5"/>
      <c r="YF539" s="5"/>
      <c r="YI539" s="5"/>
      <c r="YJ539" s="5"/>
      <c r="YM539" s="5"/>
      <c r="YN539" s="5"/>
      <c r="YQ539" s="5"/>
      <c r="YR539" s="5"/>
      <c r="YU539" s="5"/>
      <c r="YV539" s="5"/>
      <c r="YY539" s="5"/>
      <c r="YZ539" s="5"/>
      <c r="ZC539" s="5"/>
      <c r="ZD539" s="5"/>
      <c r="ZG539" s="5"/>
      <c r="ZH539" s="5"/>
      <c r="ZK539" s="5"/>
      <c r="ZL539" s="5"/>
      <c r="ZO539" s="5"/>
      <c r="ZP539" s="5"/>
      <c r="ZS539" s="5"/>
      <c r="ZT539" s="5"/>
      <c r="ZW539" s="5"/>
      <c r="ZX539" s="5"/>
      <c r="AAA539" s="5"/>
      <c r="AAB539" s="5"/>
      <c r="AAE539" s="5"/>
      <c r="AAF539" s="5"/>
      <c r="AAI539" s="5"/>
      <c r="AAJ539" s="5"/>
      <c r="AAM539" s="5"/>
      <c r="AAN539" s="5"/>
      <c r="AAQ539" s="5"/>
      <c r="AAR539" s="5"/>
      <c r="AAU539" s="5"/>
      <c r="AAV539" s="5"/>
      <c r="AAY539" s="5"/>
      <c r="AAZ539" s="5"/>
      <c r="ABC539" s="5"/>
      <c r="ABD539" s="5"/>
      <c r="ABG539" s="5"/>
      <c r="ABH539" s="5"/>
      <c r="ABK539" s="5"/>
      <c r="ABL539" s="5"/>
      <c r="ABO539" s="5"/>
      <c r="ABP539" s="5"/>
      <c r="ABS539" s="5"/>
      <c r="ABT539" s="5"/>
      <c r="ABW539" s="5"/>
      <c r="ABX539" s="5"/>
      <c r="ACA539" s="5"/>
      <c r="ACB539" s="5"/>
      <c r="ACE539" s="5"/>
      <c r="ACF539" s="5"/>
      <c r="ACI539" s="5"/>
      <c r="ACJ539" s="5"/>
      <c r="ACM539" s="5"/>
      <c r="ACN539" s="5"/>
      <c r="ACQ539" s="5"/>
      <c r="ACR539" s="5"/>
      <c r="ACU539" s="5"/>
      <c r="ACV539" s="5"/>
      <c r="ACY539" s="5"/>
      <c r="ACZ539" s="5"/>
      <c r="ADC539" s="5"/>
      <c r="ADD539" s="5"/>
      <c r="ADG539" s="5"/>
      <c r="ADH539" s="5"/>
      <c r="ADK539" s="5"/>
      <c r="ADL539" s="5"/>
      <c r="ADO539" s="5"/>
      <c r="ADP539" s="5"/>
      <c r="ADS539" s="5"/>
      <c r="ADT539" s="5"/>
      <c r="ADW539" s="5"/>
      <c r="ADX539" s="5"/>
      <c r="AEA539" s="5"/>
      <c r="AEB539" s="5"/>
      <c r="AEE539" s="5"/>
      <c r="AEF539" s="5"/>
      <c r="AEI539" s="5"/>
      <c r="AEJ539" s="5"/>
      <c r="AEM539" s="5"/>
      <c r="AEN539" s="5"/>
      <c r="AEQ539" s="5"/>
      <c r="AER539" s="5"/>
      <c r="AEU539" s="5"/>
      <c r="AEV539" s="5"/>
      <c r="AEY539" s="5"/>
      <c r="AEZ539" s="5"/>
      <c r="AFC539" s="5"/>
      <c r="AFD539" s="5"/>
      <c r="AFG539" s="5"/>
      <c r="AFH539" s="5"/>
      <c r="AFK539" s="5"/>
      <c r="AFL539" s="5"/>
      <c r="AFO539" s="5"/>
      <c r="AFP539" s="5"/>
      <c r="AFS539" s="5"/>
      <c r="AFT539" s="5"/>
      <c r="AFW539" s="5"/>
      <c r="AFX539" s="5"/>
      <c r="AGA539" s="5"/>
      <c r="AGB539" s="5"/>
      <c r="AGE539" s="5"/>
      <c r="AGF539" s="5"/>
      <c r="AGI539" s="5"/>
      <c r="AGJ539" s="5"/>
      <c r="AGM539" s="5"/>
      <c r="AGN539" s="5"/>
      <c r="AGQ539" s="5"/>
      <c r="AGR539" s="5"/>
      <c r="AGU539" s="5"/>
      <c r="AGV539" s="5"/>
      <c r="AGY539" s="5"/>
      <c r="AGZ539" s="5"/>
      <c r="AHC539" s="5"/>
      <c r="AHD539" s="5"/>
      <c r="AHG539" s="5"/>
      <c r="AHH539" s="5"/>
      <c r="AHK539" s="5"/>
      <c r="AHL539" s="5"/>
      <c r="AHO539" s="5"/>
      <c r="AHP539" s="5"/>
      <c r="AHS539" s="5"/>
      <c r="AHT539" s="5"/>
      <c r="AHW539" s="5"/>
      <c r="AHX539" s="5"/>
      <c r="AIA539" s="5"/>
      <c r="AIB539" s="5"/>
      <c r="AIE539" s="5"/>
      <c r="AIF539" s="5"/>
      <c r="AII539" s="5"/>
      <c r="AIJ539" s="5"/>
      <c r="AIM539" s="5"/>
      <c r="AIN539" s="5"/>
      <c r="AIQ539" s="5"/>
      <c r="AIR539" s="5"/>
      <c r="AIU539" s="5"/>
      <c r="AIV539" s="5"/>
      <c r="AIY539" s="5"/>
      <c r="AIZ539" s="5"/>
      <c r="AJC539" s="5"/>
      <c r="AJD539" s="5"/>
      <c r="AJG539" s="5"/>
      <c r="AJH539" s="5"/>
      <c r="AJK539" s="5"/>
      <c r="AJL539" s="5"/>
      <c r="AJO539" s="5"/>
      <c r="AJP539" s="5"/>
      <c r="AJS539" s="5"/>
      <c r="AJT539" s="5"/>
      <c r="AJW539" s="5"/>
      <c r="AJX539" s="5"/>
      <c r="AKA539" s="5"/>
      <c r="AKB539" s="5"/>
      <c r="AKE539" s="5"/>
      <c r="AKF539" s="5"/>
      <c r="AKI539" s="5"/>
      <c r="AKJ539" s="5"/>
      <c r="AKM539" s="5"/>
      <c r="AKN539" s="5"/>
      <c r="AKQ539" s="5"/>
      <c r="AKR539" s="5"/>
      <c r="AKU539" s="5"/>
      <c r="AKV539" s="5"/>
      <c r="AKY539" s="5"/>
      <c r="AKZ539" s="5"/>
      <c r="ALC539" s="5"/>
      <c r="ALD539" s="5"/>
      <c r="ALG539" s="5"/>
      <c r="ALH539" s="5"/>
      <c r="ALK539" s="5"/>
      <c r="ALL539" s="5"/>
      <c r="ALO539" s="5"/>
      <c r="ALP539" s="5"/>
      <c r="ALS539" s="5"/>
      <c r="ALT539" s="5"/>
      <c r="ALW539" s="5"/>
      <c r="ALX539" s="5"/>
      <c r="AMA539" s="5"/>
      <c r="AMB539" s="5"/>
      <c r="AME539" s="5"/>
      <c r="AMF539" s="5"/>
      <c r="AMI539" s="5"/>
      <c r="AMJ539" s="5"/>
    </row>
    <row r="540" spans="1:1024" s="5" customFormat="1" x14ac:dyDescent="0.25">
      <c r="A540" s="3"/>
      <c r="B540" s="5" t="s">
        <v>1498</v>
      </c>
      <c r="D540" s="5">
        <v>25</v>
      </c>
      <c r="E540" s="71"/>
    </row>
    <row r="541" spans="1:1024" s="5" customFormat="1" x14ac:dyDescent="0.25">
      <c r="A541" s="3"/>
      <c r="B541" s="5" t="s">
        <v>1499</v>
      </c>
      <c r="D541" s="5">
        <v>30</v>
      </c>
      <c r="E541" s="71"/>
    </row>
    <row r="542" spans="1:1024" s="5" customFormat="1" x14ac:dyDescent="0.25">
      <c r="A542" s="3"/>
      <c r="B542" s="5" t="s">
        <v>1501</v>
      </c>
      <c r="D542" s="5">
        <v>30</v>
      </c>
      <c r="E542" s="71"/>
    </row>
    <row r="543" spans="1:1024" s="5" customFormat="1" x14ac:dyDescent="0.25">
      <c r="A543" s="3"/>
      <c r="B543" s="5" t="s">
        <v>1502</v>
      </c>
      <c r="D543" s="5">
        <v>25</v>
      </c>
      <c r="E543" s="71"/>
    </row>
    <row r="544" spans="1:1024" x14ac:dyDescent="0.25">
      <c r="A544" s="3"/>
      <c r="B544" t="s">
        <v>15</v>
      </c>
      <c r="C544"/>
      <c r="D544" s="5">
        <v>9</v>
      </c>
      <c r="E544" s="70"/>
      <c r="G544" s="5"/>
      <c r="H544" s="5"/>
      <c r="K544" s="5"/>
      <c r="L544" s="5"/>
      <c r="O544" s="5"/>
      <c r="P544" s="5"/>
      <c r="S544" s="5"/>
      <c r="T544" s="5"/>
      <c r="W544" s="5"/>
      <c r="X544" s="5"/>
      <c r="AA544" s="5"/>
      <c r="AB544" s="5"/>
      <c r="AE544" s="5"/>
      <c r="AF544" s="5"/>
      <c r="AI544" s="5"/>
      <c r="AJ544" s="5"/>
      <c r="AM544" s="5"/>
      <c r="AN544" s="5"/>
      <c r="AQ544" s="5"/>
      <c r="AR544" s="5"/>
      <c r="AU544" s="5"/>
      <c r="AV544" s="5"/>
      <c r="AY544" s="5"/>
      <c r="AZ544" s="5"/>
      <c r="BC544" s="5"/>
      <c r="BD544" s="5"/>
      <c r="BG544" s="5"/>
      <c r="BH544" s="5"/>
      <c r="BK544" s="5"/>
      <c r="BL544" s="5"/>
      <c r="BO544" s="5"/>
      <c r="BP544" s="5"/>
      <c r="BS544" s="5"/>
      <c r="BT544" s="5"/>
      <c r="BW544" s="5"/>
      <c r="BX544" s="5"/>
      <c r="CA544" s="5"/>
      <c r="CB544" s="5"/>
      <c r="CE544" s="5"/>
      <c r="CF544" s="5"/>
      <c r="CI544" s="5"/>
      <c r="CJ544" s="5"/>
      <c r="CM544" s="5"/>
      <c r="CN544" s="5"/>
      <c r="CQ544" s="5"/>
      <c r="CR544" s="5"/>
      <c r="CU544" s="5"/>
      <c r="CV544" s="5"/>
      <c r="CY544" s="5"/>
      <c r="CZ544" s="5"/>
      <c r="DC544" s="5"/>
      <c r="DD544" s="5"/>
      <c r="DG544" s="5"/>
      <c r="DH544" s="5"/>
      <c r="DK544" s="5"/>
      <c r="DL544" s="5"/>
      <c r="DO544" s="5"/>
      <c r="DP544" s="5"/>
      <c r="DS544" s="5"/>
      <c r="DT544" s="5"/>
      <c r="DW544" s="5"/>
      <c r="DX544" s="5"/>
      <c r="EA544" s="5"/>
      <c r="EB544" s="5"/>
      <c r="EE544" s="5"/>
      <c r="EF544" s="5"/>
      <c r="EI544" s="5"/>
      <c r="EJ544" s="5"/>
      <c r="EM544" s="5"/>
      <c r="EN544" s="5"/>
      <c r="EQ544" s="5"/>
      <c r="ER544" s="5"/>
      <c r="EU544" s="5"/>
      <c r="EV544" s="5"/>
      <c r="EY544" s="5"/>
      <c r="EZ544" s="5"/>
      <c r="FC544" s="5"/>
      <c r="FD544" s="5"/>
      <c r="FG544" s="5"/>
      <c r="FH544" s="5"/>
      <c r="FK544" s="5"/>
      <c r="FL544" s="5"/>
      <c r="FO544" s="5"/>
      <c r="FP544" s="5"/>
      <c r="FS544" s="5"/>
      <c r="FT544" s="5"/>
      <c r="FW544" s="5"/>
      <c r="FX544" s="5"/>
      <c r="GA544" s="5"/>
      <c r="GB544" s="5"/>
      <c r="GE544" s="5"/>
      <c r="GF544" s="5"/>
      <c r="GI544" s="5"/>
      <c r="GJ544" s="5"/>
      <c r="GM544" s="5"/>
      <c r="GN544" s="5"/>
      <c r="GQ544" s="5"/>
      <c r="GR544" s="5"/>
      <c r="GU544" s="5"/>
      <c r="GV544" s="5"/>
      <c r="GY544" s="5"/>
      <c r="GZ544" s="5"/>
      <c r="HC544" s="5"/>
      <c r="HD544" s="5"/>
      <c r="HG544" s="5"/>
      <c r="HH544" s="5"/>
      <c r="HK544" s="5"/>
      <c r="HL544" s="5"/>
      <c r="HO544" s="5"/>
      <c r="HP544" s="5"/>
      <c r="HS544" s="5"/>
      <c r="HT544" s="5"/>
      <c r="HW544" s="5"/>
      <c r="HX544" s="5"/>
      <c r="IA544" s="5"/>
      <c r="IB544" s="5"/>
      <c r="IE544" s="5"/>
      <c r="IF544" s="5"/>
      <c r="II544" s="5"/>
      <c r="IJ544" s="5"/>
      <c r="IM544" s="5"/>
      <c r="IN544" s="5"/>
      <c r="IQ544" s="5"/>
      <c r="IR544" s="5"/>
      <c r="IU544" s="5"/>
      <c r="IV544" s="5"/>
      <c r="IY544" s="5"/>
      <c r="IZ544" s="5"/>
      <c r="JC544" s="5"/>
      <c r="JD544" s="5"/>
      <c r="JG544" s="5"/>
      <c r="JH544" s="5"/>
      <c r="JK544" s="5"/>
      <c r="JL544" s="5"/>
      <c r="JO544" s="5"/>
      <c r="JP544" s="5"/>
      <c r="JS544" s="5"/>
      <c r="JT544" s="5"/>
      <c r="JW544" s="5"/>
      <c r="JX544" s="5"/>
      <c r="KA544" s="5"/>
      <c r="KB544" s="5"/>
      <c r="KE544" s="5"/>
      <c r="KF544" s="5"/>
      <c r="KI544" s="5"/>
      <c r="KJ544" s="5"/>
      <c r="KM544" s="5"/>
      <c r="KN544" s="5"/>
      <c r="KQ544" s="5"/>
      <c r="KR544" s="5"/>
      <c r="KU544" s="5"/>
      <c r="KV544" s="5"/>
      <c r="KY544" s="5"/>
      <c r="KZ544" s="5"/>
      <c r="LC544" s="5"/>
      <c r="LD544" s="5"/>
      <c r="LG544" s="5"/>
      <c r="LH544" s="5"/>
      <c r="LK544" s="5"/>
      <c r="LL544" s="5"/>
      <c r="LO544" s="5"/>
      <c r="LP544" s="5"/>
      <c r="LS544" s="5"/>
      <c r="LT544" s="5"/>
      <c r="LW544" s="5"/>
      <c r="LX544" s="5"/>
      <c r="MA544" s="5"/>
      <c r="MB544" s="5"/>
      <c r="ME544" s="5"/>
      <c r="MF544" s="5"/>
      <c r="MI544" s="5"/>
      <c r="MJ544" s="5"/>
      <c r="MM544" s="5"/>
      <c r="MN544" s="5"/>
      <c r="MQ544" s="5"/>
      <c r="MR544" s="5"/>
      <c r="MU544" s="5"/>
      <c r="MV544" s="5"/>
      <c r="MY544" s="5"/>
      <c r="MZ544" s="5"/>
      <c r="NC544" s="5"/>
      <c r="ND544" s="5"/>
      <c r="NG544" s="5"/>
      <c r="NH544" s="5"/>
      <c r="NK544" s="5"/>
      <c r="NL544" s="5"/>
      <c r="NO544" s="5"/>
      <c r="NP544" s="5"/>
      <c r="NS544" s="5"/>
      <c r="NT544" s="5"/>
      <c r="NW544" s="5"/>
      <c r="NX544" s="5"/>
      <c r="OA544" s="5"/>
      <c r="OB544" s="5"/>
      <c r="OE544" s="5"/>
      <c r="OF544" s="5"/>
      <c r="OI544" s="5"/>
      <c r="OJ544" s="5"/>
      <c r="OM544" s="5"/>
      <c r="ON544" s="5"/>
      <c r="OQ544" s="5"/>
      <c r="OR544" s="5"/>
      <c r="OU544" s="5"/>
      <c r="OV544" s="5"/>
      <c r="OY544" s="5"/>
      <c r="OZ544" s="5"/>
      <c r="PC544" s="5"/>
      <c r="PD544" s="5"/>
      <c r="PG544" s="5"/>
      <c r="PH544" s="5"/>
      <c r="PK544" s="5"/>
      <c r="PL544" s="5"/>
      <c r="PO544" s="5"/>
      <c r="PP544" s="5"/>
      <c r="PS544" s="5"/>
      <c r="PT544" s="5"/>
      <c r="PW544" s="5"/>
      <c r="PX544" s="5"/>
      <c r="QA544" s="5"/>
      <c r="QB544" s="5"/>
      <c r="QE544" s="5"/>
      <c r="QF544" s="5"/>
      <c r="QI544" s="5"/>
      <c r="QJ544" s="5"/>
      <c r="QM544" s="5"/>
      <c r="QN544" s="5"/>
      <c r="QQ544" s="5"/>
      <c r="QR544" s="5"/>
      <c r="QU544" s="5"/>
      <c r="QV544" s="5"/>
      <c r="QY544" s="5"/>
      <c r="QZ544" s="5"/>
      <c r="RC544" s="5"/>
      <c r="RD544" s="5"/>
      <c r="RG544" s="5"/>
      <c r="RH544" s="5"/>
      <c r="RK544" s="5"/>
      <c r="RL544" s="5"/>
      <c r="RO544" s="5"/>
      <c r="RP544" s="5"/>
      <c r="RS544" s="5"/>
      <c r="RT544" s="5"/>
      <c r="RW544" s="5"/>
      <c r="RX544" s="5"/>
      <c r="SA544" s="5"/>
      <c r="SB544" s="5"/>
      <c r="SE544" s="5"/>
      <c r="SF544" s="5"/>
      <c r="SI544" s="5"/>
      <c r="SJ544" s="5"/>
      <c r="SM544" s="5"/>
      <c r="SN544" s="5"/>
      <c r="SQ544" s="5"/>
      <c r="SR544" s="5"/>
      <c r="SU544" s="5"/>
      <c r="SV544" s="5"/>
      <c r="SY544" s="5"/>
      <c r="SZ544" s="5"/>
      <c r="TC544" s="5"/>
      <c r="TD544" s="5"/>
      <c r="TG544" s="5"/>
      <c r="TH544" s="5"/>
      <c r="TK544" s="5"/>
      <c r="TL544" s="5"/>
      <c r="TO544" s="5"/>
      <c r="TP544" s="5"/>
      <c r="TS544" s="5"/>
      <c r="TT544" s="5"/>
      <c r="TW544" s="5"/>
      <c r="TX544" s="5"/>
      <c r="UA544" s="5"/>
      <c r="UB544" s="5"/>
      <c r="UE544" s="5"/>
      <c r="UF544" s="5"/>
      <c r="UI544" s="5"/>
      <c r="UJ544" s="5"/>
      <c r="UM544" s="5"/>
      <c r="UN544" s="5"/>
      <c r="UQ544" s="5"/>
      <c r="UR544" s="5"/>
      <c r="UU544" s="5"/>
      <c r="UV544" s="5"/>
      <c r="UY544" s="5"/>
      <c r="UZ544" s="5"/>
      <c r="VC544" s="5"/>
      <c r="VD544" s="5"/>
      <c r="VG544" s="5"/>
      <c r="VH544" s="5"/>
      <c r="VK544" s="5"/>
      <c r="VL544" s="5"/>
      <c r="VO544" s="5"/>
      <c r="VP544" s="5"/>
      <c r="VS544" s="5"/>
      <c r="VT544" s="5"/>
      <c r="VW544" s="5"/>
      <c r="VX544" s="5"/>
      <c r="WA544" s="5"/>
      <c r="WB544" s="5"/>
      <c r="WE544" s="5"/>
      <c r="WF544" s="5"/>
      <c r="WI544" s="5"/>
      <c r="WJ544" s="5"/>
      <c r="WM544" s="5"/>
      <c r="WN544" s="5"/>
      <c r="WQ544" s="5"/>
      <c r="WR544" s="5"/>
      <c r="WU544" s="5"/>
      <c r="WV544" s="5"/>
      <c r="WY544" s="5"/>
      <c r="WZ544" s="5"/>
      <c r="XC544" s="5"/>
      <c r="XD544" s="5"/>
      <c r="XG544" s="5"/>
      <c r="XH544" s="5"/>
      <c r="XK544" s="5"/>
      <c r="XL544" s="5"/>
      <c r="XO544" s="5"/>
      <c r="XP544" s="5"/>
      <c r="XS544" s="5"/>
      <c r="XT544" s="5"/>
      <c r="XW544" s="5"/>
      <c r="XX544" s="5"/>
      <c r="YA544" s="5"/>
      <c r="YB544" s="5"/>
      <c r="YE544" s="5"/>
      <c r="YF544" s="5"/>
      <c r="YI544" s="5"/>
      <c r="YJ544" s="5"/>
      <c r="YM544" s="5"/>
      <c r="YN544" s="5"/>
      <c r="YQ544" s="5"/>
      <c r="YR544" s="5"/>
      <c r="YU544" s="5"/>
      <c r="YV544" s="5"/>
      <c r="YY544" s="5"/>
      <c r="YZ544" s="5"/>
      <c r="ZC544" s="5"/>
      <c r="ZD544" s="5"/>
      <c r="ZG544" s="5"/>
      <c r="ZH544" s="5"/>
      <c r="ZK544" s="5"/>
      <c r="ZL544" s="5"/>
      <c r="ZO544" s="5"/>
      <c r="ZP544" s="5"/>
      <c r="ZS544" s="5"/>
      <c r="ZT544" s="5"/>
      <c r="ZW544" s="5"/>
      <c r="ZX544" s="5"/>
      <c r="AAA544" s="5"/>
      <c r="AAB544" s="5"/>
      <c r="AAE544" s="5"/>
      <c r="AAF544" s="5"/>
      <c r="AAI544" s="5"/>
      <c r="AAJ544" s="5"/>
      <c r="AAM544" s="5"/>
      <c r="AAN544" s="5"/>
      <c r="AAQ544" s="5"/>
      <c r="AAR544" s="5"/>
      <c r="AAU544" s="5"/>
      <c r="AAV544" s="5"/>
      <c r="AAY544" s="5"/>
      <c r="AAZ544" s="5"/>
      <c r="ABC544" s="5"/>
      <c r="ABD544" s="5"/>
      <c r="ABG544" s="5"/>
      <c r="ABH544" s="5"/>
      <c r="ABK544" s="5"/>
      <c r="ABL544" s="5"/>
      <c r="ABO544" s="5"/>
      <c r="ABP544" s="5"/>
      <c r="ABS544" s="5"/>
      <c r="ABT544" s="5"/>
      <c r="ABW544" s="5"/>
      <c r="ABX544" s="5"/>
      <c r="ACA544" s="5"/>
      <c r="ACB544" s="5"/>
      <c r="ACE544" s="5"/>
      <c r="ACF544" s="5"/>
      <c r="ACI544" s="5"/>
      <c r="ACJ544" s="5"/>
      <c r="ACM544" s="5"/>
      <c r="ACN544" s="5"/>
      <c r="ACQ544" s="5"/>
      <c r="ACR544" s="5"/>
      <c r="ACU544" s="5"/>
      <c r="ACV544" s="5"/>
      <c r="ACY544" s="5"/>
      <c r="ACZ544" s="5"/>
      <c r="ADC544" s="5"/>
      <c r="ADD544" s="5"/>
      <c r="ADG544" s="5"/>
      <c r="ADH544" s="5"/>
      <c r="ADK544" s="5"/>
      <c r="ADL544" s="5"/>
      <c r="ADO544" s="5"/>
      <c r="ADP544" s="5"/>
      <c r="ADS544" s="5"/>
      <c r="ADT544" s="5"/>
      <c r="ADW544" s="5"/>
      <c r="ADX544" s="5"/>
      <c r="AEA544" s="5"/>
      <c r="AEB544" s="5"/>
      <c r="AEE544" s="5"/>
      <c r="AEF544" s="5"/>
      <c r="AEI544" s="5"/>
      <c r="AEJ544" s="5"/>
      <c r="AEM544" s="5"/>
      <c r="AEN544" s="5"/>
      <c r="AEQ544" s="5"/>
      <c r="AER544" s="5"/>
      <c r="AEU544" s="5"/>
      <c r="AEV544" s="5"/>
      <c r="AEY544" s="5"/>
      <c r="AEZ544" s="5"/>
      <c r="AFC544" s="5"/>
      <c r="AFD544" s="5"/>
      <c r="AFG544" s="5"/>
      <c r="AFH544" s="5"/>
      <c r="AFK544" s="5"/>
      <c r="AFL544" s="5"/>
      <c r="AFO544" s="5"/>
      <c r="AFP544" s="5"/>
      <c r="AFS544" s="5"/>
      <c r="AFT544" s="5"/>
      <c r="AFW544" s="5"/>
      <c r="AFX544" s="5"/>
      <c r="AGA544" s="5"/>
      <c r="AGB544" s="5"/>
      <c r="AGE544" s="5"/>
      <c r="AGF544" s="5"/>
      <c r="AGI544" s="5"/>
      <c r="AGJ544" s="5"/>
      <c r="AGM544" s="5"/>
      <c r="AGN544" s="5"/>
      <c r="AGQ544" s="5"/>
      <c r="AGR544" s="5"/>
      <c r="AGU544" s="5"/>
      <c r="AGV544" s="5"/>
      <c r="AGY544" s="5"/>
      <c r="AGZ544" s="5"/>
      <c r="AHC544" s="5"/>
      <c r="AHD544" s="5"/>
      <c r="AHG544" s="5"/>
      <c r="AHH544" s="5"/>
      <c r="AHK544" s="5"/>
      <c r="AHL544" s="5"/>
      <c r="AHO544" s="5"/>
      <c r="AHP544" s="5"/>
      <c r="AHS544" s="5"/>
      <c r="AHT544" s="5"/>
      <c r="AHW544" s="5"/>
      <c r="AHX544" s="5"/>
      <c r="AIA544" s="5"/>
      <c r="AIB544" s="5"/>
      <c r="AIE544" s="5"/>
      <c r="AIF544" s="5"/>
      <c r="AII544" s="5"/>
      <c r="AIJ544" s="5"/>
      <c r="AIM544" s="5"/>
      <c r="AIN544" s="5"/>
      <c r="AIQ544" s="5"/>
      <c r="AIR544" s="5"/>
      <c r="AIU544" s="5"/>
      <c r="AIV544" s="5"/>
      <c r="AIY544" s="5"/>
      <c r="AIZ544" s="5"/>
      <c r="AJC544" s="5"/>
      <c r="AJD544" s="5"/>
      <c r="AJG544" s="5"/>
      <c r="AJH544" s="5"/>
      <c r="AJK544" s="5"/>
      <c r="AJL544" s="5"/>
      <c r="AJO544" s="5"/>
      <c r="AJP544" s="5"/>
      <c r="AJS544" s="5"/>
      <c r="AJT544" s="5"/>
      <c r="AJW544" s="5"/>
      <c r="AJX544" s="5"/>
      <c r="AKA544" s="5"/>
      <c r="AKB544" s="5"/>
      <c r="AKE544" s="5"/>
      <c r="AKF544" s="5"/>
      <c r="AKI544" s="5"/>
      <c r="AKJ544" s="5"/>
      <c r="AKM544" s="5"/>
      <c r="AKN544" s="5"/>
      <c r="AKQ544" s="5"/>
      <c r="AKR544" s="5"/>
      <c r="AKU544" s="5"/>
      <c r="AKV544" s="5"/>
      <c r="AKY544" s="5"/>
      <c r="AKZ544" s="5"/>
      <c r="ALC544" s="5"/>
      <c r="ALD544" s="5"/>
      <c r="ALG544" s="5"/>
      <c r="ALH544" s="5"/>
      <c r="ALK544" s="5"/>
      <c r="ALL544" s="5"/>
      <c r="ALO544" s="5"/>
      <c r="ALP544" s="5"/>
      <c r="ALS544" s="5"/>
      <c r="ALT544" s="5"/>
      <c r="ALW544" s="5"/>
      <c r="ALX544" s="5"/>
      <c r="AMA544" s="5"/>
      <c r="AMB544" s="5"/>
      <c r="AME544" s="5"/>
      <c r="AMF544" s="5"/>
      <c r="AMI544" s="5"/>
      <c r="AMJ544" s="5"/>
    </row>
    <row r="545" spans="1:1024" x14ac:dyDescent="0.25">
      <c r="C545"/>
      <c r="D545"/>
      <c r="E545" s="70"/>
      <c r="G545" s="5"/>
      <c r="H545" s="5"/>
      <c r="K545" s="5"/>
      <c r="L545" s="5"/>
      <c r="O545" s="5"/>
      <c r="P545" s="5"/>
      <c r="S545" s="5"/>
      <c r="T545" s="5"/>
      <c r="W545" s="5"/>
      <c r="X545" s="5"/>
      <c r="AA545" s="5"/>
      <c r="AB545" s="5"/>
      <c r="AE545" s="5"/>
      <c r="AF545" s="5"/>
      <c r="AI545" s="5"/>
      <c r="AJ545" s="5"/>
      <c r="AM545" s="5"/>
      <c r="AN545" s="5"/>
      <c r="AQ545" s="5"/>
      <c r="AR545" s="5"/>
      <c r="AU545" s="5"/>
      <c r="AV545" s="5"/>
      <c r="AY545" s="5"/>
      <c r="AZ545" s="5"/>
      <c r="BC545" s="5"/>
      <c r="BD545" s="5"/>
      <c r="BG545" s="5"/>
      <c r="BH545" s="5"/>
      <c r="BK545" s="5"/>
      <c r="BL545" s="5"/>
      <c r="BO545" s="5"/>
      <c r="BP545" s="5"/>
      <c r="BS545" s="5"/>
      <c r="BT545" s="5"/>
      <c r="BW545" s="5"/>
      <c r="BX545" s="5"/>
      <c r="CA545" s="5"/>
      <c r="CB545" s="5"/>
      <c r="CE545" s="5"/>
      <c r="CF545" s="5"/>
      <c r="CI545" s="5"/>
      <c r="CJ545" s="5"/>
      <c r="CM545" s="5"/>
      <c r="CN545" s="5"/>
      <c r="CQ545" s="5"/>
      <c r="CR545" s="5"/>
      <c r="CU545" s="5"/>
      <c r="CV545" s="5"/>
      <c r="CY545" s="5"/>
      <c r="CZ545" s="5"/>
      <c r="DC545" s="5"/>
      <c r="DD545" s="5"/>
      <c r="DG545" s="5"/>
      <c r="DH545" s="5"/>
      <c r="DK545" s="5"/>
      <c r="DL545" s="5"/>
      <c r="DO545" s="5"/>
      <c r="DP545" s="5"/>
      <c r="DS545" s="5"/>
      <c r="DT545" s="5"/>
      <c r="DW545" s="5"/>
      <c r="DX545" s="5"/>
      <c r="EA545" s="5"/>
      <c r="EB545" s="5"/>
      <c r="EE545" s="5"/>
      <c r="EF545" s="5"/>
      <c r="EI545" s="5"/>
      <c r="EJ545" s="5"/>
      <c r="EM545" s="5"/>
      <c r="EN545" s="5"/>
      <c r="EQ545" s="5"/>
      <c r="ER545" s="5"/>
      <c r="EU545" s="5"/>
      <c r="EV545" s="5"/>
      <c r="EY545" s="5"/>
      <c r="EZ545" s="5"/>
      <c r="FC545" s="5"/>
      <c r="FD545" s="5"/>
      <c r="FG545" s="5"/>
      <c r="FH545" s="5"/>
      <c r="FK545" s="5"/>
      <c r="FL545" s="5"/>
      <c r="FO545" s="5"/>
      <c r="FP545" s="5"/>
      <c r="FS545" s="5"/>
      <c r="FT545" s="5"/>
      <c r="FW545" s="5"/>
      <c r="FX545" s="5"/>
      <c r="GA545" s="5"/>
      <c r="GB545" s="5"/>
      <c r="GE545" s="5"/>
      <c r="GF545" s="5"/>
      <c r="GI545" s="5"/>
      <c r="GJ545" s="5"/>
      <c r="GM545" s="5"/>
      <c r="GN545" s="5"/>
      <c r="GQ545" s="5"/>
      <c r="GR545" s="5"/>
      <c r="GU545" s="5"/>
      <c r="GV545" s="5"/>
      <c r="GY545" s="5"/>
      <c r="GZ545" s="5"/>
      <c r="HC545" s="5"/>
      <c r="HD545" s="5"/>
      <c r="HG545" s="5"/>
      <c r="HH545" s="5"/>
      <c r="HK545" s="5"/>
      <c r="HL545" s="5"/>
      <c r="HO545" s="5"/>
      <c r="HP545" s="5"/>
      <c r="HS545" s="5"/>
      <c r="HT545" s="5"/>
      <c r="HW545" s="5"/>
      <c r="HX545" s="5"/>
      <c r="IA545" s="5"/>
      <c r="IB545" s="5"/>
      <c r="IE545" s="5"/>
      <c r="IF545" s="5"/>
      <c r="II545" s="5"/>
      <c r="IJ545" s="5"/>
      <c r="IM545" s="5"/>
      <c r="IN545" s="5"/>
      <c r="IQ545" s="5"/>
      <c r="IR545" s="5"/>
      <c r="IU545" s="5"/>
      <c r="IV545" s="5"/>
      <c r="IY545" s="5"/>
      <c r="IZ545" s="5"/>
      <c r="JC545" s="5"/>
      <c r="JD545" s="5"/>
      <c r="JG545" s="5"/>
      <c r="JH545" s="5"/>
      <c r="JK545" s="5"/>
      <c r="JL545" s="5"/>
      <c r="JO545" s="5"/>
      <c r="JP545" s="5"/>
      <c r="JS545" s="5"/>
      <c r="JT545" s="5"/>
      <c r="JW545" s="5"/>
      <c r="JX545" s="5"/>
      <c r="KA545" s="5"/>
      <c r="KB545" s="5"/>
      <c r="KE545" s="5"/>
      <c r="KF545" s="5"/>
      <c r="KI545" s="5"/>
      <c r="KJ545" s="5"/>
      <c r="KM545" s="5"/>
      <c r="KN545" s="5"/>
      <c r="KQ545" s="5"/>
      <c r="KR545" s="5"/>
      <c r="KU545" s="5"/>
      <c r="KV545" s="5"/>
      <c r="KY545" s="5"/>
      <c r="KZ545" s="5"/>
      <c r="LC545" s="5"/>
      <c r="LD545" s="5"/>
      <c r="LG545" s="5"/>
      <c r="LH545" s="5"/>
      <c r="LK545" s="5"/>
      <c r="LL545" s="5"/>
      <c r="LO545" s="5"/>
      <c r="LP545" s="5"/>
      <c r="LS545" s="5"/>
      <c r="LT545" s="5"/>
      <c r="LW545" s="5"/>
      <c r="LX545" s="5"/>
      <c r="MA545" s="5"/>
      <c r="MB545" s="5"/>
      <c r="ME545" s="5"/>
      <c r="MF545" s="5"/>
      <c r="MI545" s="5"/>
      <c r="MJ545" s="5"/>
      <c r="MM545" s="5"/>
      <c r="MN545" s="5"/>
      <c r="MQ545" s="5"/>
      <c r="MR545" s="5"/>
      <c r="MU545" s="5"/>
      <c r="MV545" s="5"/>
      <c r="MY545" s="5"/>
      <c r="MZ545" s="5"/>
      <c r="NC545" s="5"/>
      <c r="ND545" s="5"/>
      <c r="NG545" s="5"/>
      <c r="NH545" s="5"/>
      <c r="NK545" s="5"/>
      <c r="NL545" s="5"/>
      <c r="NO545" s="5"/>
      <c r="NP545" s="5"/>
      <c r="NS545" s="5"/>
      <c r="NT545" s="5"/>
      <c r="NW545" s="5"/>
      <c r="NX545" s="5"/>
      <c r="OA545" s="5"/>
      <c r="OB545" s="5"/>
      <c r="OE545" s="5"/>
      <c r="OF545" s="5"/>
      <c r="OI545" s="5"/>
      <c r="OJ545" s="5"/>
      <c r="OM545" s="5"/>
      <c r="ON545" s="5"/>
      <c r="OQ545" s="5"/>
      <c r="OR545" s="5"/>
      <c r="OU545" s="5"/>
      <c r="OV545" s="5"/>
      <c r="OY545" s="5"/>
      <c r="OZ545" s="5"/>
      <c r="PC545" s="5"/>
      <c r="PD545" s="5"/>
      <c r="PG545" s="5"/>
      <c r="PH545" s="5"/>
      <c r="PK545" s="5"/>
      <c r="PL545" s="5"/>
      <c r="PO545" s="5"/>
      <c r="PP545" s="5"/>
      <c r="PS545" s="5"/>
      <c r="PT545" s="5"/>
      <c r="PW545" s="5"/>
      <c r="PX545" s="5"/>
      <c r="QA545" s="5"/>
      <c r="QB545" s="5"/>
      <c r="QE545" s="5"/>
      <c r="QF545" s="5"/>
      <c r="QI545" s="5"/>
      <c r="QJ545" s="5"/>
      <c r="QM545" s="5"/>
      <c r="QN545" s="5"/>
      <c r="QQ545" s="5"/>
      <c r="QR545" s="5"/>
      <c r="QU545" s="5"/>
      <c r="QV545" s="5"/>
      <c r="QY545" s="5"/>
      <c r="QZ545" s="5"/>
      <c r="RC545" s="5"/>
      <c r="RD545" s="5"/>
      <c r="RG545" s="5"/>
      <c r="RH545" s="5"/>
      <c r="RK545" s="5"/>
      <c r="RL545" s="5"/>
      <c r="RO545" s="5"/>
      <c r="RP545" s="5"/>
      <c r="RS545" s="5"/>
      <c r="RT545" s="5"/>
      <c r="RW545" s="5"/>
      <c r="RX545" s="5"/>
      <c r="SA545" s="5"/>
      <c r="SB545" s="5"/>
      <c r="SE545" s="5"/>
      <c r="SF545" s="5"/>
      <c r="SI545" s="5"/>
      <c r="SJ545" s="5"/>
      <c r="SM545" s="5"/>
      <c r="SN545" s="5"/>
      <c r="SQ545" s="5"/>
      <c r="SR545" s="5"/>
      <c r="SU545" s="5"/>
      <c r="SV545" s="5"/>
      <c r="SY545" s="5"/>
      <c r="SZ545" s="5"/>
      <c r="TC545" s="5"/>
      <c r="TD545" s="5"/>
      <c r="TG545" s="5"/>
      <c r="TH545" s="5"/>
      <c r="TK545" s="5"/>
      <c r="TL545" s="5"/>
      <c r="TO545" s="5"/>
      <c r="TP545" s="5"/>
      <c r="TS545" s="5"/>
      <c r="TT545" s="5"/>
      <c r="TW545" s="5"/>
      <c r="TX545" s="5"/>
      <c r="UA545" s="5"/>
      <c r="UB545" s="5"/>
      <c r="UE545" s="5"/>
      <c r="UF545" s="5"/>
      <c r="UI545" s="5"/>
      <c r="UJ545" s="5"/>
      <c r="UM545" s="5"/>
      <c r="UN545" s="5"/>
      <c r="UQ545" s="5"/>
      <c r="UR545" s="5"/>
      <c r="UU545" s="5"/>
      <c r="UV545" s="5"/>
      <c r="UY545" s="5"/>
      <c r="UZ545" s="5"/>
      <c r="VC545" s="5"/>
      <c r="VD545" s="5"/>
      <c r="VG545" s="5"/>
      <c r="VH545" s="5"/>
      <c r="VK545" s="5"/>
      <c r="VL545" s="5"/>
      <c r="VO545" s="5"/>
      <c r="VP545" s="5"/>
      <c r="VS545" s="5"/>
      <c r="VT545" s="5"/>
      <c r="VW545" s="5"/>
      <c r="VX545" s="5"/>
      <c r="WA545" s="5"/>
      <c r="WB545" s="5"/>
      <c r="WE545" s="5"/>
      <c r="WF545" s="5"/>
      <c r="WI545" s="5"/>
      <c r="WJ545" s="5"/>
      <c r="WM545" s="5"/>
      <c r="WN545" s="5"/>
      <c r="WQ545" s="5"/>
      <c r="WR545" s="5"/>
      <c r="WU545" s="5"/>
      <c r="WV545" s="5"/>
      <c r="WY545" s="5"/>
      <c r="WZ545" s="5"/>
      <c r="XC545" s="5"/>
      <c r="XD545" s="5"/>
      <c r="XG545" s="5"/>
      <c r="XH545" s="5"/>
      <c r="XK545" s="5"/>
      <c r="XL545" s="5"/>
      <c r="XO545" s="5"/>
      <c r="XP545" s="5"/>
      <c r="XS545" s="5"/>
      <c r="XT545" s="5"/>
      <c r="XW545" s="5"/>
      <c r="XX545" s="5"/>
      <c r="YA545" s="5"/>
      <c r="YB545" s="5"/>
      <c r="YE545" s="5"/>
      <c r="YF545" s="5"/>
      <c r="YI545" s="5"/>
      <c r="YJ545" s="5"/>
      <c r="YM545" s="5"/>
      <c r="YN545" s="5"/>
      <c r="YQ545" s="5"/>
      <c r="YR545" s="5"/>
      <c r="YU545" s="5"/>
      <c r="YV545" s="5"/>
      <c r="YY545" s="5"/>
      <c r="YZ545" s="5"/>
      <c r="ZC545" s="5"/>
      <c r="ZD545" s="5"/>
      <c r="ZG545" s="5"/>
      <c r="ZH545" s="5"/>
      <c r="ZK545" s="5"/>
      <c r="ZL545" s="5"/>
      <c r="ZO545" s="5"/>
      <c r="ZP545" s="5"/>
      <c r="ZS545" s="5"/>
      <c r="ZT545" s="5"/>
      <c r="ZW545" s="5"/>
      <c r="ZX545" s="5"/>
      <c r="AAA545" s="5"/>
      <c r="AAB545" s="5"/>
      <c r="AAE545" s="5"/>
      <c r="AAF545" s="5"/>
      <c r="AAI545" s="5"/>
      <c r="AAJ545" s="5"/>
      <c r="AAM545" s="5"/>
      <c r="AAN545" s="5"/>
      <c r="AAQ545" s="5"/>
      <c r="AAR545" s="5"/>
      <c r="AAU545" s="5"/>
      <c r="AAV545" s="5"/>
      <c r="AAY545" s="5"/>
      <c r="AAZ545" s="5"/>
      <c r="ABC545" s="5"/>
      <c r="ABD545" s="5"/>
      <c r="ABG545" s="5"/>
      <c r="ABH545" s="5"/>
      <c r="ABK545" s="5"/>
      <c r="ABL545" s="5"/>
      <c r="ABO545" s="5"/>
      <c r="ABP545" s="5"/>
      <c r="ABS545" s="5"/>
      <c r="ABT545" s="5"/>
      <c r="ABW545" s="5"/>
      <c r="ABX545" s="5"/>
      <c r="ACA545" s="5"/>
      <c r="ACB545" s="5"/>
      <c r="ACE545" s="5"/>
      <c r="ACF545" s="5"/>
      <c r="ACI545" s="5"/>
      <c r="ACJ545" s="5"/>
      <c r="ACM545" s="5"/>
      <c r="ACN545" s="5"/>
      <c r="ACQ545" s="5"/>
      <c r="ACR545" s="5"/>
      <c r="ACU545" s="5"/>
      <c r="ACV545" s="5"/>
      <c r="ACY545" s="5"/>
      <c r="ACZ545" s="5"/>
      <c r="ADC545" s="5"/>
      <c r="ADD545" s="5"/>
      <c r="ADG545" s="5"/>
      <c r="ADH545" s="5"/>
      <c r="ADK545" s="5"/>
      <c r="ADL545" s="5"/>
      <c r="ADO545" s="5"/>
      <c r="ADP545" s="5"/>
      <c r="ADS545" s="5"/>
      <c r="ADT545" s="5"/>
      <c r="ADW545" s="5"/>
      <c r="ADX545" s="5"/>
      <c r="AEA545" s="5"/>
      <c r="AEB545" s="5"/>
      <c r="AEE545" s="5"/>
      <c r="AEF545" s="5"/>
      <c r="AEI545" s="5"/>
      <c r="AEJ545" s="5"/>
      <c r="AEM545" s="5"/>
      <c r="AEN545" s="5"/>
      <c r="AEQ545" s="5"/>
      <c r="AER545" s="5"/>
      <c r="AEU545" s="5"/>
      <c r="AEV545" s="5"/>
      <c r="AEY545" s="5"/>
      <c r="AEZ545" s="5"/>
      <c r="AFC545" s="5"/>
      <c r="AFD545" s="5"/>
      <c r="AFG545" s="5"/>
      <c r="AFH545" s="5"/>
      <c r="AFK545" s="5"/>
      <c r="AFL545" s="5"/>
      <c r="AFO545" s="5"/>
      <c r="AFP545" s="5"/>
      <c r="AFS545" s="5"/>
      <c r="AFT545" s="5"/>
      <c r="AFW545" s="5"/>
      <c r="AFX545" s="5"/>
      <c r="AGA545" s="5"/>
      <c r="AGB545" s="5"/>
      <c r="AGE545" s="5"/>
      <c r="AGF545" s="5"/>
      <c r="AGI545" s="5"/>
      <c r="AGJ545" s="5"/>
      <c r="AGM545" s="5"/>
      <c r="AGN545" s="5"/>
      <c r="AGQ545" s="5"/>
      <c r="AGR545" s="5"/>
      <c r="AGU545" s="5"/>
      <c r="AGV545" s="5"/>
      <c r="AGY545" s="5"/>
      <c r="AGZ545" s="5"/>
      <c r="AHC545" s="5"/>
      <c r="AHD545" s="5"/>
      <c r="AHG545" s="5"/>
      <c r="AHH545" s="5"/>
      <c r="AHK545" s="5"/>
      <c r="AHL545" s="5"/>
      <c r="AHO545" s="5"/>
      <c r="AHP545" s="5"/>
      <c r="AHS545" s="5"/>
      <c r="AHT545" s="5"/>
      <c r="AHW545" s="5"/>
      <c r="AHX545" s="5"/>
      <c r="AIA545" s="5"/>
      <c r="AIB545" s="5"/>
      <c r="AIE545" s="5"/>
      <c r="AIF545" s="5"/>
      <c r="AII545" s="5"/>
      <c r="AIJ545" s="5"/>
      <c r="AIM545" s="5"/>
      <c r="AIN545" s="5"/>
      <c r="AIQ545" s="5"/>
      <c r="AIR545" s="5"/>
      <c r="AIU545" s="5"/>
      <c r="AIV545" s="5"/>
      <c r="AIY545" s="5"/>
      <c r="AIZ545" s="5"/>
      <c r="AJC545" s="5"/>
      <c r="AJD545" s="5"/>
      <c r="AJG545" s="5"/>
      <c r="AJH545" s="5"/>
      <c r="AJK545" s="5"/>
      <c r="AJL545" s="5"/>
      <c r="AJO545" s="5"/>
      <c r="AJP545" s="5"/>
      <c r="AJS545" s="5"/>
      <c r="AJT545" s="5"/>
      <c r="AJW545" s="5"/>
      <c r="AJX545" s="5"/>
      <c r="AKA545" s="5"/>
      <c r="AKB545" s="5"/>
      <c r="AKE545" s="5"/>
      <c r="AKF545" s="5"/>
      <c r="AKI545" s="5"/>
      <c r="AKJ545" s="5"/>
      <c r="AKM545" s="5"/>
      <c r="AKN545" s="5"/>
      <c r="AKQ545" s="5"/>
      <c r="AKR545" s="5"/>
      <c r="AKU545" s="5"/>
      <c r="AKV545" s="5"/>
      <c r="AKY545" s="5"/>
      <c r="AKZ545" s="5"/>
      <c r="ALC545" s="5"/>
      <c r="ALD545" s="5"/>
      <c r="ALG545" s="5"/>
      <c r="ALH545" s="5"/>
      <c r="ALK545" s="5"/>
      <c r="ALL545" s="5"/>
      <c r="ALO545" s="5"/>
      <c r="ALP545" s="5"/>
      <c r="ALS545" s="5"/>
      <c r="ALT545" s="5"/>
      <c r="ALW545" s="5"/>
      <c r="ALX545" s="5"/>
      <c r="AMA545" s="5"/>
      <c r="AMB545" s="5"/>
      <c r="AME545" s="5"/>
      <c r="AMF545" s="5"/>
      <c r="AMI545" s="5"/>
      <c r="AMJ545" s="5"/>
    </row>
    <row r="546" spans="1:1024" x14ac:dyDescent="0.25">
      <c r="B546" t="s">
        <v>1505</v>
      </c>
      <c r="C546"/>
      <c r="D546" s="5">
        <v>50</v>
      </c>
      <c r="E546" s="70"/>
      <c r="G546" s="5"/>
      <c r="H546" s="5"/>
      <c r="K546" s="5"/>
      <c r="L546" s="5"/>
      <c r="O546" s="5"/>
      <c r="P546" s="5"/>
      <c r="S546" s="5"/>
      <c r="T546" s="5"/>
      <c r="W546" s="5"/>
      <c r="X546" s="5"/>
      <c r="AA546" s="5"/>
      <c r="AB546" s="5"/>
      <c r="AE546" s="5"/>
      <c r="AF546" s="5"/>
      <c r="AI546" s="5"/>
      <c r="AJ546" s="5"/>
      <c r="AM546" s="5"/>
      <c r="AN546" s="5"/>
      <c r="AQ546" s="5"/>
      <c r="AR546" s="5"/>
      <c r="AU546" s="5"/>
      <c r="AV546" s="5"/>
      <c r="AY546" s="5"/>
      <c r="AZ546" s="5"/>
      <c r="BC546" s="5"/>
      <c r="BD546" s="5"/>
      <c r="BG546" s="5"/>
      <c r="BH546" s="5"/>
      <c r="BK546" s="5"/>
      <c r="BL546" s="5"/>
      <c r="BO546" s="5"/>
      <c r="BP546" s="5"/>
      <c r="BS546" s="5"/>
      <c r="BT546" s="5"/>
      <c r="BW546" s="5"/>
      <c r="BX546" s="5"/>
      <c r="CA546" s="5"/>
      <c r="CB546" s="5"/>
      <c r="CE546" s="5"/>
      <c r="CF546" s="5"/>
      <c r="CI546" s="5"/>
      <c r="CJ546" s="5"/>
      <c r="CM546" s="5"/>
      <c r="CN546" s="5"/>
      <c r="CQ546" s="5"/>
      <c r="CR546" s="5"/>
      <c r="CU546" s="5"/>
      <c r="CV546" s="5"/>
      <c r="CY546" s="5"/>
      <c r="CZ546" s="5"/>
      <c r="DC546" s="5"/>
      <c r="DD546" s="5"/>
      <c r="DG546" s="5"/>
      <c r="DH546" s="5"/>
      <c r="DK546" s="5"/>
      <c r="DL546" s="5"/>
      <c r="DO546" s="5"/>
      <c r="DP546" s="5"/>
      <c r="DS546" s="5"/>
      <c r="DT546" s="5"/>
      <c r="DW546" s="5"/>
      <c r="DX546" s="5"/>
      <c r="EA546" s="5"/>
      <c r="EB546" s="5"/>
      <c r="EE546" s="5"/>
      <c r="EF546" s="5"/>
      <c r="EI546" s="5"/>
      <c r="EJ546" s="5"/>
      <c r="EM546" s="5"/>
      <c r="EN546" s="5"/>
      <c r="EQ546" s="5"/>
      <c r="ER546" s="5"/>
      <c r="EU546" s="5"/>
      <c r="EV546" s="5"/>
      <c r="EY546" s="5"/>
      <c r="EZ546" s="5"/>
      <c r="FC546" s="5"/>
      <c r="FD546" s="5"/>
      <c r="FG546" s="5"/>
      <c r="FH546" s="5"/>
      <c r="FK546" s="5"/>
      <c r="FL546" s="5"/>
      <c r="FO546" s="5"/>
      <c r="FP546" s="5"/>
      <c r="FS546" s="5"/>
      <c r="FT546" s="5"/>
      <c r="FW546" s="5"/>
      <c r="FX546" s="5"/>
      <c r="GA546" s="5"/>
      <c r="GB546" s="5"/>
      <c r="GE546" s="5"/>
      <c r="GF546" s="5"/>
      <c r="GI546" s="5"/>
      <c r="GJ546" s="5"/>
      <c r="GM546" s="5"/>
      <c r="GN546" s="5"/>
      <c r="GQ546" s="5"/>
      <c r="GR546" s="5"/>
      <c r="GU546" s="5"/>
      <c r="GV546" s="5"/>
      <c r="GY546" s="5"/>
      <c r="GZ546" s="5"/>
      <c r="HC546" s="5"/>
      <c r="HD546" s="5"/>
      <c r="HG546" s="5"/>
      <c r="HH546" s="5"/>
      <c r="HK546" s="5"/>
      <c r="HL546" s="5"/>
      <c r="HO546" s="5"/>
      <c r="HP546" s="5"/>
      <c r="HS546" s="5"/>
      <c r="HT546" s="5"/>
      <c r="HW546" s="5"/>
      <c r="HX546" s="5"/>
      <c r="IA546" s="5"/>
      <c r="IB546" s="5"/>
      <c r="IE546" s="5"/>
      <c r="IF546" s="5"/>
      <c r="II546" s="5"/>
      <c r="IJ546" s="5"/>
      <c r="IM546" s="5"/>
      <c r="IN546" s="5"/>
      <c r="IQ546" s="5"/>
      <c r="IR546" s="5"/>
      <c r="IU546" s="5"/>
      <c r="IV546" s="5"/>
      <c r="IY546" s="5"/>
      <c r="IZ546" s="5"/>
      <c r="JC546" s="5"/>
      <c r="JD546" s="5"/>
      <c r="JG546" s="5"/>
      <c r="JH546" s="5"/>
      <c r="JK546" s="5"/>
      <c r="JL546" s="5"/>
      <c r="JO546" s="5"/>
      <c r="JP546" s="5"/>
      <c r="JS546" s="5"/>
      <c r="JT546" s="5"/>
      <c r="JW546" s="5"/>
      <c r="JX546" s="5"/>
      <c r="KA546" s="5"/>
      <c r="KB546" s="5"/>
      <c r="KE546" s="5"/>
      <c r="KF546" s="5"/>
      <c r="KI546" s="5"/>
      <c r="KJ546" s="5"/>
      <c r="KM546" s="5"/>
      <c r="KN546" s="5"/>
      <c r="KQ546" s="5"/>
      <c r="KR546" s="5"/>
      <c r="KU546" s="5"/>
      <c r="KV546" s="5"/>
      <c r="KY546" s="5"/>
      <c r="KZ546" s="5"/>
      <c r="LC546" s="5"/>
      <c r="LD546" s="5"/>
      <c r="LG546" s="5"/>
      <c r="LH546" s="5"/>
      <c r="LK546" s="5"/>
      <c r="LL546" s="5"/>
      <c r="LO546" s="5"/>
      <c r="LP546" s="5"/>
      <c r="LS546" s="5"/>
      <c r="LT546" s="5"/>
      <c r="LW546" s="5"/>
      <c r="LX546" s="5"/>
      <c r="MA546" s="5"/>
      <c r="MB546" s="5"/>
      <c r="ME546" s="5"/>
      <c r="MF546" s="5"/>
      <c r="MI546" s="5"/>
      <c r="MJ546" s="5"/>
      <c r="MM546" s="5"/>
      <c r="MN546" s="5"/>
      <c r="MQ546" s="5"/>
      <c r="MR546" s="5"/>
      <c r="MU546" s="5"/>
      <c r="MV546" s="5"/>
      <c r="MY546" s="5"/>
      <c r="MZ546" s="5"/>
      <c r="NC546" s="5"/>
      <c r="ND546" s="5"/>
      <c r="NG546" s="5"/>
      <c r="NH546" s="5"/>
      <c r="NK546" s="5"/>
      <c r="NL546" s="5"/>
      <c r="NO546" s="5"/>
      <c r="NP546" s="5"/>
      <c r="NS546" s="5"/>
      <c r="NT546" s="5"/>
      <c r="NW546" s="5"/>
      <c r="NX546" s="5"/>
      <c r="OA546" s="5"/>
      <c r="OB546" s="5"/>
      <c r="OE546" s="5"/>
      <c r="OF546" s="5"/>
      <c r="OI546" s="5"/>
      <c r="OJ546" s="5"/>
      <c r="OM546" s="5"/>
      <c r="ON546" s="5"/>
      <c r="OQ546" s="5"/>
      <c r="OR546" s="5"/>
      <c r="OU546" s="5"/>
      <c r="OV546" s="5"/>
      <c r="OY546" s="5"/>
      <c r="OZ546" s="5"/>
      <c r="PC546" s="5"/>
      <c r="PD546" s="5"/>
      <c r="PG546" s="5"/>
      <c r="PH546" s="5"/>
      <c r="PK546" s="5"/>
      <c r="PL546" s="5"/>
      <c r="PO546" s="5"/>
      <c r="PP546" s="5"/>
      <c r="PS546" s="5"/>
      <c r="PT546" s="5"/>
      <c r="PW546" s="5"/>
      <c r="PX546" s="5"/>
      <c r="QA546" s="5"/>
      <c r="QB546" s="5"/>
      <c r="QE546" s="5"/>
      <c r="QF546" s="5"/>
      <c r="QI546" s="5"/>
      <c r="QJ546" s="5"/>
      <c r="QM546" s="5"/>
      <c r="QN546" s="5"/>
      <c r="QQ546" s="5"/>
      <c r="QR546" s="5"/>
      <c r="QU546" s="5"/>
      <c r="QV546" s="5"/>
      <c r="QY546" s="5"/>
      <c r="QZ546" s="5"/>
      <c r="RC546" s="5"/>
      <c r="RD546" s="5"/>
      <c r="RG546" s="5"/>
      <c r="RH546" s="5"/>
      <c r="RK546" s="5"/>
      <c r="RL546" s="5"/>
      <c r="RO546" s="5"/>
      <c r="RP546" s="5"/>
      <c r="RS546" s="5"/>
      <c r="RT546" s="5"/>
      <c r="RW546" s="5"/>
      <c r="RX546" s="5"/>
      <c r="SA546" s="5"/>
      <c r="SB546" s="5"/>
      <c r="SE546" s="5"/>
      <c r="SF546" s="5"/>
      <c r="SI546" s="5"/>
      <c r="SJ546" s="5"/>
      <c r="SM546" s="5"/>
      <c r="SN546" s="5"/>
      <c r="SQ546" s="5"/>
      <c r="SR546" s="5"/>
      <c r="SU546" s="5"/>
      <c r="SV546" s="5"/>
      <c r="SY546" s="5"/>
      <c r="SZ546" s="5"/>
      <c r="TC546" s="5"/>
      <c r="TD546" s="5"/>
      <c r="TG546" s="5"/>
      <c r="TH546" s="5"/>
      <c r="TK546" s="5"/>
      <c r="TL546" s="5"/>
      <c r="TO546" s="5"/>
      <c r="TP546" s="5"/>
      <c r="TS546" s="5"/>
      <c r="TT546" s="5"/>
      <c r="TW546" s="5"/>
      <c r="TX546" s="5"/>
      <c r="UA546" s="5"/>
      <c r="UB546" s="5"/>
      <c r="UE546" s="5"/>
      <c r="UF546" s="5"/>
      <c r="UI546" s="5"/>
      <c r="UJ546" s="5"/>
      <c r="UM546" s="5"/>
      <c r="UN546" s="5"/>
      <c r="UQ546" s="5"/>
      <c r="UR546" s="5"/>
      <c r="UU546" s="5"/>
      <c r="UV546" s="5"/>
      <c r="UY546" s="5"/>
      <c r="UZ546" s="5"/>
      <c r="VC546" s="5"/>
      <c r="VD546" s="5"/>
      <c r="VG546" s="5"/>
      <c r="VH546" s="5"/>
      <c r="VK546" s="5"/>
      <c r="VL546" s="5"/>
      <c r="VO546" s="5"/>
      <c r="VP546" s="5"/>
      <c r="VS546" s="5"/>
      <c r="VT546" s="5"/>
      <c r="VW546" s="5"/>
      <c r="VX546" s="5"/>
      <c r="WA546" s="5"/>
      <c r="WB546" s="5"/>
      <c r="WE546" s="5"/>
      <c r="WF546" s="5"/>
      <c r="WI546" s="5"/>
      <c r="WJ546" s="5"/>
      <c r="WM546" s="5"/>
      <c r="WN546" s="5"/>
      <c r="WQ546" s="5"/>
      <c r="WR546" s="5"/>
      <c r="WU546" s="5"/>
      <c r="WV546" s="5"/>
      <c r="WY546" s="5"/>
      <c r="WZ546" s="5"/>
      <c r="XC546" s="5"/>
      <c r="XD546" s="5"/>
      <c r="XG546" s="5"/>
      <c r="XH546" s="5"/>
      <c r="XK546" s="5"/>
      <c r="XL546" s="5"/>
      <c r="XO546" s="5"/>
      <c r="XP546" s="5"/>
      <c r="XS546" s="5"/>
      <c r="XT546" s="5"/>
      <c r="XW546" s="5"/>
      <c r="XX546" s="5"/>
      <c r="YA546" s="5"/>
      <c r="YB546" s="5"/>
      <c r="YE546" s="5"/>
      <c r="YF546" s="5"/>
      <c r="YI546" s="5"/>
      <c r="YJ546" s="5"/>
      <c r="YM546" s="5"/>
      <c r="YN546" s="5"/>
      <c r="YQ546" s="5"/>
      <c r="YR546" s="5"/>
      <c r="YU546" s="5"/>
      <c r="YV546" s="5"/>
      <c r="YY546" s="5"/>
      <c r="YZ546" s="5"/>
      <c r="ZC546" s="5"/>
      <c r="ZD546" s="5"/>
      <c r="ZG546" s="5"/>
      <c r="ZH546" s="5"/>
      <c r="ZK546" s="5"/>
      <c r="ZL546" s="5"/>
      <c r="ZO546" s="5"/>
      <c r="ZP546" s="5"/>
      <c r="ZS546" s="5"/>
      <c r="ZT546" s="5"/>
      <c r="ZW546" s="5"/>
      <c r="ZX546" s="5"/>
      <c r="AAA546" s="5"/>
      <c r="AAB546" s="5"/>
      <c r="AAE546" s="5"/>
      <c r="AAF546" s="5"/>
      <c r="AAI546" s="5"/>
      <c r="AAJ546" s="5"/>
      <c r="AAM546" s="5"/>
      <c r="AAN546" s="5"/>
      <c r="AAQ546" s="5"/>
      <c r="AAR546" s="5"/>
      <c r="AAU546" s="5"/>
      <c r="AAV546" s="5"/>
      <c r="AAY546" s="5"/>
      <c r="AAZ546" s="5"/>
      <c r="ABC546" s="5"/>
      <c r="ABD546" s="5"/>
      <c r="ABG546" s="5"/>
      <c r="ABH546" s="5"/>
      <c r="ABK546" s="5"/>
      <c r="ABL546" s="5"/>
      <c r="ABO546" s="5"/>
      <c r="ABP546" s="5"/>
      <c r="ABS546" s="5"/>
      <c r="ABT546" s="5"/>
      <c r="ABW546" s="5"/>
      <c r="ABX546" s="5"/>
      <c r="ACA546" s="5"/>
      <c r="ACB546" s="5"/>
      <c r="ACE546" s="5"/>
      <c r="ACF546" s="5"/>
      <c r="ACI546" s="5"/>
      <c r="ACJ546" s="5"/>
      <c r="ACM546" s="5"/>
      <c r="ACN546" s="5"/>
      <c r="ACQ546" s="5"/>
      <c r="ACR546" s="5"/>
      <c r="ACU546" s="5"/>
      <c r="ACV546" s="5"/>
      <c r="ACY546" s="5"/>
      <c r="ACZ546" s="5"/>
      <c r="ADC546" s="5"/>
      <c r="ADD546" s="5"/>
      <c r="ADG546" s="5"/>
      <c r="ADH546" s="5"/>
      <c r="ADK546" s="5"/>
      <c r="ADL546" s="5"/>
      <c r="ADO546" s="5"/>
      <c r="ADP546" s="5"/>
      <c r="ADS546" s="5"/>
      <c r="ADT546" s="5"/>
      <c r="ADW546" s="5"/>
      <c r="ADX546" s="5"/>
      <c r="AEA546" s="5"/>
      <c r="AEB546" s="5"/>
      <c r="AEE546" s="5"/>
      <c r="AEF546" s="5"/>
      <c r="AEI546" s="5"/>
      <c r="AEJ546" s="5"/>
      <c r="AEM546" s="5"/>
      <c r="AEN546" s="5"/>
      <c r="AEQ546" s="5"/>
      <c r="AER546" s="5"/>
      <c r="AEU546" s="5"/>
      <c r="AEV546" s="5"/>
      <c r="AEY546" s="5"/>
      <c r="AEZ546" s="5"/>
      <c r="AFC546" s="5"/>
      <c r="AFD546" s="5"/>
      <c r="AFG546" s="5"/>
      <c r="AFH546" s="5"/>
      <c r="AFK546" s="5"/>
      <c r="AFL546" s="5"/>
      <c r="AFO546" s="5"/>
      <c r="AFP546" s="5"/>
      <c r="AFS546" s="5"/>
      <c r="AFT546" s="5"/>
      <c r="AFW546" s="5"/>
      <c r="AFX546" s="5"/>
      <c r="AGA546" s="5"/>
      <c r="AGB546" s="5"/>
      <c r="AGE546" s="5"/>
      <c r="AGF546" s="5"/>
      <c r="AGI546" s="5"/>
      <c r="AGJ546" s="5"/>
      <c r="AGM546" s="5"/>
      <c r="AGN546" s="5"/>
      <c r="AGQ546" s="5"/>
      <c r="AGR546" s="5"/>
      <c r="AGU546" s="5"/>
      <c r="AGV546" s="5"/>
      <c r="AGY546" s="5"/>
      <c r="AGZ546" s="5"/>
      <c r="AHC546" s="5"/>
      <c r="AHD546" s="5"/>
      <c r="AHG546" s="5"/>
      <c r="AHH546" s="5"/>
      <c r="AHK546" s="5"/>
      <c r="AHL546" s="5"/>
      <c r="AHO546" s="5"/>
      <c r="AHP546" s="5"/>
      <c r="AHS546" s="5"/>
      <c r="AHT546" s="5"/>
      <c r="AHW546" s="5"/>
      <c r="AHX546" s="5"/>
      <c r="AIA546" s="5"/>
      <c r="AIB546" s="5"/>
      <c r="AIE546" s="5"/>
      <c r="AIF546" s="5"/>
      <c r="AII546" s="5"/>
      <c r="AIJ546" s="5"/>
      <c r="AIM546" s="5"/>
      <c r="AIN546" s="5"/>
      <c r="AIQ546" s="5"/>
      <c r="AIR546" s="5"/>
      <c r="AIU546" s="5"/>
      <c r="AIV546" s="5"/>
      <c r="AIY546" s="5"/>
      <c r="AIZ546" s="5"/>
      <c r="AJC546" s="5"/>
      <c r="AJD546" s="5"/>
      <c r="AJG546" s="5"/>
      <c r="AJH546" s="5"/>
      <c r="AJK546" s="5"/>
      <c r="AJL546" s="5"/>
      <c r="AJO546" s="5"/>
      <c r="AJP546" s="5"/>
      <c r="AJS546" s="5"/>
      <c r="AJT546" s="5"/>
      <c r="AJW546" s="5"/>
      <c r="AJX546" s="5"/>
      <c r="AKA546" s="5"/>
      <c r="AKB546" s="5"/>
      <c r="AKE546" s="5"/>
      <c r="AKF546" s="5"/>
      <c r="AKI546" s="5"/>
      <c r="AKJ546" s="5"/>
      <c r="AKM546" s="5"/>
      <c r="AKN546" s="5"/>
      <c r="AKQ546" s="5"/>
      <c r="AKR546" s="5"/>
      <c r="AKU546" s="5"/>
      <c r="AKV546" s="5"/>
      <c r="AKY546" s="5"/>
      <c r="AKZ546" s="5"/>
      <c r="ALC546" s="5"/>
      <c r="ALD546" s="5"/>
      <c r="ALG546" s="5"/>
      <c r="ALH546" s="5"/>
      <c r="ALK546" s="5"/>
      <c r="ALL546" s="5"/>
      <c r="ALO546" s="5"/>
      <c r="ALP546" s="5"/>
      <c r="ALS546" s="5"/>
      <c r="ALT546" s="5"/>
      <c r="ALW546" s="5"/>
      <c r="ALX546" s="5"/>
      <c r="AMA546" s="5"/>
      <c r="AMB546" s="5"/>
      <c r="AME546" s="5"/>
      <c r="AMF546" s="5"/>
      <c r="AMI546" s="5"/>
      <c r="AMJ546" s="5"/>
    </row>
    <row r="547" spans="1:1024" x14ac:dyDescent="0.25">
      <c r="C547"/>
      <c r="D547"/>
      <c r="E547" s="70"/>
      <c r="G547" s="5"/>
      <c r="H547" s="5"/>
      <c r="K547" s="5"/>
      <c r="L547" s="5"/>
      <c r="O547" s="5"/>
      <c r="P547" s="5"/>
      <c r="S547" s="5"/>
      <c r="T547" s="5"/>
      <c r="W547" s="5"/>
      <c r="X547" s="5"/>
      <c r="AA547" s="5"/>
      <c r="AB547" s="5"/>
      <c r="AE547" s="5"/>
      <c r="AF547" s="5"/>
      <c r="AI547" s="5"/>
      <c r="AJ547" s="5"/>
      <c r="AM547" s="5"/>
      <c r="AN547" s="5"/>
      <c r="AQ547" s="5"/>
      <c r="AR547" s="5"/>
      <c r="AU547" s="5"/>
      <c r="AV547" s="5"/>
      <c r="AY547" s="5"/>
      <c r="AZ547" s="5"/>
      <c r="BC547" s="5"/>
      <c r="BD547" s="5"/>
      <c r="BG547" s="5"/>
      <c r="BH547" s="5"/>
      <c r="BK547" s="5"/>
      <c r="BL547" s="5"/>
      <c r="BO547" s="5"/>
      <c r="BP547" s="5"/>
      <c r="BS547" s="5"/>
      <c r="BT547" s="5"/>
      <c r="BW547" s="5"/>
      <c r="BX547" s="5"/>
      <c r="CA547" s="5"/>
      <c r="CB547" s="5"/>
      <c r="CE547" s="5"/>
      <c r="CF547" s="5"/>
      <c r="CI547" s="5"/>
      <c r="CJ547" s="5"/>
      <c r="CM547" s="5"/>
      <c r="CN547" s="5"/>
      <c r="CQ547" s="5"/>
      <c r="CR547" s="5"/>
      <c r="CU547" s="5"/>
      <c r="CV547" s="5"/>
      <c r="CY547" s="5"/>
      <c r="CZ547" s="5"/>
      <c r="DC547" s="5"/>
      <c r="DD547" s="5"/>
      <c r="DG547" s="5"/>
      <c r="DH547" s="5"/>
      <c r="DK547" s="5"/>
      <c r="DL547" s="5"/>
      <c r="DO547" s="5"/>
      <c r="DP547" s="5"/>
      <c r="DS547" s="5"/>
      <c r="DT547" s="5"/>
      <c r="DW547" s="5"/>
      <c r="DX547" s="5"/>
      <c r="EA547" s="5"/>
      <c r="EB547" s="5"/>
      <c r="EE547" s="5"/>
      <c r="EF547" s="5"/>
      <c r="EI547" s="5"/>
      <c r="EJ547" s="5"/>
      <c r="EM547" s="5"/>
      <c r="EN547" s="5"/>
      <c r="EQ547" s="5"/>
      <c r="ER547" s="5"/>
      <c r="EU547" s="5"/>
      <c r="EV547" s="5"/>
      <c r="EY547" s="5"/>
      <c r="EZ547" s="5"/>
      <c r="FC547" s="5"/>
      <c r="FD547" s="5"/>
      <c r="FG547" s="5"/>
      <c r="FH547" s="5"/>
      <c r="FK547" s="5"/>
      <c r="FL547" s="5"/>
      <c r="FO547" s="5"/>
      <c r="FP547" s="5"/>
      <c r="FS547" s="5"/>
      <c r="FT547" s="5"/>
      <c r="FW547" s="5"/>
      <c r="FX547" s="5"/>
      <c r="GA547" s="5"/>
      <c r="GB547" s="5"/>
      <c r="GE547" s="5"/>
      <c r="GF547" s="5"/>
      <c r="GI547" s="5"/>
      <c r="GJ547" s="5"/>
      <c r="GM547" s="5"/>
      <c r="GN547" s="5"/>
      <c r="GQ547" s="5"/>
      <c r="GR547" s="5"/>
      <c r="GU547" s="5"/>
      <c r="GV547" s="5"/>
      <c r="GY547" s="5"/>
      <c r="GZ547" s="5"/>
      <c r="HC547" s="5"/>
      <c r="HD547" s="5"/>
      <c r="HG547" s="5"/>
      <c r="HH547" s="5"/>
      <c r="HK547" s="5"/>
      <c r="HL547" s="5"/>
      <c r="HO547" s="5"/>
      <c r="HP547" s="5"/>
      <c r="HS547" s="5"/>
      <c r="HT547" s="5"/>
      <c r="HW547" s="5"/>
      <c r="HX547" s="5"/>
      <c r="IA547" s="5"/>
      <c r="IB547" s="5"/>
      <c r="IE547" s="5"/>
      <c r="IF547" s="5"/>
      <c r="II547" s="5"/>
      <c r="IJ547" s="5"/>
      <c r="IM547" s="5"/>
      <c r="IN547" s="5"/>
      <c r="IQ547" s="5"/>
      <c r="IR547" s="5"/>
      <c r="IU547" s="5"/>
      <c r="IV547" s="5"/>
      <c r="IY547" s="5"/>
      <c r="IZ547" s="5"/>
      <c r="JC547" s="5"/>
      <c r="JD547" s="5"/>
      <c r="JG547" s="5"/>
      <c r="JH547" s="5"/>
      <c r="JK547" s="5"/>
      <c r="JL547" s="5"/>
      <c r="JO547" s="5"/>
      <c r="JP547" s="5"/>
      <c r="JS547" s="5"/>
      <c r="JT547" s="5"/>
      <c r="JW547" s="5"/>
      <c r="JX547" s="5"/>
      <c r="KA547" s="5"/>
      <c r="KB547" s="5"/>
      <c r="KE547" s="5"/>
      <c r="KF547" s="5"/>
      <c r="KI547" s="5"/>
      <c r="KJ547" s="5"/>
      <c r="KM547" s="5"/>
      <c r="KN547" s="5"/>
      <c r="KQ547" s="5"/>
      <c r="KR547" s="5"/>
      <c r="KU547" s="5"/>
      <c r="KV547" s="5"/>
      <c r="KY547" s="5"/>
      <c r="KZ547" s="5"/>
      <c r="LC547" s="5"/>
      <c r="LD547" s="5"/>
      <c r="LG547" s="5"/>
      <c r="LH547" s="5"/>
      <c r="LK547" s="5"/>
      <c r="LL547" s="5"/>
      <c r="LO547" s="5"/>
      <c r="LP547" s="5"/>
      <c r="LS547" s="5"/>
      <c r="LT547" s="5"/>
      <c r="LW547" s="5"/>
      <c r="LX547" s="5"/>
      <c r="MA547" s="5"/>
      <c r="MB547" s="5"/>
      <c r="ME547" s="5"/>
      <c r="MF547" s="5"/>
      <c r="MI547" s="5"/>
      <c r="MJ547" s="5"/>
      <c r="MM547" s="5"/>
      <c r="MN547" s="5"/>
      <c r="MQ547" s="5"/>
      <c r="MR547" s="5"/>
      <c r="MU547" s="5"/>
      <c r="MV547" s="5"/>
      <c r="MY547" s="5"/>
      <c r="MZ547" s="5"/>
      <c r="NC547" s="5"/>
      <c r="ND547" s="5"/>
      <c r="NG547" s="5"/>
      <c r="NH547" s="5"/>
      <c r="NK547" s="5"/>
      <c r="NL547" s="5"/>
      <c r="NO547" s="5"/>
      <c r="NP547" s="5"/>
      <c r="NS547" s="5"/>
      <c r="NT547" s="5"/>
      <c r="NW547" s="5"/>
      <c r="NX547" s="5"/>
      <c r="OA547" s="5"/>
      <c r="OB547" s="5"/>
      <c r="OE547" s="5"/>
      <c r="OF547" s="5"/>
      <c r="OI547" s="5"/>
      <c r="OJ547" s="5"/>
      <c r="OM547" s="5"/>
      <c r="ON547" s="5"/>
      <c r="OQ547" s="5"/>
      <c r="OR547" s="5"/>
      <c r="OU547" s="5"/>
      <c r="OV547" s="5"/>
      <c r="OY547" s="5"/>
      <c r="OZ547" s="5"/>
      <c r="PC547" s="5"/>
      <c r="PD547" s="5"/>
      <c r="PG547" s="5"/>
      <c r="PH547" s="5"/>
      <c r="PK547" s="5"/>
      <c r="PL547" s="5"/>
      <c r="PO547" s="5"/>
      <c r="PP547" s="5"/>
      <c r="PS547" s="5"/>
      <c r="PT547" s="5"/>
      <c r="PW547" s="5"/>
      <c r="PX547" s="5"/>
      <c r="QA547" s="5"/>
      <c r="QB547" s="5"/>
      <c r="QE547" s="5"/>
      <c r="QF547" s="5"/>
      <c r="QI547" s="5"/>
      <c r="QJ547" s="5"/>
      <c r="QM547" s="5"/>
      <c r="QN547" s="5"/>
      <c r="QQ547" s="5"/>
      <c r="QR547" s="5"/>
      <c r="QU547" s="5"/>
      <c r="QV547" s="5"/>
      <c r="QY547" s="5"/>
      <c r="QZ547" s="5"/>
      <c r="RC547" s="5"/>
      <c r="RD547" s="5"/>
      <c r="RG547" s="5"/>
      <c r="RH547" s="5"/>
      <c r="RK547" s="5"/>
      <c r="RL547" s="5"/>
      <c r="RO547" s="5"/>
      <c r="RP547" s="5"/>
      <c r="RS547" s="5"/>
      <c r="RT547" s="5"/>
      <c r="RW547" s="5"/>
      <c r="RX547" s="5"/>
      <c r="SA547" s="5"/>
      <c r="SB547" s="5"/>
      <c r="SE547" s="5"/>
      <c r="SF547" s="5"/>
      <c r="SI547" s="5"/>
      <c r="SJ547" s="5"/>
      <c r="SM547" s="5"/>
      <c r="SN547" s="5"/>
      <c r="SQ547" s="5"/>
      <c r="SR547" s="5"/>
      <c r="SU547" s="5"/>
      <c r="SV547" s="5"/>
      <c r="SY547" s="5"/>
      <c r="SZ547" s="5"/>
      <c r="TC547" s="5"/>
      <c r="TD547" s="5"/>
      <c r="TG547" s="5"/>
      <c r="TH547" s="5"/>
      <c r="TK547" s="5"/>
      <c r="TL547" s="5"/>
      <c r="TO547" s="5"/>
      <c r="TP547" s="5"/>
      <c r="TS547" s="5"/>
      <c r="TT547" s="5"/>
      <c r="TW547" s="5"/>
      <c r="TX547" s="5"/>
      <c r="UA547" s="5"/>
      <c r="UB547" s="5"/>
      <c r="UE547" s="5"/>
      <c r="UF547" s="5"/>
      <c r="UI547" s="5"/>
      <c r="UJ547" s="5"/>
      <c r="UM547" s="5"/>
      <c r="UN547" s="5"/>
      <c r="UQ547" s="5"/>
      <c r="UR547" s="5"/>
      <c r="UU547" s="5"/>
      <c r="UV547" s="5"/>
      <c r="UY547" s="5"/>
      <c r="UZ547" s="5"/>
      <c r="VC547" s="5"/>
      <c r="VD547" s="5"/>
      <c r="VG547" s="5"/>
      <c r="VH547" s="5"/>
      <c r="VK547" s="5"/>
      <c r="VL547" s="5"/>
      <c r="VO547" s="5"/>
      <c r="VP547" s="5"/>
      <c r="VS547" s="5"/>
      <c r="VT547" s="5"/>
      <c r="VW547" s="5"/>
      <c r="VX547" s="5"/>
      <c r="WA547" s="5"/>
      <c r="WB547" s="5"/>
      <c r="WE547" s="5"/>
      <c r="WF547" s="5"/>
      <c r="WI547" s="5"/>
      <c r="WJ547" s="5"/>
      <c r="WM547" s="5"/>
      <c r="WN547" s="5"/>
      <c r="WQ547" s="5"/>
      <c r="WR547" s="5"/>
      <c r="WU547" s="5"/>
      <c r="WV547" s="5"/>
      <c r="WY547" s="5"/>
      <c r="WZ547" s="5"/>
      <c r="XC547" s="5"/>
      <c r="XD547" s="5"/>
      <c r="XG547" s="5"/>
      <c r="XH547" s="5"/>
      <c r="XK547" s="5"/>
      <c r="XL547" s="5"/>
      <c r="XO547" s="5"/>
      <c r="XP547" s="5"/>
      <c r="XS547" s="5"/>
      <c r="XT547" s="5"/>
      <c r="XW547" s="5"/>
      <c r="XX547" s="5"/>
      <c r="YA547" s="5"/>
      <c r="YB547" s="5"/>
      <c r="YE547" s="5"/>
      <c r="YF547" s="5"/>
      <c r="YI547" s="5"/>
      <c r="YJ547" s="5"/>
      <c r="YM547" s="5"/>
      <c r="YN547" s="5"/>
      <c r="YQ547" s="5"/>
      <c r="YR547" s="5"/>
      <c r="YU547" s="5"/>
      <c r="YV547" s="5"/>
      <c r="YY547" s="5"/>
      <c r="YZ547" s="5"/>
      <c r="ZC547" s="5"/>
      <c r="ZD547" s="5"/>
      <c r="ZG547" s="5"/>
      <c r="ZH547" s="5"/>
      <c r="ZK547" s="5"/>
      <c r="ZL547" s="5"/>
      <c r="ZO547" s="5"/>
      <c r="ZP547" s="5"/>
      <c r="ZS547" s="5"/>
      <c r="ZT547" s="5"/>
      <c r="ZW547" s="5"/>
      <c r="ZX547" s="5"/>
      <c r="AAA547" s="5"/>
      <c r="AAB547" s="5"/>
      <c r="AAE547" s="5"/>
      <c r="AAF547" s="5"/>
      <c r="AAI547" s="5"/>
      <c r="AAJ547" s="5"/>
      <c r="AAM547" s="5"/>
      <c r="AAN547" s="5"/>
      <c r="AAQ547" s="5"/>
      <c r="AAR547" s="5"/>
      <c r="AAU547" s="5"/>
      <c r="AAV547" s="5"/>
      <c r="AAY547" s="5"/>
      <c r="AAZ547" s="5"/>
      <c r="ABC547" s="5"/>
      <c r="ABD547" s="5"/>
      <c r="ABG547" s="5"/>
      <c r="ABH547" s="5"/>
      <c r="ABK547" s="5"/>
      <c r="ABL547" s="5"/>
      <c r="ABO547" s="5"/>
      <c r="ABP547" s="5"/>
      <c r="ABS547" s="5"/>
      <c r="ABT547" s="5"/>
      <c r="ABW547" s="5"/>
      <c r="ABX547" s="5"/>
      <c r="ACA547" s="5"/>
      <c r="ACB547" s="5"/>
      <c r="ACE547" s="5"/>
      <c r="ACF547" s="5"/>
      <c r="ACI547" s="5"/>
      <c r="ACJ547" s="5"/>
      <c r="ACM547" s="5"/>
      <c r="ACN547" s="5"/>
      <c r="ACQ547" s="5"/>
      <c r="ACR547" s="5"/>
      <c r="ACU547" s="5"/>
      <c r="ACV547" s="5"/>
      <c r="ACY547" s="5"/>
      <c r="ACZ547" s="5"/>
      <c r="ADC547" s="5"/>
      <c r="ADD547" s="5"/>
      <c r="ADG547" s="5"/>
      <c r="ADH547" s="5"/>
      <c r="ADK547" s="5"/>
      <c r="ADL547" s="5"/>
      <c r="ADO547" s="5"/>
      <c r="ADP547" s="5"/>
      <c r="ADS547" s="5"/>
      <c r="ADT547" s="5"/>
      <c r="ADW547" s="5"/>
      <c r="ADX547" s="5"/>
      <c r="AEA547" s="5"/>
      <c r="AEB547" s="5"/>
      <c r="AEE547" s="5"/>
      <c r="AEF547" s="5"/>
      <c r="AEI547" s="5"/>
      <c r="AEJ547" s="5"/>
      <c r="AEM547" s="5"/>
      <c r="AEN547" s="5"/>
      <c r="AEQ547" s="5"/>
      <c r="AER547" s="5"/>
      <c r="AEU547" s="5"/>
      <c r="AEV547" s="5"/>
      <c r="AEY547" s="5"/>
      <c r="AEZ547" s="5"/>
      <c r="AFC547" s="5"/>
      <c r="AFD547" s="5"/>
      <c r="AFG547" s="5"/>
      <c r="AFH547" s="5"/>
      <c r="AFK547" s="5"/>
      <c r="AFL547" s="5"/>
      <c r="AFO547" s="5"/>
      <c r="AFP547" s="5"/>
      <c r="AFS547" s="5"/>
      <c r="AFT547" s="5"/>
      <c r="AFW547" s="5"/>
      <c r="AFX547" s="5"/>
      <c r="AGA547" s="5"/>
      <c r="AGB547" s="5"/>
      <c r="AGE547" s="5"/>
      <c r="AGF547" s="5"/>
      <c r="AGI547" s="5"/>
      <c r="AGJ547" s="5"/>
      <c r="AGM547" s="5"/>
      <c r="AGN547" s="5"/>
      <c r="AGQ547" s="5"/>
      <c r="AGR547" s="5"/>
      <c r="AGU547" s="5"/>
      <c r="AGV547" s="5"/>
      <c r="AGY547" s="5"/>
      <c r="AGZ547" s="5"/>
      <c r="AHC547" s="5"/>
      <c r="AHD547" s="5"/>
      <c r="AHG547" s="5"/>
      <c r="AHH547" s="5"/>
      <c r="AHK547" s="5"/>
      <c r="AHL547" s="5"/>
      <c r="AHO547" s="5"/>
      <c r="AHP547" s="5"/>
      <c r="AHS547" s="5"/>
      <c r="AHT547" s="5"/>
      <c r="AHW547" s="5"/>
      <c r="AHX547" s="5"/>
      <c r="AIA547" s="5"/>
      <c r="AIB547" s="5"/>
      <c r="AIE547" s="5"/>
      <c r="AIF547" s="5"/>
      <c r="AII547" s="5"/>
      <c r="AIJ547" s="5"/>
      <c r="AIM547" s="5"/>
      <c r="AIN547" s="5"/>
      <c r="AIQ547" s="5"/>
      <c r="AIR547" s="5"/>
      <c r="AIU547" s="5"/>
      <c r="AIV547" s="5"/>
      <c r="AIY547" s="5"/>
      <c r="AIZ547" s="5"/>
      <c r="AJC547" s="5"/>
      <c r="AJD547" s="5"/>
      <c r="AJG547" s="5"/>
      <c r="AJH547" s="5"/>
      <c r="AJK547" s="5"/>
      <c r="AJL547" s="5"/>
      <c r="AJO547" s="5"/>
      <c r="AJP547" s="5"/>
      <c r="AJS547" s="5"/>
      <c r="AJT547" s="5"/>
      <c r="AJW547" s="5"/>
      <c r="AJX547" s="5"/>
      <c r="AKA547" s="5"/>
      <c r="AKB547" s="5"/>
      <c r="AKE547" s="5"/>
      <c r="AKF547" s="5"/>
      <c r="AKI547" s="5"/>
      <c r="AKJ547" s="5"/>
      <c r="AKM547" s="5"/>
      <c r="AKN547" s="5"/>
      <c r="AKQ547" s="5"/>
      <c r="AKR547" s="5"/>
      <c r="AKU547" s="5"/>
      <c r="AKV547" s="5"/>
      <c r="AKY547" s="5"/>
      <c r="AKZ547" s="5"/>
      <c r="ALC547" s="5"/>
      <c r="ALD547" s="5"/>
      <c r="ALG547" s="5"/>
      <c r="ALH547" s="5"/>
      <c r="ALK547" s="5"/>
      <c r="ALL547" s="5"/>
      <c r="ALO547" s="5"/>
      <c r="ALP547" s="5"/>
      <c r="ALS547" s="5"/>
      <c r="ALT547" s="5"/>
      <c r="ALW547" s="5"/>
      <c r="ALX547" s="5"/>
      <c r="AMA547" s="5"/>
      <c r="AMB547" s="5"/>
      <c r="AME547" s="5"/>
      <c r="AMF547" s="5"/>
      <c r="AMI547" s="5"/>
      <c r="AMJ547" s="5"/>
    </row>
    <row r="548" spans="1:1024" x14ac:dyDescent="0.25">
      <c r="A548" s="150" t="s">
        <v>1506</v>
      </c>
      <c r="B548" s="150"/>
      <c r="C548" s="150"/>
      <c r="D548" s="150"/>
      <c r="E548" s="70"/>
      <c r="G548" s="5"/>
      <c r="H548" s="5"/>
      <c r="K548" s="5"/>
      <c r="L548" s="5"/>
      <c r="O548" s="5"/>
      <c r="P548" s="5"/>
      <c r="S548" s="5"/>
      <c r="T548" s="5"/>
      <c r="W548" s="5"/>
      <c r="X548" s="5"/>
      <c r="AA548" s="5"/>
      <c r="AB548" s="5"/>
      <c r="AE548" s="5"/>
      <c r="AF548" s="5"/>
      <c r="AI548" s="5"/>
      <c r="AJ548" s="5"/>
      <c r="AM548" s="5"/>
      <c r="AN548" s="5"/>
      <c r="AQ548" s="5"/>
      <c r="AR548" s="5"/>
      <c r="AU548" s="5"/>
      <c r="AV548" s="5"/>
      <c r="AY548" s="5"/>
      <c r="AZ548" s="5"/>
      <c r="BC548" s="5"/>
      <c r="BD548" s="5"/>
      <c r="BG548" s="5"/>
      <c r="BH548" s="5"/>
      <c r="BK548" s="5"/>
      <c r="BL548" s="5"/>
      <c r="BO548" s="5"/>
      <c r="BP548" s="5"/>
      <c r="BS548" s="5"/>
      <c r="BT548" s="5"/>
      <c r="BW548" s="5"/>
      <c r="BX548" s="5"/>
      <c r="CA548" s="5"/>
      <c r="CB548" s="5"/>
      <c r="CE548" s="5"/>
      <c r="CF548" s="5"/>
      <c r="CI548" s="5"/>
      <c r="CJ548" s="5"/>
      <c r="CM548" s="5"/>
      <c r="CN548" s="5"/>
      <c r="CQ548" s="5"/>
      <c r="CR548" s="5"/>
      <c r="CU548" s="5"/>
      <c r="CV548" s="5"/>
      <c r="CY548" s="5"/>
      <c r="CZ548" s="5"/>
      <c r="DC548" s="5"/>
      <c r="DD548" s="5"/>
      <c r="DG548" s="5"/>
      <c r="DH548" s="5"/>
      <c r="DK548" s="5"/>
      <c r="DL548" s="5"/>
      <c r="DO548" s="5"/>
      <c r="DP548" s="5"/>
      <c r="DS548" s="5"/>
      <c r="DT548" s="5"/>
      <c r="DW548" s="5"/>
      <c r="DX548" s="5"/>
      <c r="EA548" s="5"/>
      <c r="EB548" s="5"/>
      <c r="EE548" s="5"/>
      <c r="EF548" s="5"/>
      <c r="EI548" s="5"/>
      <c r="EJ548" s="5"/>
      <c r="EM548" s="5"/>
      <c r="EN548" s="5"/>
      <c r="EQ548" s="5"/>
      <c r="ER548" s="5"/>
      <c r="EU548" s="5"/>
      <c r="EV548" s="5"/>
      <c r="EY548" s="5"/>
      <c r="EZ548" s="5"/>
      <c r="FC548" s="5"/>
      <c r="FD548" s="5"/>
      <c r="FG548" s="5"/>
      <c r="FH548" s="5"/>
      <c r="FK548" s="5"/>
      <c r="FL548" s="5"/>
      <c r="FO548" s="5"/>
      <c r="FP548" s="5"/>
      <c r="FS548" s="5"/>
      <c r="FT548" s="5"/>
      <c r="FW548" s="5"/>
      <c r="FX548" s="5"/>
      <c r="GA548" s="5"/>
      <c r="GB548" s="5"/>
      <c r="GE548" s="5"/>
      <c r="GF548" s="5"/>
      <c r="GI548" s="5"/>
      <c r="GJ548" s="5"/>
      <c r="GM548" s="5"/>
      <c r="GN548" s="5"/>
      <c r="GQ548" s="5"/>
      <c r="GR548" s="5"/>
      <c r="GU548" s="5"/>
      <c r="GV548" s="5"/>
      <c r="GY548" s="5"/>
      <c r="GZ548" s="5"/>
      <c r="HC548" s="5"/>
      <c r="HD548" s="5"/>
      <c r="HG548" s="5"/>
      <c r="HH548" s="5"/>
      <c r="HK548" s="5"/>
      <c r="HL548" s="5"/>
      <c r="HO548" s="5"/>
      <c r="HP548" s="5"/>
      <c r="HS548" s="5"/>
      <c r="HT548" s="5"/>
      <c r="HW548" s="5"/>
      <c r="HX548" s="5"/>
      <c r="IA548" s="5"/>
      <c r="IB548" s="5"/>
      <c r="IE548" s="5"/>
      <c r="IF548" s="5"/>
      <c r="II548" s="5"/>
      <c r="IJ548" s="5"/>
      <c r="IM548" s="5"/>
      <c r="IN548" s="5"/>
      <c r="IQ548" s="5"/>
      <c r="IR548" s="5"/>
      <c r="IU548" s="5"/>
      <c r="IV548" s="5"/>
      <c r="IY548" s="5"/>
      <c r="IZ548" s="5"/>
      <c r="JC548" s="5"/>
      <c r="JD548" s="5"/>
      <c r="JG548" s="5"/>
      <c r="JH548" s="5"/>
      <c r="JK548" s="5"/>
      <c r="JL548" s="5"/>
      <c r="JO548" s="5"/>
      <c r="JP548" s="5"/>
      <c r="JS548" s="5"/>
      <c r="JT548" s="5"/>
      <c r="JW548" s="5"/>
      <c r="JX548" s="5"/>
      <c r="KA548" s="5"/>
      <c r="KB548" s="5"/>
      <c r="KE548" s="5"/>
      <c r="KF548" s="5"/>
      <c r="KI548" s="5"/>
      <c r="KJ548" s="5"/>
      <c r="KM548" s="5"/>
      <c r="KN548" s="5"/>
      <c r="KQ548" s="5"/>
      <c r="KR548" s="5"/>
      <c r="KU548" s="5"/>
      <c r="KV548" s="5"/>
      <c r="KY548" s="5"/>
      <c r="KZ548" s="5"/>
      <c r="LC548" s="5"/>
      <c r="LD548" s="5"/>
      <c r="LG548" s="5"/>
      <c r="LH548" s="5"/>
      <c r="LK548" s="5"/>
      <c r="LL548" s="5"/>
      <c r="LO548" s="5"/>
      <c r="LP548" s="5"/>
      <c r="LS548" s="5"/>
      <c r="LT548" s="5"/>
      <c r="LW548" s="5"/>
      <c r="LX548" s="5"/>
      <c r="MA548" s="5"/>
      <c r="MB548" s="5"/>
      <c r="ME548" s="5"/>
      <c r="MF548" s="5"/>
      <c r="MI548" s="5"/>
      <c r="MJ548" s="5"/>
      <c r="MM548" s="5"/>
      <c r="MN548" s="5"/>
      <c r="MQ548" s="5"/>
      <c r="MR548" s="5"/>
      <c r="MU548" s="5"/>
      <c r="MV548" s="5"/>
      <c r="MY548" s="5"/>
      <c r="MZ548" s="5"/>
      <c r="NC548" s="5"/>
      <c r="ND548" s="5"/>
      <c r="NG548" s="5"/>
      <c r="NH548" s="5"/>
      <c r="NK548" s="5"/>
      <c r="NL548" s="5"/>
      <c r="NO548" s="5"/>
      <c r="NP548" s="5"/>
      <c r="NS548" s="5"/>
      <c r="NT548" s="5"/>
      <c r="NW548" s="5"/>
      <c r="NX548" s="5"/>
      <c r="OA548" s="5"/>
      <c r="OB548" s="5"/>
      <c r="OE548" s="5"/>
      <c r="OF548" s="5"/>
      <c r="OI548" s="5"/>
      <c r="OJ548" s="5"/>
      <c r="OM548" s="5"/>
      <c r="ON548" s="5"/>
      <c r="OQ548" s="5"/>
      <c r="OR548" s="5"/>
      <c r="OU548" s="5"/>
      <c r="OV548" s="5"/>
      <c r="OY548" s="5"/>
      <c r="OZ548" s="5"/>
      <c r="PC548" s="5"/>
      <c r="PD548" s="5"/>
      <c r="PG548" s="5"/>
      <c r="PH548" s="5"/>
      <c r="PK548" s="5"/>
      <c r="PL548" s="5"/>
      <c r="PO548" s="5"/>
      <c r="PP548" s="5"/>
      <c r="PS548" s="5"/>
      <c r="PT548" s="5"/>
      <c r="PW548" s="5"/>
      <c r="PX548" s="5"/>
      <c r="QA548" s="5"/>
      <c r="QB548" s="5"/>
      <c r="QE548" s="5"/>
      <c r="QF548" s="5"/>
      <c r="QI548" s="5"/>
      <c r="QJ548" s="5"/>
      <c r="QM548" s="5"/>
      <c r="QN548" s="5"/>
      <c r="QQ548" s="5"/>
      <c r="QR548" s="5"/>
      <c r="QU548" s="5"/>
      <c r="QV548" s="5"/>
      <c r="QY548" s="5"/>
      <c r="QZ548" s="5"/>
      <c r="RC548" s="5"/>
      <c r="RD548" s="5"/>
      <c r="RG548" s="5"/>
      <c r="RH548" s="5"/>
      <c r="RK548" s="5"/>
      <c r="RL548" s="5"/>
      <c r="RO548" s="5"/>
      <c r="RP548" s="5"/>
      <c r="RS548" s="5"/>
      <c r="RT548" s="5"/>
      <c r="RW548" s="5"/>
      <c r="RX548" s="5"/>
      <c r="SA548" s="5"/>
      <c r="SB548" s="5"/>
      <c r="SE548" s="5"/>
      <c r="SF548" s="5"/>
      <c r="SI548" s="5"/>
      <c r="SJ548" s="5"/>
      <c r="SM548" s="5"/>
      <c r="SN548" s="5"/>
      <c r="SQ548" s="5"/>
      <c r="SR548" s="5"/>
      <c r="SU548" s="5"/>
      <c r="SV548" s="5"/>
      <c r="SY548" s="5"/>
      <c r="SZ548" s="5"/>
      <c r="TC548" s="5"/>
      <c r="TD548" s="5"/>
      <c r="TG548" s="5"/>
      <c r="TH548" s="5"/>
      <c r="TK548" s="5"/>
      <c r="TL548" s="5"/>
      <c r="TO548" s="5"/>
      <c r="TP548" s="5"/>
      <c r="TS548" s="5"/>
      <c r="TT548" s="5"/>
      <c r="TW548" s="5"/>
      <c r="TX548" s="5"/>
      <c r="UA548" s="5"/>
      <c r="UB548" s="5"/>
      <c r="UE548" s="5"/>
      <c r="UF548" s="5"/>
      <c r="UI548" s="5"/>
      <c r="UJ548" s="5"/>
      <c r="UM548" s="5"/>
      <c r="UN548" s="5"/>
      <c r="UQ548" s="5"/>
      <c r="UR548" s="5"/>
      <c r="UU548" s="5"/>
      <c r="UV548" s="5"/>
      <c r="UY548" s="5"/>
      <c r="UZ548" s="5"/>
      <c r="VC548" s="5"/>
      <c r="VD548" s="5"/>
      <c r="VG548" s="5"/>
      <c r="VH548" s="5"/>
      <c r="VK548" s="5"/>
      <c r="VL548" s="5"/>
      <c r="VO548" s="5"/>
      <c r="VP548" s="5"/>
      <c r="VS548" s="5"/>
      <c r="VT548" s="5"/>
      <c r="VW548" s="5"/>
      <c r="VX548" s="5"/>
      <c r="WA548" s="5"/>
      <c r="WB548" s="5"/>
      <c r="WE548" s="5"/>
      <c r="WF548" s="5"/>
      <c r="WI548" s="5"/>
      <c r="WJ548" s="5"/>
      <c r="WM548" s="5"/>
      <c r="WN548" s="5"/>
      <c r="WQ548" s="5"/>
      <c r="WR548" s="5"/>
      <c r="WU548" s="5"/>
      <c r="WV548" s="5"/>
      <c r="WY548" s="5"/>
      <c r="WZ548" s="5"/>
      <c r="XC548" s="5"/>
      <c r="XD548" s="5"/>
      <c r="XG548" s="5"/>
      <c r="XH548" s="5"/>
      <c r="XK548" s="5"/>
      <c r="XL548" s="5"/>
      <c r="XO548" s="5"/>
      <c r="XP548" s="5"/>
      <c r="XS548" s="5"/>
      <c r="XT548" s="5"/>
      <c r="XW548" s="5"/>
      <c r="XX548" s="5"/>
      <c r="YA548" s="5"/>
      <c r="YB548" s="5"/>
      <c r="YE548" s="5"/>
      <c r="YF548" s="5"/>
      <c r="YI548" s="5"/>
      <c r="YJ548" s="5"/>
      <c r="YM548" s="5"/>
      <c r="YN548" s="5"/>
      <c r="YQ548" s="5"/>
      <c r="YR548" s="5"/>
      <c r="YU548" s="5"/>
      <c r="YV548" s="5"/>
      <c r="YY548" s="5"/>
      <c r="YZ548" s="5"/>
      <c r="ZC548" s="5"/>
      <c r="ZD548" s="5"/>
      <c r="ZG548" s="5"/>
      <c r="ZH548" s="5"/>
      <c r="ZK548" s="5"/>
      <c r="ZL548" s="5"/>
      <c r="ZO548" s="5"/>
      <c r="ZP548" s="5"/>
      <c r="ZS548" s="5"/>
      <c r="ZT548" s="5"/>
      <c r="ZW548" s="5"/>
      <c r="ZX548" s="5"/>
      <c r="AAA548" s="5"/>
      <c r="AAB548" s="5"/>
      <c r="AAE548" s="5"/>
      <c r="AAF548" s="5"/>
      <c r="AAI548" s="5"/>
      <c r="AAJ548" s="5"/>
      <c r="AAM548" s="5"/>
      <c r="AAN548" s="5"/>
      <c r="AAQ548" s="5"/>
      <c r="AAR548" s="5"/>
      <c r="AAU548" s="5"/>
      <c r="AAV548" s="5"/>
      <c r="AAY548" s="5"/>
      <c r="AAZ548" s="5"/>
      <c r="ABC548" s="5"/>
      <c r="ABD548" s="5"/>
      <c r="ABG548" s="5"/>
      <c r="ABH548" s="5"/>
      <c r="ABK548" s="5"/>
      <c r="ABL548" s="5"/>
      <c r="ABO548" s="5"/>
      <c r="ABP548" s="5"/>
      <c r="ABS548" s="5"/>
      <c r="ABT548" s="5"/>
      <c r="ABW548" s="5"/>
      <c r="ABX548" s="5"/>
      <c r="ACA548" s="5"/>
      <c r="ACB548" s="5"/>
      <c r="ACE548" s="5"/>
      <c r="ACF548" s="5"/>
      <c r="ACI548" s="5"/>
      <c r="ACJ548" s="5"/>
      <c r="ACM548" s="5"/>
      <c r="ACN548" s="5"/>
      <c r="ACQ548" s="5"/>
      <c r="ACR548" s="5"/>
      <c r="ACU548" s="5"/>
      <c r="ACV548" s="5"/>
      <c r="ACY548" s="5"/>
      <c r="ACZ548" s="5"/>
      <c r="ADC548" s="5"/>
      <c r="ADD548" s="5"/>
      <c r="ADG548" s="5"/>
      <c r="ADH548" s="5"/>
      <c r="ADK548" s="5"/>
      <c r="ADL548" s="5"/>
      <c r="ADO548" s="5"/>
      <c r="ADP548" s="5"/>
      <c r="ADS548" s="5"/>
      <c r="ADT548" s="5"/>
      <c r="ADW548" s="5"/>
      <c r="ADX548" s="5"/>
      <c r="AEA548" s="5"/>
      <c r="AEB548" s="5"/>
      <c r="AEE548" s="5"/>
      <c r="AEF548" s="5"/>
      <c r="AEI548" s="5"/>
      <c r="AEJ548" s="5"/>
      <c r="AEM548" s="5"/>
      <c r="AEN548" s="5"/>
      <c r="AEQ548" s="5"/>
      <c r="AER548" s="5"/>
      <c r="AEU548" s="5"/>
      <c r="AEV548" s="5"/>
      <c r="AEY548" s="5"/>
      <c r="AEZ548" s="5"/>
      <c r="AFC548" s="5"/>
      <c r="AFD548" s="5"/>
      <c r="AFG548" s="5"/>
      <c r="AFH548" s="5"/>
      <c r="AFK548" s="5"/>
      <c r="AFL548" s="5"/>
      <c r="AFO548" s="5"/>
      <c r="AFP548" s="5"/>
      <c r="AFS548" s="5"/>
      <c r="AFT548" s="5"/>
      <c r="AFW548" s="5"/>
      <c r="AFX548" s="5"/>
      <c r="AGA548" s="5"/>
      <c r="AGB548" s="5"/>
      <c r="AGE548" s="5"/>
      <c r="AGF548" s="5"/>
      <c r="AGI548" s="5"/>
      <c r="AGJ548" s="5"/>
      <c r="AGM548" s="5"/>
      <c r="AGN548" s="5"/>
      <c r="AGQ548" s="5"/>
      <c r="AGR548" s="5"/>
      <c r="AGU548" s="5"/>
      <c r="AGV548" s="5"/>
      <c r="AGY548" s="5"/>
      <c r="AGZ548" s="5"/>
      <c r="AHC548" s="5"/>
      <c r="AHD548" s="5"/>
      <c r="AHG548" s="5"/>
      <c r="AHH548" s="5"/>
      <c r="AHK548" s="5"/>
      <c r="AHL548" s="5"/>
      <c r="AHO548" s="5"/>
      <c r="AHP548" s="5"/>
      <c r="AHS548" s="5"/>
      <c r="AHT548" s="5"/>
      <c r="AHW548" s="5"/>
      <c r="AHX548" s="5"/>
      <c r="AIA548" s="5"/>
      <c r="AIB548" s="5"/>
      <c r="AIE548" s="5"/>
      <c r="AIF548" s="5"/>
      <c r="AII548" s="5"/>
      <c r="AIJ548" s="5"/>
      <c r="AIM548" s="5"/>
      <c r="AIN548" s="5"/>
      <c r="AIQ548" s="5"/>
      <c r="AIR548" s="5"/>
      <c r="AIU548" s="5"/>
      <c r="AIV548" s="5"/>
      <c r="AIY548" s="5"/>
      <c r="AIZ548" s="5"/>
      <c r="AJC548" s="5"/>
      <c r="AJD548" s="5"/>
      <c r="AJG548" s="5"/>
      <c r="AJH548" s="5"/>
      <c r="AJK548" s="5"/>
      <c r="AJL548" s="5"/>
      <c r="AJO548" s="5"/>
      <c r="AJP548" s="5"/>
      <c r="AJS548" s="5"/>
      <c r="AJT548" s="5"/>
      <c r="AJW548" s="5"/>
      <c r="AJX548" s="5"/>
      <c r="AKA548" s="5"/>
      <c r="AKB548" s="5"/>
      <c r="AKE548" s="5"/>
      <c r="AKF548" s="5"/>
      <c r="AKI548" s="5"/>
      <c r="AKJ548" s="5"/>
      <c r="AKM548" s="5"/>
      <c r="AKN548" s="5"/>
      <c r="AKQ548" s="5"/>
      <c r="AKR548" s="5"/>
      <c r="AKU548" s="5"/>
      <c r="AKV548" s="5"/>
      <c r="AKY548" s="5"/>
      <c r="AKZ548" s="5"/>
      <c r="ALC548" s="5"/>
      <c r="ALD548" s="5"/>
      <c r="ALG548" s="5"/>
      <c r="ALH548" s="5"/>
      <c r="ALK548" s="5"/>
      <c r="ALL548" s="5"/>
      <c r="ALO548" s="5"/>
      <c r="ALP548" s="5"/>
      <c r="ALS548" s="5"/>
      <c r="ALT548" s="5"/>
      <c r="ALW548" s="5"/>
      <c r="ALX548" s="5"/>
      <c r="AMA548" s="5"/>
      <c r="AMB548" s="5"/>
      <c r="AME548" s="5"/>
      <c r="AMF548" s="5"/>
      <c r="AMI548" s="5"/>
      <c r="AMJ548" s="5"/>
    </row>
    <row r="549" spans="1:1024" x14ac:dyDescent="0.25">
      <c r="A549" s="3">
        <v>42095</v>
      </c>
      <c r="B549" t="s">
        <v>271</v>
      </c>
      <c r="C549"/>
      <c r="D549">
        <v>9</v>
      </c>
      <c r="E549" s="70"/>
      <c r="G549" s="5"/>
      <c r="H549" s="5"/>
      <c r="K549" s="5"/>
      <c r="L549" s="5"/>
      <c r="O549" s="5"/>
      <c r="P549" s="5"/>
      <c r="S549" s="5"/>
      <c r="T549" s="5"/>
      <c r="W549" s="5"/>
      <c r="X549" s="5"/>
      <c r="AA549" s="5"/>
      <c r="AB549" s="5"/>
      <c r="AE549" s="5"/>
      <c r="AF549" s="5"/>
      <c r="AI549" s="5"/>
      <c r="AJ549" s="5"/>
      <c r="AM549" s="5"/>
      <c r="AN549" s="5"/>
      <c r="AQ549" s="5"/>
      <c r="AR549" s="5"/>
      <c r="AU549" s="5"/>
      <c r="AV549" s="5"/>
      <c r="AY549" s="5"/>
      <c r="AZ549" s="5"/>
      <c r="BC549" s="5"/>
      <c r="BD549" s="5"/>
      <c r="BG549" s="5"/>
      <c r="BH549" s="5"/>
      <c r="BK549" s="5"/>
      <c r="BL549" s="5"/>
      <c r="BO549" s="5"/>
      <c r="BP549" s="5"/>
      <c r="BS549" s="5"/>
      <c r="BT549" s="5"/>
      <c r="BW549" s="5"/>
      <c r="BX549" s="5"/>
      <c r="CA549" s="5"/>
      <c r="CB549" s="5"/>
      <c r="CE549" s="5"/>
      <c r="CF549" s="5"/>
      <c r="CI549" s="5"/>
      <c r="CJ549" s="5"/>
      <c r="CM549" s="5"/>
      <c r="CN549" s="5"/>
      <c r="CQ549" s="5"/>
      <c r="CR549" s="5"/>
      <c r="CU549" s="5"/>
      <c r="CV549" s="5"/>
      <c r="CY549" s="5"/>
      <c r="CZ549" s="5"/>
      <c r="DC549" s="5"/>
      <c r="DD549" s="5"/>
      <c r="DG549" s="5"/>
      <c r="DH549" s="5"/>
      <c r="DK549" s="5"/>
      <c r="DL549" s="5"/>
      <c r="DO549" s="5"/>
      <c r="DP549" s="5"/>
      <c r="DS549" s="5"/>
      <c r="DT549" s="5"/>
      <c r="DW549" s="5"/>
      <c r="DX549" s="5"/>
      <c r="EA549" s="5"/>
      <c r="EB549" s="5"/>
      <c r="EE549" s="5"/>
      <c r="EF549" s="5"/>
      <c r="EI549" s="5"/>
      <c r="EJ549" s="5"/>
      <c r="EM549" s="5"/>
      <c r="EN549" s="5"/>
      <c r="EQ549" s="5"/>
      <c r="ER549" s="5"/>
      <c r="EU549" s="5"/>
      <c r="EV549" s="5"/>
      <c r="EY549" s="5"/>
      <c r="EZ549" s="5"/>
      <c r="FC549" s="5"/>
      <c r="FD549" s="5"/>
      <c r="FG549" s="5"/>
      <c r="FH549" s="5"/>
      <c r="FK549" s="5"/>
      <c r="FL549" s="5"/>
      <c r="FO549" s="5"/>
      <c r="FP549" s="5"/>
      <c r="FS549" s="5"/>
      <c r="FT549" s="5"/>
      <c r="FW549" s="5"/>
      <c r="FX549" s="5"/>
      <c r="GA549" s="5"/>
      <c r="GB549" s="5"/>
      <c r="GE549" s="5"/>
      <c r="GF549" s="5"/>
      <c r="GI549" s="5"/>
      <c r="GJ549" s="5"/>
      <c r="GM549" s="5"/>
      <c r="GN549" s="5"/>
      <c r="GQ549" s="5"/>
      <c r="GR549" s="5"/>
      <c r="GU549" s="5"/>
      <c r="GV549" s="5"/>
      <c r="GY549" s="5"/>
      <c r="GZ549" s="5"/>
      <c r="HC549" s="5"/>
      <c r="HD549" s="5"/>
      <c r="HG549" s="5"/>
      <c r="HH549" s="5"/>
      <c r="HK549" s="5"/>
      <c r="HL549" s="5"/>
      <c r="HO549" s="5"/>
      <c r="HP549" s="5"/>
      <c r="HS549" s="5"/>
      <c r="HT549" s="5"/>
      <c r="HW549" s="5"/>
      <c r="HX549" s="5"/>
      <c r="IA549" s="5"/>
      <c r="IB549" s="5"/>
      <c r="IE549" s="5"/>
      <c r="IF549" s="5"/>
      <c r="II549" s="5"/>
      <c r="IJ549" s="5"/>
      <c r="IM549" s="5"/>
      <c r="IN549" s="5"/>
      <c r="IQ549" s="5"/>
      <c r="IR549" s="5"/>
      <c r="IU549" s="5"/>
      <c r="IV549" s="5"/>
      <c r="IY549" s="5"/>
      <c r="IZ549" s="5"/>
      <c r="JC549" s="5"/>
      <c r="JD549" s="5"/>
      <c r="JG549" s="5"/>
      <c r="JH549" s="5"/>
      <c r="JK549" s="5"/>
      <c r="JL549" s="5"/>
      <c r="JO549" s="5"/>
      <c r="JP549" s="5"/>
      <c r="JS549" s="5"/>
      <c r="JT549" s="5"/>
      <c r="JW549" s="5"/>
      <c r="JX549" s="5"/>
      <c r="KA549" s="5"/>
      <c r="KB549" s="5"/>
      <c r="KE549" s="5"/>
      <c r="KF549" s="5"/>
      <c r="KI549" s="5"/>
      <c r="KJ549" s="5"/>
      <c r="KM549" s="5"/>
      <c r="KN549" s="5"/>
      <c r="KQ549" s="5"/>
      <c r="KR549" s="5"/>
      <c r="KU549" s="5"/>
      <c r="KV549" s="5"/>
      <c r="KY549" s="5"/>
      <c r="KZ549" s="5"/>
      <c r="LC549" s="5"/>
      <c r="LD549" s="5"/>
      <c r="LG549" s="5"/>
      <c r="LH549" s="5"/>
      <c r="LK549" s="5"/>
      <c r="LL549" s="5"/>
      <c r="LO549" s="5"/>
      <c r="LP549" s="5"/>
      <c r="LS549" s="5"/>
      <c r="LT549" s="5"/>
      <c r="LW549" s="5"/>
      <c r="LX549" s="5"/>
      <c r="MA549" s="5"/>
      <c r="MB549" s="5"/>
      <c r="ME549" s="5"/>
      <c r="MF549" s="5"/>
      <c r="MI549" s="5"/>
      <c r="MJ549" s="5"/>
      <c r="MM549" s="5"/>
      <c r="MN549" s="5"/>
      <c r="MQ549" s="5"/>
      <c r="MR549" s="5"/>
      <c r="MU549" s="5"/>
      <c r="MV549" s="5"/>
      <c r="MY549" s="5"/>
      <c r="MZ549" s="5"/>
      <c r="NC549" s="5"/>
      <c r="ND549" s="5"/>
      <c r="NG549" s="5"/>
      <c r="NH549" s="5"/>
      <c r="NK549" s="5"/>
      <c r="NL549" s="5"/>
      <c r="NO549" s="5"/>
      <c r="NP549" s="5"/>
      <c r="NS549" s="5"/>
      <c r="NT549" s="5"/>
      <c r="NW549" s="5"/>
      <c r="NX549" s="5"/>
      <c r="OA549" s="5"/>
      <c r="OB549" s="5"/>
      <c r="OE549" s="5"/>
      <c r="OF549" s="5"/>
      <c r="OI549" s="5"/>
      <c r="OJ549" s="5"/>
      <c r="OM549" s="5"/>
      <c r="ON549" s="5"/>
      <c r="OQ549" s="5"/>
      <c r="OR549" s="5"/>
      <c r="OU549" s="5"/>
      <c r="OV549" s="5"/>
      <c r="OY549" s="5"/>
      <c r="OZ549" s="5"/>
      <c r="PC549" s="5"/>
      <c r="PD549" s="5"/>
      <c r="PG549" s="5"/>
      <c r="PH549" s="5"/>
      <c r="PK549" s="5"/>
      <c r="PL549" s="5"/>
      <c r="PO549" s="5"/>
      <c r="PP549" s="5"/>
      <c r="PS549" s="5"/>
      <c r="PT549" s="5"/>
      <c r="PW549" s="5"/>
      <c r="PX549" s="5"/>
      <c r="QA549" s="5"/>
      <c r="QB549" s="5"/>
      <c r="QE549" s="5"/>
      <c r="QF549" s="5"/>
      <c r="QI549" s="5"/>
      <c r="QJ549" s="5"/>
      <c r="QM549" s="5"/>
      <c r="QN549" s="5"/>
      <c r="QQ549" s="5"/>
      <c r="QR549" s="5"/>
      <c r="QU549" s="5"/>
      <c r="QV549" s="5"/>
      <c r="QY549" s="5"/>
      <c r="QZ549" s="5"/>
      <c r="RC549" s="5"/>
      <c r="RD549" s="5"/>
      <c r="RG549" s="5"/>
      <c r="RH549" s="5"/>
      <c r="RK549" s="5"/>
      <c r="RL549" s="5"/>
      <c r="RO549" s="5"/>
      <c r="RP549" s="5"/>
      <c r="RS549" s="5"/>
      <c r="RT549" s="5"/>
      <c r="RW549" s="5"/>
      <c r="RX549" s="5"/>
      <c r="SA549" s="5"/>
      <c r="SB549" s="5"/>
      <c r="SE549" s="5"/>
      <c r="SF549" s="5"/>
      <c r="SI549" s="5"/>
      <c r="SJ549" s="5"/>
      <c r="SM549" s="5"/>
      <c r="SN549" s="5"/>
      <c r="SQ549" s="5"/>
      <c r="SR549" s="5"/>
      <c r="SU549" s="5"/>
      <c r="SV549" s="5"/>
      <c r="SY549" s="5"/>
      <c r="SZ549" s="5"/>
      <c r="TC549" s="5"/>
      <c r="TD549" s="5"/>
      <c r="TG549" s="5"/>
      <c r="TH549" s="5"/>
      <c r="TK549" s="5"/>
      <c r="TL549" s="5"/>
      <c r="TO549" s="5"/>
      <c r="TP549" s="5"/>
      <c r="TS549" s="5"/>
      <c r="TT549" s="5"/>
      <c r="TW549" s="5"/>
      <c r="TX549" s="5"/>
      <c r="UA549" s="5"/>
      <c r="UB549" s="5"/>
      <c r="UE549" s="5"/>
      <c r="UF549" s="5"/>
      <c r="UI549" s="5"/>
      <c r="UJ549" s="5"/>
      <c r="UM549" s="5"/>
      <c r="UN549" s="5"/>
      <c r="UQ549" s="5"/>
      <c r="UR549" s="5"/>
      <c r="UU549" s="5"/>
      <c r="UV549" s="5"/>
      <c r="UY549" s="5"/>
      <c r="UZ549" s="5"/>
      <c r="VC549" s="5"/>
      <c r="VD549" s="5"/>
      <c r="VG549" s="5"/>
      <c r="VH549" s="5"/>
      <c r="VK549" s="5"/>
      <c r="VL549" s="5"/>
      <c r="VO549" s="5"/>
      <c r="VP549" s="5"/>
      <c r="VS549" s="5"/>
      <c r="VT549" s="5"/>
      <c r="VW549" s="5"/>
      <c r="VX549" s="5"/>
      <c r="WA549" s="5"/>
      <c r="WB549" s="5"/>
      <c r="WE549" s="5"/>
      <c r="WF549" s="5"/>
      <c r="WI549" s="5"/>
      <c r="WJ549" s="5"/>
      <c r="WM549" s="5"/>
      <c r="WN549" s="5"/>
      <c r="WQ549" s="5"/>
      <c r="WR549" s="5"/>
      <c r="WU549" s="5"/>
      <c r="WV549" s="5"/>
      <c r="WY549" s="5"/>
      <c r="WZ549" s="5"/>
      <c r="XC549" s="5"/>
      <c r="XD549" s="5"/>
      <c r="XG549" s="5"/>
      <c r="XH549" s="5"/>
      <c r="XK549" s="5"/>
      <c r="XL549" s="5"/>
      <c r="XO549" s="5"/>
      <c r="XP549" s="5"/>
      <c r="XS549" s="5"/>
      <c r="XT549" s="5"/>
      <c r="XW549" s="5"/>
      <c r="XX549" s="5"/>
      <c r="YA549" s="5"/>
      <c r="YB549" s="5"/>
      <c r="YE549" s="5"/>
      <c r="YF549" s="5"/>
      <c r="YI549" s="5"/>
      <c r="YJ549" s="5"/>
      <c r="YM549" s="5"/>
      <c r="YN549" s="5"/>
      <c r="YQ549" s="5"/>
      <c r="YR549" s="5"/>
      <c r="YU549" s="5"/>
      <c r="YV549" s="5"/>
      <c r="YY549" s="5"/>
      <c r="YZ549" s="5"/>
      <c r="ZC549" s="5"/>
      <c r="ZD549" s="5"/>
      <c r="ZG549" s="5"/>
      <c r="ZH549" s="5"/>
      <c r="ZK549" s="5"/>
      <c r="ZL549" s="5"/>
      <c r="ZO549" s="5"/>
      <c r="ZP549" s="5"/>
      <c r="ZS549" s="5"/>
      <c r="ZT549" s="5"/>
      <c r="ZW549" s="5"/>
      <c r="ZX549" s="5"/>
      <c r="AAA549" s="5"/>
      <c r="AAB549" s="5"/>
      <c r="AAE549" s="5"/>
      <c r="AAF549" s="5"/>
      <c r="AAI549" s="5"/>
      <c r="AAJ549" s="5"/>
      <c r="AAM549" s="5"/>
      <c r="AAN549" s="5"/>
      <c r="AAQ549" s="5"/>
      <c r="AAR549" s="5"/>
      <c r="AAU549" s="5"/>
      <c r="AAV549" s="5"/>
      <c r="AAY549" s="5"/>
      <c r="AAZ549" s="5"/>
      <c r="ABC549" s="5"/>
      <c r="ABD549" s="5"/>
      <c r="ABG549" s="5"/>
      <c r="ABH549" s="5"/>
      <c r="ABK549" s="5"/>
      <c r="ABL549" s="5"/>
      <c r="ABO549" s="5"/>
      <c r="ABP549" s="5"/>
      <c r="ABS549" s="5"/>
      <c r="ABT549" s="5"/>
      <c r="ABW549" s="5"/>
      <c r="ABX549" s="5"/>
      <c r="ACA549" s="5"/>
      <c r="ACB549" s="5"/>
      <c r="ACE549" s="5"/>
      <c r="ACF549" s="5"/>
      <c r="ACI549" s="5"/>
      <c r="ACJ549" s="5"/>
      <c r="ACM549" s="5"/>
      <c r="ACN549" s="5"/>
      <c r="ACQ549" s="5"/>
      <c r="ACR549" s="5"/>
      <c r="ACU549" s="5"/>
      <c r="ACV549" s="5"/>
      <c r="ACY549" s="5"/>
      <c r="ACZ549" s="5"/>
      <c r="ADC549" s="5"/>
      <c r="ADD549" s="5"/>
      <c r="ADG549" s="5"/>
      <c r="ADH549" s="5"/>
      <c r="ADK549" s="5"/>
      <c r="ADL549" s="5"/>
      <c r="ADO549" s="5"/>
      <c r="ADP549" s="5"/>
      <c r="ADS549" s="5"/>
      <c r="ADT549" s="5"/>
      <c r="ADW549" s="5"/>
      <c r="ADX549" s="5"/>
      <c r="AEA549" s="5"/>
      <c r="AEB549" s="5"/>
      <c r="AEE549" s="5"/>
      <c r="AEF549" s="5"/>
      <c r="AEI549" s="5"/>
      <c r="AEJ549" s="5"/>
      <c r="AEM549" s="5"/>
      <c r="AEN549" s="5"/>
      <c r="AEQ549" s="5"/>
      <c r="AER549" s="5"/>
      <c r="AEU549" s="5"/>
      <c r="AEV549" s="5"/>
      <c r="AEY549" s="5"/>
      <c r="AEZ549" s="5"/>
      <c r="AFC549" s="5"/>
      <c r="AFD549" s="5"/>
      <c r="AFG549" s="5"/>
      <c r="AFH549" s="5"/>
      <c r="AFK549" s="5"/>
      <c r="AFL549" s="5"/>
      <c r="AFO549" s="5"/>
      <c r="AFP549" s="5"/>
      <c r="AFS549" s="5"/>
      <c r="AFT549" s="5"/>
      <c r="AFW549" s="5"/>
      <c r="AFX549" s="5"/>
      <c r="AGA549" s="5"/>
      <c r="AGB549" s="5"/>
      <c r="AGE549" s="5"/>
      <c r="AGF549" s="5"/>
      <c r="AGI549" s="5"/>
      <c r="AGJ549" s="5"/>
      <c r="AGM549" s="5"/>
      <c r="AGN549" s="5"/>
      <c r="AGQ549" s="5"/>
      <c r="AGR549" s="5"/>
      <c r="AGU549" s="5"/>
      <c r="AGV549" s="5"/>
      <c r="AGY549" s="5"/>
      <c r="AGZ549" s="5"/>
      <c r="AHC549" s="5"/>
      <c r="AHD549" s="5"/>
      <c r="AHG549" s="5"/>
      <c r="AHH549" s="5"/>
      <c r="AHK549" s="5"/>
      <c r="AHL549" s="5"/>
      <c r="AHO549" s="5"/>
      <c r="AHP549" s="5"/>
      <c r="AHS549" s="5"/>
      <c r="AHT549" s="5"/>
      <c r="AHW549" s="5"/>
      <c r="AHX549" s="5"/>
      <c r="AIA549" s="5"/>
      <c r="AIB549" s="5"/>
      <c r="AIE549" s="5"/>
      <c r="AIF549" s="5"/>
      <c r="AII549" s="5"/>
      <c r="AIJ549" s="5"/>
      <c r="AIM549" s="5"/>
      <c r="AIN549" s="5"/>
      <c r="AIQ549" s="5"/>
      <c r="AIR549" s="5"/>
      <c r="AIU549" s="5"/>
      <c r="AIV549" s="5"/>
      <c r="AIY549" s="5"/>
      <c r="AIZ549" s="5"/>
      <c r="AJC549" s="5"/>
      <c r="AJD549" s="5"/>
      <c r="AJG549" s="5"/>
      <c r="AJH549" s="5"/>
      <c r="AJK549" s="5"/>
      <c r="AJL549" s="5"/>
      <c r="AJO549" s="5"/>
      <c r="AJP549" s="5"/>
      <c r="AJS549" s="5"/>
      <c r="AJT549" s="5"/>
      <c r="AJW549" s="5"/>
      <c r="AJX549" s="5"/>
      <c r="AKA549" s="5"/>
      <c r="AKB549" s="5"/>
      <c r="AKE549" s="5"/>
      <c r="AKF549" s="5"/>
      <c r="AKI549" s="5"/>
      <c r="AKJ549" s="5"/>
      <c r="AKM549" s="5"/>
      <c r="AKN549" s="5"/>
      <c r="AKQ549" s="5"/>
      <c r="AKR549" s="5"/>
      <c r="AKU549" s="5"/>
      <c r="AKV549" s="5"/>
      <c r="AKY549" s="5"/>
      <c r="AKZ549" s="5"/>
      <c r="ALC549" s="5"/>
      <c r="ALD549" s="5"/>
      <c r="ALG549" s="5"/>
      <c r="ALH549" s="5"/>
      <c r="ALK549" s="5"/>
      <c r="ALL549" s="5"/>
      <c r="ALO549" s="5"/>
      <c r="ALP549" s="5"/>
      <c r="ALS549" s="5"/>
      <c r="ALT549" s="5"/>
      <c r="ALW549" s="5"/>
      <c r="ALX549" s="5"/>
      <c r="AMA549" s="5"/>
      <c r="AMB549" s="5"/>
      <c r="AME549" s="5"/>
      <c r="AMF549" s="5"/>
      <c r="AMI549" s="5"/>
      <c r="AMJ549" s="5"/>
    </row>
    <row r="550" spans="1:1024" s="5" customFormat="1" x14ac:dyDescent="0.25">
      <c r="A550" s="3">
        <v>42095</v>
      </c>
      <c r="B550" s="5" t="s">
        <v>1495</v>
      </c>
      <c r="D550" s="5">
        <v>20</v>
      </c>
      <c r="E550" s="71"/>
    </row>
    <row r="551" spans="1:1024" x14ac:dyDescent="0.25">
      <c r="A551" s="3">
        <v>42095</v>
      </c>
      <c r="B551" t="s">
        <v>1496</v>
      </c>
      <c r="C551"/>
      <c r="D551" s="5">
        <v>20</v>
      </c>
      <c r="E551" s="70"/>
      <c r="F551" s="51"/>
      <c r="G551" s="51"/>
      <c r="H551" s="51"/>
      <c r="K551" s="5"/>
      <c r="L551" s="5"/>
      <c r="O551" s="5"/>
      <c r="P551" s="5"/>
      <c r="S551" s="5"/>
      <c r="T551" s="5"/>
      <c r="W551" s="5"/>
      <c r="X551" s="5"/>
      <c r="AA551" s="5"/>
      <c r="AB551" s="5"/>
      <c r="AE551" s="5"/>
      <c r="AF551" s="5"/>
      <c r="AI551" s="5"/>
      <c r="AJ551" s="5"/>
      <c r="AM551" s="5"/>
      <c r="AN551" s="5"/>
      <c r="AQ551" s="5"/>
      <c r="AR551" s="5"/>
      <c r="AU551" s="5"/>
      <c r="AV551" s="5"/>
      <c r="AY551" s="5"/>
      <c r="AZ551" s="5"/>
      <c r="BC551" s="5"/>
      <c r="BD551" s="5"/>
      <c r="BG551" s="5"/>
      <c r="BH551" s="5"/>
      <c r="BK551" s="5"/>
      <c r="BL551" s="5"/>
      <c r="BO551" s="5"/>
      <c r="BP551" s="5"/>
      <c r="BS551" s="5"/>
      <c r="BT551" s="5"/>
      <c r="BW551" s="5"/>
      <c r="BX551" s="5"/>
      <c r="CA551" s="5"/>
      <c r="CB551" s="5"/>
      <c r="CE551" s="5"/>
      <c r="CF551" s="5"/>
      <c r="CI551" s="5"/>
      <c r="CJ551" s="5"/>
      <c r="CM551" s="5"/>
      <c r="CN551" s="5"/>
      <c r="CQ551" s="5"/>
      <c r="CR551" s="5"/>
      <c r="CU551" s="5"/>
      <c r="CV551" s="5"/>
      <c r="CY551" s="5"/>
      <c r="CZ551" s="5"/>
      <c r="DC551" s="5"/>
      <c r="DD551" s="5"/>
      <c r="DG551" s="5"/>
      <c r="DH551" s="5"/>
      <c r="DK551" s="5"/>
      <c r="DL551" s="5"/>
      <c r="DO551" s="5"/>
      <c r="DP551" s="5"/>
      <c r="DS551" s="5"/>
      <c r="DT551" s="5"/>
      <c r="DW551" s="5"/>
      <c r="DX551" s="5"/>
      <c r="EA551" s="5"/>
      <c r="EB551" s="5"/>
      <c r="EE551" s="5"/>
      <c r="EF551" s="5"/>
      <c r="EI551" s="5"/>
      <c r="EJ551" s="5"/>
      <c r="EM551" s="5"/>
      <c r="EN551" s="5"/>
      <c r="EQ551" s="5"/>
      <c r="ER551" s="5"/>
      <c r="EU551" s="5"/>
      <c r="EV551" s="5"/>
      <c r="EY551" s="5"/>
      <c r="EZ551" s="5"/>
      <c r="FC551" s="5"/>
      <c r="FD551" s="5"/>
      <c r="FG551" s="5"/>
      <c r="FH551" s="5"/>
      <c r="FK551" s="5"/>
      <c r="FL551" s="5"/>
      <c r="FO551" s="5"/>
      <c r="FP551" s="5"/>
      <c r="FS551" s="5"/>
      <c r="FT551" s="5"/>
      <c r="FW551" s="5"/>
      <c r="FX551" s="5"/>
      <c r="GA551" s="5"/>
      <c r="GB551" s="5"/>
      <c r="GE551" s="5"/>
      <c r="GF551" s="5"/>
      <c r="GI551" s="5"/>
      <c r="GJ551" s="5"/>
      <c r="GM551" s="5"/>
      <c r="GN551" s="5"/>
      <c r="GQ551" s="5"/>
      <c r="GR551" s="5"/>
      <c r="GU551" s="5"/>
      <c r="GV551" s="5"/>
      <c r="GY551" s="5"/>
      <c r="GZ551" s="5"/>
      <c r="HC551" s="5"/>
      <c r="HD551" s="5"/>
      <c r="HG551" s="5"/>
      <c r="HH551" s="5"/>
      <c r="HK551" s="5"/>
      <c r="HL551" s="5"/>
      <c r="HO551" s="5"/>
      <c r="HP551" s="5"/>
      <c r="HS551" s="5"/>
      <c r="HT551" s="5"/>
      <c r="HW551" s="5"/>
      <c r="HX551" s="5"/>
      <c r="IA551" s="5"/>
      <c r="IB551" s="5"/>
      <c r="IE551" s="5"/>
      <c r="IF551" s="5"/>
      <c r="II551" s="5"/>
      <c r="IJ551" s="5"/>
      <c r="IM551" s="5"/>
      <c r="IN551" s="5"/>
      <c r="IQ551" s="5"/>
      <c r="IR551" s="5"/>
      <c r="IU551" s="5"/>
      <c r="IV551" s="5"/>
      <c r="IY551" s="5"/>
      <c r="IZ551" s="5"/>
      <c r="JC551" s="5"/>
      <c r="JD551" s="5"/>
      <c r="JG551" s="5"/>
      <c r="JH551" s="5"/>
      <c r="JK551" s="5"/>
      <c r="JL551" s="5"/>
      <c r="JO551" s="5"/>
      <c r="JP551" s="5"/>
      <c r="JS551" s="5"/>
      <c r="JT551" s="5"/>
      <c r="JW551" s="5"/>
      <c r="JX551" s="5"/>
      <c r="KA551" s="5"/>
      <c r="KB551" s="5"/>
      <c r="KE551" s="5"/>
      <c r="KF551" s="5"/>
      <c r="KI551" s="5"/>
      <c r="KJ551" s="5"/>
      <c r="KM551" s="5"/>
      <c r="KN551" s="5"/>
      <c r="KQ551" s="5"/>
      <c r="KR551" s="5"/>
      <c r="KU551" s="5"/>
      <c r="KV551" s="5"/>
      <c r="KY551" s="5"/>
      <c r="KZ551" s="5"/>
      <c r="LC551" s="5"/>
      <c r="LD551" s="5"/>
      <c r="LG551" s="5"/>
      <c r="LH551" s="5"/>
      <c r="LK551" s="5"/>
      <c r="LL551" s="5"/>
      <c r="LO551" s="5"/>
      <c r="LP551" s="5"/>
      <c r="LS551" s="5"/>
      <c r="LT551" s="5"/>
      <c r="LW551" s="5"/>
      <c r="LX551" s="5"/>
      <c r="MA551" s="5"/>
      <c r="MB551" s="5"/>
      <c r="ME551" s="5"/>
      <c r="MF551" s="5"/>
      <c r="MI551" s="5"/>
      <c r="MJ551" s="5"/>
      <c r="MM551" s="5"/>
      <c r="MN551" s="5"/>
      <c r="MQ551" s="5"/>
      <c r="MR551" s="5"/>
      <c r="MU551" s="5"/>
      <c r="MV551" s="5"/>
      <c r="MY551" s="5"/>
      <c r="MZ551" s="5"/>
      <c r="NC551" s="5"/>
      <c r="ND551" s="5"/>
      <c r="NG551" s="5"/>
      <c r="NH551" s="5"/>
      <c r="NK551" s="5"/>
      <c r="NL551" s="5"/>
      <c r="NO551" s="5"/>
      <c r="NP551" s="5"/>
      <c r="NS551" s="5"/>
      <c r="NT551" s="5"/>
      <c r="NW551" s="5"/>
      <c r="NX551" s="5"/>
      <c r="OA551" s="5"/>
      <c r="OB551" s="5"/>
      <c r="OE551" s="5"/>
      <c r="OF551" s="5"/>
      <c r="OI551" s="5"/>
      <c r="OJ551" s="5"/>
      <c r="OM551" s="5"/>
      <c r="ON551" s="5"/>
      <c r="OQ551" s="5"/>
      <c r="OR551" s="5"/>
      <c r="OU551" s="5"/>
      <c r="OV551" s="5"/>
      <c r="OY551" s="5"/>
      <c r="OZ551" s="5"/>
      <c r="PC551" s="5"/>
      <c r="PD551" s="5"/>
      <c r="PG551" s="5"/>
      <c r="PH551" s="5"/>
      <c r="PK551" s="5"/>
      <c r="PL551" s="5"/>
      <c r="PO551" s="5"/>
      <c r="PP551" s="5"/>
      <c r="PS551" s="5"/>
      <c r="PT551" s="5"/>
      <c r="PW551" s="5"/>
      <c r="PX551" s="5"/>
      <c r="QA551" s="5"/>
      <c r="QB551" s="5"/>
      <c r="QE551" s="5"/>
      <c r="QF551" s="5"/>
      <c r="QI551" s="5"/>
      <c r="QJ551" s="5"/>
      <c r="QM551" s="5"/>
      <c r="QN551" s="5"/>
      <c r="QQ551" s="5"/>
      <c r="QR551" s="5"/>
      <c r="QU551" s="5"/>
      <c r="QV551" s="5"/>
      <c r="QY551" s="5"/>
      <c r="QZ551" s="5"/>
      <c r="RC551" s="5"/>
      <c r="RD551" s="5"/>
      <c r="RG551" s="5"/>
      <c r="RH551" s="5"/>
      <c r="RK551" s="5"/>
      <c r="RL551" s="5"/>
      <c r="RO551" s="5"/>
      <c r="RP551" s="5"/>
      <c r="RS551" s="5"/>
      <c r="RT551" s="5"/>
      <c r="RW551" s="5"/>
      <c r="RX551" s="5"/>
      <c r="SA551" s="5"/>
      <c r="SB551" s="5"/>
      <c r="SE551" s="5"/>
      <c r="SF551" s="5"/>
      <c r="SI551" s="5"/>
      <c r="SJ551" s="5"/>
      <c r="SM551" s="5"/>
      <c r="SN551" s="5"/>
      <c r="SQ551" s="5"/>
      <c r="SR551" s="5"/>
      <c r="SU551" s="5"/>
      <c r="SV551" s="5"/>
      <c r="SY551" s="5"/>
      <c r="SZ551" s="5"/>
      <c r="TC551" s="5"/>
      <c r="TD551" s="5"/>
      <c r="TG551" s="5"/>
      <c r="TH551" s="5"/>
      <c r="TK551" s="5"/>
      <c r="TL551" s="5"/>
      <c r="TO551" s="5"/>
      <c r="TP551" s="5"/>
      <c r="TS551" s="5"/>
      <c r="TT551" s="5"/>
      <c r="TW551" s="5"/>
      <c r="TX551" s="5"/>
      <c r="UA551" s="5"/>
      <c r="UB551" s="5"/>
      <c r="UE551" s="5"/>
      <c r="UF551" s="5"/>
      <c r="UI551" s="5"/>
      <c r="UJ551" s="5"/>
      <c r="UM551" s="5"/>
      <c r="UN551" s="5"/>
      <c r="UQ551" s="5"/>
      <c r="UR551" s="5"/>
      <c r="UU551" s="5"/>
      <c r="UV551" s="5"/>
      <c r="UY551" s="5"/>
      <c r="UZ551" s="5"/>
      <c r="VC551" s="5"/>
      <c r="VD551" s="5"/>
      <c r="VG551" s="5"/>
      <c r="VH551" s="5"/>
      <c r="VK551" s="5"/>
      <c r="VL551" s="5"/>
      <c r="VO551" s="5"/>
      <c r="VP551" s="5"/>
      <c r="VS551" s="5"/>
      <c r="VT551" s="5"/>
      <c r="VW551" s="5"/>
      <c r="VX551" s="5"/>
      <c r="WA551" s="5"/>
      <c r="WB551" s="5"/>
      <c r="WE551" s="5"/>
      <c r="WF551" s="5"/>
      <c r="WI551" s="5"/>
      <c r="WJ551" s="5"/>
      <c r="WM551" s="5"/>
      <c r="WN551" s="5"/>
      <c r="WQ551" s="5"/>
      <c r="WR551" s="5"/>
      <c r="WU551" s="5"/>
      <c r="WV551" s="5"/>
      <c r="WY551" s="5"/>
      <c r="WZ551" s="5"/>
      <c r="XC551" s="5"/>
      <c r="XD551" s="5"/>
      <c r="XG551" s="5"/>
      <c r="XH551" s="5"/>
      <c r="XK551" s="5"/>
      <c r="XL551" s="5"/>
      <c r="XO551" s="5"/>
      <c r="XP551" s="5"/>
      <c r="XS551" s="5"/>
      <c r="XT551" s="5"/>
      <c r="XW551" s="5"/>
      <c r="XX551" s="5"/>
      <c r="YA551" s="5"/>
      <c r="YB551" s="5"/>
      <c r="YE551" s="5"/>
      <c r="YF551" s="5"/>
      <c r="YI551" s="5"/>
      <c r="YJ551" s="5"/>
      <c r="YM551" s="5"/>
      <c r="YN551" s="5"/>
      <c r="YQ551" s="5"/>
      <c r="YR551" s="5"/>
      <c r="YU551" s="5"/>
      <c r="YV551" s="5"/>
      <c r="YY551" s="5"/>
      <c r="YZ551" s="5"/>
      <c r="ZC551" s="5"/>
      <c r="ZD551" s="5"/>
      <c r="ZG551" s="5"/>
      <c r="ZH551" s="5"/>
      <c r="ZK551" s="5"/>
      <c r="ZL551" s="5"/>
      <c r="ZO551" s="5"/>
      <c r="ZP551" s="5"/>
      <c r="ZS551" s="5"/>
      <c r="ZT551" s="5"/>
      <c r="ZW551" s="5"/>
      <c r="ZX551" s="5"/>
      <c r="AAA551" s="5"/>
      <c r="AAB551" s="5"/>
      <c r="AAE551" s="5"/>
      <c r="AAF551" s="5"/>
      <c r="AAI551" s="5"/>
      <c r="AAJ551" s="5"/>
      <c r="AAM551" s="5"/>
      <c r="AAN551" s="5"/>
      <c r="AAQ551" s="5"/>
      <c r="AAR551" s="5"/>
      <c r="AAU551" s="5"/>
      <c r="AAV551" s="5"/>
      <c r="AAY551" s="5"/>
      <c r="AAZ551" s="5"/>
      <c r="ABC551" s="5"/>
      <c r="ABD551" s="5"/>
      <c r="ABG551" s="5"/>
      <c r="ABH551" s="5"/>
      <c r="ABK551" s="5"/>
      <c r="ABL551" s="5"/>
      <c r="ABO551" s="5"/>
      <c r="ABP551" s="5"/>
      <c r="ABS551" s="5"/>
      <c r="ABT551" s="5"/>
      <c r="ABW551" s="5"/>
      <c r="ABX551" s="5"/>
      <c r="ACA551" s="5"/>
      <c r="ACB551" s="5"/>
      <c r="ACE551" s="5"/>
      <c r="ACF551" s="5"/>
      <c r="ACI551" s="5"/>
      <c r="ACJ551" s="5"/>
      <c r="ACM551" s="5"/>
      <c r="ACN551" s="5"/>
      <c r="ACQ551" s="5"/>
      <c r="ACR551" s="5"/>
      <c r="ACU551" s="5"/>
      <c r="ACV551" s="5"/>
      <c r="ACY551" s="5"/>
      <c r="ACZ551" s="5"/>
      <c r="ADC551" s="5"/>
      <c r="ADD551" s="5"/>
      <c r="ADG551" s="5"/>
      <c r="ADH551" s="5"/>
      <c r="ADK551" s="5"/>
      <c r="ADL551" s="5"/>
      <c r="ADO551" s="5"/>
      <c r="ADP551" s="5"/>
      <c r="ADS551" s="5"/>
      <c r="ADT551" s="5"/>
      <c r="ADW551" s="5"/>
      <c r="ADX551" s="5"/>
      <c r="AEA551" s="5"/>
      <c r="AEB551" s="5"/>
      <c r="AEE551" s="5"/>
      <c r="AEF551" s="5"/>
      <c r="AEI551" s="5"/>
      <c r="AEJ551" s="5"/>
      <c r="AEM551" s="5"/>
      <c r="AEN551" s="5"/>
      <c r="AEQ551" s="5"/>
      <c r="AER551" s="5"/>
      <c r="AEU551" s="5"/>
      <c r="AEV551" s="5"/>
      <c r="AEY551" s="5"/>
      <c r="AEZ551" s="5"/>
      <c r="AFC551" s="5"/>
      <c r="AFD551" s="5"/>
      <c r="AFG551" s="5"/>
      <c r="AFH551" s="5"/>
      <c r="AFK551" s="5"/>
      <c r="AFL551" s="5"/>
      <c r="AFO551" s="5"/>
      <c r="AFP551" s="5"/>
      <c r="AFS551" s="5"/>
      <c r="AFT551" s="5"/>
      <c r="AFW551" s="5"/>
      <c r="AFX551" s="5"/>
      <c r="AGA551" s="5"/>
      <c r="AGB551" s="5"/>
      <c r="AGE551" s="5"/>
      <c r="AGF551" s="5"/>
      <c r="AGI551" s="5"/>
      <c r="AGJ551" s="5"/>
      <c r="AGM551" s="5"/>
      <c r="AGN551" s="5"/>
      <c r="AGQ551" s="5"/>
      <c r="AGR551" s="5"/>
      <c r="AGU551" s="5"/>
      <c r="AGV551" s="5"/>
      <c r="AGY551" s="5"/>
      <c r="AGZ551" s="5"/>
      <c r="AHC551" s="5"/>
      <c r="AHD551" s="5"/>
      <c r="AHG551" s="5"/>
      <c r="AHH551" s="5"/>
      <c r="AHK551" s="5"/>
      <c r="AHL551" s="5"/>
      <c r="AHO551" s="5"/>
      <c r="AHP551" s="5"/>
      <c r="AHS551" s="5"/>
      <c r="AHT551" s="5"/>
      <c r="AHW551" s="5"/>
      <c r="AHX551" s="5"/>
      <c r="AIA551" s="5"/>
      <c r="AIB551" s="5"/>
      <c r="AIE551" s="5"/>
      <c r="AIF551" s="5"/>
      <c r="AII551" s="5"/>
      <c r="AIJ551" s="5"/>
      <c r="AIM551" s="5"/>
      <c r="AIN551" s="5"/>
      <c r="AIQ551" s="5"/>
      <c r="AIR551" s="5"/>
      <c r="AIU551" s="5"/>
      <c r="AIV551" s="5"/>
      <c r="AIY551" s="5"/>
      <c r="AIZ551" s="5"/>
      <c r="AJC551" s="5"/>
      <c r="AJD551" s="5"/>
      <c r="AJG551" s="5"/>
      <c r="AJH551" s="5"/>
      <c r="AJK551" s="5"/>
      <c r="AJL551" s="5"/>
      <c r="AJO551" s="5"/>
      <c r="AJP551" s="5"/>
      <c r="AJS551" s="5"/>
      <c r="AJT551" s="5"/>
      <c r="AJW551" s="5"/>
      <c r="AJX551" s="5"/>
      <c r="AKA551" s="5"/>
      <c r="AKB551" s="5"/>
      <c r="AKE551" s="5"/>
      <c r="AKF551" s="5"/>
      <c r="AKI551" s="5"/>
      <c r="AKJ551" s="5"/>
      <c r="AKM551" s="5"/>
      <c r="AKN551" s="5"/>
      <c r="AKQ551" s="5"/>
      <c r="AKR551" s="5"/>
      <c r="AKU551" s="5"/>
      <c r="AKV551" s="5"/>
      <c r="AKY551" s="5"/>
      <c r="AKZ551" s="5"/>
      <c r="ALC551" s="5"/>
      <c r="ALD551" s="5"/>
      <c r="ALG551" s="5"/>
      <c r="ALH551" s="5"/>
      <c r="ALK551" s="5"/>
      <c r="ALL551" s="5"/>
      <c r="ALO551" s="5"/>
      <c r="ALP551" s="5"/>
      <c r="ALS551" s="5"/>
      <c r="ALT551" s="5"/>
      <c r="ALW551" s="5"/>
      <c r="ALX551" s="5"/>
      <c r="AMA551" s="5"/>
      <c r="AMB551" s="5"/>
      <c r="AME551" s="5"/>
      <c r="AMF551" s="5"/>
      <c r="AMI551" s="5"/>
      <c r="AMJ551" s="5"/>
    </row>
    <row r="552" spans="1:1024" x14ac:dyDescent="0.25">
      <c r="A552" s="3">
        <v>42095</v>
      </c>
      <c r="B552" t="s">
        <v>15</v>
      </c>
      <c r="C552"/>
      <c r="D552" s="5">
        <v>9</v>
      </c>
      <c r="E552" s="70"/>
      <c r="H552" s="5"/>
      <c r="K552" s="5"/>
      <c r="L552" s="5"/>
      <c r="O552" s="5"/>
      <c r="P552" s="5"/>
      <c r="S552" s="5"/>
      <c r="T552" s="5"/>
      <c r="W552" s="5"/>
      <c r="X552" s="5"/>
      <c r="AA552" s="5"/>
      <c r="AB552" s="5"/>
      <c r="AE552" s="5"/>
      <c r="AF552" s="5"/>
      <c r="AI552" s="5"/>
      <c r="AJ552" s="5"/>
      <c r="AM552" s="5"/>
      <c r="AN552" s="5"/>
      <c r="AQ552" s="5"/>
      <c r="AR552" s="5"/>
      <c r="AU552" s="5"/>
      <c r="AV552" s="5"/>
      <c r="AY552" s="5"/>
      <c r="AZ552" s="5"/>
      <c r="BC552" s="5"/>
      <c r="BD552" s="5"/>
      <c r="BG552" s="5"/>
      <c r="BH552" s="5"/>
      <c r="BK552" s="5"/>
      <c r="BL552" s="5"/>
      <c r="BO552" s="5"/>
      <c r="BP552" s="5"/>
      <c r="BS552" s="5"/>
      <c r="BT552" s="5"/>
      <c r="BW552" s="5"/>
      <c r="BX552" s="5"/>
      <c r="CA552" s="5"/>
      <c r="CB552" s="5"/>
      <c r="CE552" s="5"/>
      <c r="CF552" s="5"/>
      <c r="CI552" s="5"/>
      <c r="CJ552" s="5"/>
      <c r="CM552" s="5"/>
      <c r="CN552" s="5"/>
      <c r="CQ552" s="5"/>
      <c r="CR552" s="5"/>
      <c r="CU552" s="5"/>
      <c r="CV552" s="5"/>
      <c r="CY552" s="5"/>
      <c r="CZ552" s="5"/>
      <c r="DC552" s="5"/>
      <c r="DD552" s="5"/>
      <c r="DG552" s="5"/>
      <c r="DH552" s="5"/>
      <c r="DK552" s="5"/>
      <c r="DL552" s="5"/>
      <c r="DO552" s="5"/>
      <c r="DP552" s="5"/>
      <c r="DS552" s="5"/>
      <c r="DT552" s="5"/>
      <c r="DW552" s="5"/>
      <c r="DX552" s="5"/>
      <c r="EA552" s="5"/>
      <c r="EB552" s="5"/>
      <c r="EE552" s="5"/>
      <c r="EF552" s="5"/>
      <c r="EI552" s="5"/>
      <c r="EJ552" s="5"/>
      <c r="EM552" s="5"/>
      <c r="EN552" s="5"/>
      <c r="EQ552" s="5"/>
      <c r="ER552" s="5"/>
      <c r="EU552" s="5"/>
      <c r="EV552" s="5"/>
      <c r="EY552" s="5"/>
      <c r="EZ552" s="5"/>
      <c r="FC552" s="5"/>
      <c r="FD552" s="5"/>
      <c r="FG552" s="5"/>
      <c r="FH552" s="5"/>
      <c r="FK552" s="5"/>
      <c r="FL552" s="5"/>
      <c r="FO552" s="5"/>
      <c r="FP552" s="5"/>
      <c r="FS552" s="5"/>
      <c r="FT552" s="5"/>
      <c r="FW552" s="5"/>
      <c r="FX552" s="5"/>
      <c r="GA552" s="5"/>
      <c r="GB552" s="5"/>
      <c r="GE552" s="5"/>
      <c r="GF552" s="5"/>
      <c r="GI552" s="5"/>
      <c r="GJ552" s="5"/>
      <c r="GM552" s="5"/>
      <c r="GN552" s="5"/>
      <c r="GQ552" s="5"/>
      <c r="GR552" s="5"/>
      <c r="GU552" s="5"/>
      <c r="GV552" s="5"/>
      <c r="GY552" s="5"/>
      <c r="GZ552" s="5"/>
      <c r="HC552" s="5"/>
      <c r="HD552" s="5"/>
      <c r="HG552" s="5"/>
      <c r="HH552" s="5"/>
      <c r="HK552" s="5"/>
      <c r="HL552" s="5"/>
      <c r="HO552" s="5"/>
      <c r="HP552" s="5"/>
      <c r="HS552" s="5"/>
      <c r="HT552" s="5"/>
      <c r="HW552" s="5"/>
      <c r="HX552" s="5"/>
      <c r="IA552" s="5"/>
      <c r="IB552" s="5"/>
      <c r="IE552" s="5"/>
      <c r="IF552" s="5"/>
      <c r="II552" s="5"/>
      <c r="IJ552" s="5"/>
      <c r="IM552" s="5"/>
      <c r="IN552" s="5"/>
      <c r="IQ552" s="5"/>
      <c r="IR552" s="5"/>
      <c r="IU552" s="5"/>
      <c r="IV552" s="5"/>
      <c r="IY552" s="5"/>
      <c r="IZ552" s="5"/>
      <c r="JC552" s="5"/>
      <c r="JD552" s="5"/>
      <c r="JG552" s="5"/>
      <c r="JH552" s="5"/>
      <c r="JK552" s="5"/>
      <c r="JL552" s="5"/>
      <c r="JO552" s="5"/>
      <c r="JP552" s="5"/>
      <c r="JS552" s="5"/>
      <c r="JT552" s="5"/>
      <c r="JW552" s="5"/>
      <c r="JX552" s="5"/>
      <c r="KA552" s="5"/>
      <c r="KB552" s="5"/>
      <c r="KE552" s="5"/>
      <c r="KF552" s="5"/>
      <c r="KI552" s="5"/>
      <c r="KJ552" s="5"/>
      <c r="KM552" s="5"/>
      <c r="KN552" s="5"/>
      <c r="KQ552" s="5"/>
      <c r="KR552" s="5"/>
      <c r="KU552" s="5"/>
      <c r="KV552" s="5"/>
      <c r="KY552" s="5"/>
      <c r="KZ552" s="5"/>
      <c r="LC552" s="5"/>
      <c r="LD552" s="5"/>
      <c r="LG552" s="5"/>
      <c r="LH552" s="5"/>
      <c r="LK552" s="5"/>
      <c r="LL552" s="5"/>
      <c r="LO552" s="5"/>
      <c r="LP552" s="5"/>
      <c r="LS552" s="5"/>
      <c r="LT552" s="5"/>
      <c r="LW552" s="5"/>
      <c r="LX552" s="5"/>
      <c r="MA552" s="5"/>
      <c r="MB552" s="5"/>
      <c r="ME552" s="5"/>
      <c r="MF552" s="5"/>
      <c r="MI552" s="5"/>
      <c r="MJ552" s="5"/>
      <c r="MM552" s="5"/>
      <c r="MN552" s="5"/>
      <c r="MQ552" s="5"/>
      <c r="MR552" s="5"/>
      <c r="MU552" s="5"/>
      <c r="MV552" s="5"/>
      <c r="MY552" s="5"/>
      <c r="MZ552" s="5"/>
      <c r="NC552" s="5"/>
      <c r="ND552" s="5"/>
      <c r="NG552" s="5"/>
      <c r="NH552" s="5"/>
      <c r="NK552" s="5"/>
      <c r="NL552" s="5"/>
      <c r="NO552" s="5"/>
      <c r="NP552" s="5"/>
      <c r="NS552" s="5"/>
      <c r="NT552" s="5"/>
      <c r="NW552" s="5"/>
      <c r="NX552" s="5"/>
      <c r="OA552" s="5"/>
      <c r="OB552" s="5"/>
      <c r="OE552" s="5"/>
      <c r="OF552" s="5"/>
      <c r="OI552" s="5"/>
      <c r="OJ552" s="5"/>
      <c r="OM552" s="5"/>
      <c r="ON552" s="5"/>
      <c r="OQ552" s="5"/>
      <c r="OR552" s="5"/>
      <c r="OU552" s="5"/>
      <c r="OV552" s="5"/>
      <c r="OY552" s="5"/>
      <c r="OZ552" s="5"/>
      <c r="PC552" s="5"/>
      <c r="PD552" s="5"/>
      <c r="PG552" s="5"/>
      <c r="PH552" s="5"/>
      <c r="PK552" s="5"/>
      <c r="PL552" s="5"/>
      <c r="PO552" s="5"/>
      <c r="PP552" s="5"/>
      <c r="PS552" s="5"/>
      <c r="PT552" s="5"/>
      <c r="PW552" s="5"/>
      <c r="PX552" s="5"/>
      <c r="QA552" s="5"/>
      <c r="QB552" s="5"/>
      <c r="QE552" s="5"/>
      <c r="QF552" s="5"/>
      <c r="QI552" s="5"/>
      <c r="QJ552" s="5"/>
      <c r="QM552" s="5"/>
      <c r="QN552" s="5"/>
      <c r="QQ552" s="5"/>
      <c r="QR552" s="5"/>
      <c r="QU552" s="5"/>
      <c r="QV552" s="5"/>
      <c r="QY552" s="5"/>
      <c r="QZ552" s="5"/>
      <c r="RC552" s="5"/>
      <c r="RD552" s="5"/>
      <c r="RG552" s="5"/>
      <c r="RH552" s="5"/>
      <c r="RK552" s="5"/>
      <c r="RL552" s="5"/>
      <c r="RO552" s="5"/>
      <c r="RP552" s="5"/>
      <c r="RS552" s="5"/>
      <c r="RT552" s="5"/>
      <c r="RW552" s="5"/>
      <c r="RX552" s="5"/>
      <c r="SA552" s="5"/>
      <c r="SB552" s="5"/>
      <c r="SE552" s="5"/>
      <c r="SF552" s="5"/>
      <c r="SI552" s="5"/>
      <c r="SJ552" s="5"/>
      <c r="SM552" s="5"/>
      <c r="SN552" s="5"/>
      <c r="SQ552" s="5"/>
      <c r="SR552" s="5"/>
      <c r="SU552" s="5"/>
      <c r="SV552" s="5"/>
      <c r="SY552" s="5"/>
      <c r="SZ552" s="5"/>
      <c r="TC552" s="5"/>
      <c r="TD552" s="5"/>
      <c r="TG552" s="5"/>
      <c r="TH552" s="5"/>
      <c r="TK552" s="5"/>
      <c r="TL552" s="5"/>
      <c r="TO552" s="5"/>
      <c r="TP552" s="5"/>
      <c r="TS552" s="5"/>
      <c r="TT552" s="5"/>
      <c r="TW552" s="5"/>
      <c r="TX552" s="5"/>
      <c r="UA552" s="5"/>
      <c r="UB552" s="5"/>
      <c r="UE552" s="5"/>
      <c r="UF552" s="5"/>
      <c r="UI552" s="5"/>
      <c r="UJ552" s="5"/>
      <c r="UM552" s="5"/>
      <c r="UN552" s="5"/>
      <c r="UQ552" s="5"/>
      <c r="UR552" s="5"/>
      <c r="UU552" s="5"/>
      <c r="UV552" s="5"/>
      <c r="UY552" s="5"/>
      <c r="UZ552" s="5"/>
      <c r="VC552" s="5"/>
      <c r="VD552" s="5"/>
      <c r="VG552" s="5"/>
      <c r="VH552" s="5"/>
      <c r="VK552" s="5"/>
      <c r="VL552" s="5"/>
      <c r="VO552" s="5"/>
      <c r="VP552" s="5"/>
      <c r="VS552" s="5"/>
      <c r="VT552" s="5"/>
      <c r="VW552" s="5"/>
      <c r="VX552" s="5"/>
      <c r="WA552" s="5"/>
      <c r="WB552" s="5"/>
      <c r="WE552" s="5"/>
      <c r="WF552" s="5"/>
      <c r="WI552" s="5"/>
      <c r="WJ552" s="5"/>
      <c r="WM552" s="5"/>
      <c r="WN552" s="5"/>
      <c r="WQ552" s="5"/>
      <c r="WR552" s="5"/>
      <c r="WU552" s="5"/>
      <c r="WV552" s="5"/>
      <c r="WY552" s="5"/>
      <c r="WZ552" s="5"/>
      <c r="XC552" s="5"/>
      <c r="XD552" s="5"/>
      <c r="XG552" s="5"/>
      <c r="XH552" s="5"/>
      <c r="XK552" s="5"/>
      <c r="XL552" s="5"/>
      <c r="XO552" s="5"/>
      <c r="XP552" s="5"/>
      <c r="XS552" s="5"/>
      <c r="XT552" s="5"/>
      <c r="XW552" s="5"/>
      <c r="XX552" s="5"/>
      <c r="YA552" s="5"/>
      <c r="YB552" s="5"/>
      <c r="YE552" s="5"/>
      <c r="YF552" s="5"/>
      <c r="YI552" s="5"/>
      <c r="YJ552" s="5"/>
      <c r="YM552" s="5"/>
      <c r="YN552" s="5"/>
      <c r="YQ552" s="5"/>
      <c r="YR552" s="5"/>
      <c r="YU552" s="5"/>
      <c r="YV552" s="5"/>
      <c r="YY552" s="5"/>
      <c r="YZ552" s="5"/>
      <c r="ZC552" s="5"/>
      <c r="ZD552" s="5"/>
      <c r="ZG552" s="5"/>
      <c r="ZH552" s="5"/>
      <c r="ZK552" s="5"/>
      <c r="ZL552" s="5"/>
      <c r="ZO552" s="5"/>
      <c r="ZP552" s="5"/>
      <c r="ZS552" s="5"/>
      <c r="ZT552" s="5"/>
      <c r="ZW552" s="5"/>
      <c r="ZX552" s="5"/>
      <c r="AAA552" s="5"/>
      <c r="AAB552" s="5"/>
      <c r="AAE552" s="5"/>
      <c r="AAF552" s="5"/>
      <c r="AAI552" s="5"/>
      <c r="AAJ552" s="5"/>
      <c r="AAM552" s="5"/>
      <c r="AAN552" s="5"/>
      <c r="AAQ552" s="5"/>
      <c r="AAR552" s="5"/>
      <c r="AAU552" s="5"/>
      <c r="AAV552" s="5"/>
      <c r="AAY552" s="5"/>
      <c r="AAZ552" s="5"/>
      <c r="ABC552" s="5"/>
      <c r="ABD552" s="5"/>
      <c r="ABG552" s="5"/>
      <c r="ABH552" s="5"/>
      <c r="ABK552" s="5"/>
      <c r="ABL552" s="5"/>
      <c r="ABO552" s="5"/>
      <c r="ABP552" s="5"/>
      <c r="ABS552" s="5"/>
      <c r="ABT552" s="5"/>
      <c r="ABW552" s="5"/>
      <c r="ABX552" s="5"/>
      <c r="ACA552" s="5"/>
      <c r="ACB552" s="5"/>
      <c r="ACE552" s="5"/>
      <c r="ACF552" s="5"/>
      <c r="ACI552" s="5"/>
      <c r="ACJ552" s="5"/>
      <c r="ACM552" s="5"/>
      <c r="ACN552" s="5"/>
      <c r="ACQ552" s="5"/>
      <c r="ACR552" s="5"/>
      <c r="ACU552" s="5"/>
      <c r="ACV552" s="5"/>
      <c r="ACY552" s="5"/>
      <c r="ACZ552" s="5"/>
      <c r="ADC552" s="5"/>
      <c r="ADD552" s="5"/>
      <c r="ADG552" s="5"/>
      <c r="ADH552" s="5"/>
      <c r="ADK552" s="5"/>
      <c r="ADL552" s="5"/>
      <c r="ADO552" s="5"/>
      <c r="ADP552" s="5"/>
      <c r="ADS552" s="5"/>
      <c r="ADT552" s="5"/>
      <c r="ADW552" s="5"/>
      <c r="ADX552" s="5"/>
      <c r="AEA552" s="5"/>
      <c r="AEB552" s="5"/>
      <c r="AEE552" s="5"/>
      <c r="AEF552" s="5"/>
      <c r="AEI552" s="5"/>
      <c r="AEJ552" s="5"/>
      <c r="AEM552" s="5"/>
      <c r="AEN552" s="5"/>
      <c r="AEQ552" s="5"/>
      <c r="AER552" s="5"/>
      <c r="AEU552" s="5"/>
      <c r="AEV552" s="5"/>
      <c r="AEY552" s="5"/>
      <c r="AEZ552" s="5"/>
      <c r="AFC552" s="5"/>
      <c r="AFD552" s="5"/>
      <c r="AFG552" s="5"/>
      <c r="AFH552" s="5"/>
      <c r="AFK552" s="5"/>
      <c r="AFL552" s="5"/>
      <c r="AFO552" s="5"/>
      <c r="AFP552" s="5"/>
      <c r="AFS552" s="5"/>
      <c r="AFT552" s="5"/>
      <c r="AFW552" s="5"/>
      <c r="AFX552" s="5"/>
      <c r="AGA552" s="5"/>
      <c r="AGB552" s="5"/>
      <c r="AGE552" s="5"/>
      <c r="AGF552" s="5"/>
      <c r="AGI552" s="5"/>
      <c r="AGJ552" s="5"/>
      <c r="AGM552" s="5"/>
      <c r="AGN552" s="5"/>
      <c r="AGQ552" s="5"/>
      <c r="AGR552" s="5"/>
      <c r="AGU552" s="5"/>
      <c r="AGV552" s="5"/>
      <c r="AGY552" s="5"/>
      <c r="AGZ552" s="5"/>
      <c r="AHC552" s="5"/>
      <c r="AHD552" s="5"/>
      <c r="AHG552" s="5"/>
      <c r="AHH552" s="5"/>
      <c r="AHK552" s="5"/>
      <c r="AHL552" s="5"/>
      <c r="AHO552" s="5"/>
      <c r="AHP552" s="5"/>
      <c r="AHS552" s="5"/>
      <c r="AHT552" s="5"/>
      <c r="AHW552" s="5"/>
      <c r="AHX552" s="5"/>
      <c r="AIA552" s="5"/>
      <c r="AIB552" s="5"/>
      <c r="AIE552" s="5"/>
      <c r="AIF552" s="5"/>
      <c r="AII552" s="5"/>
      <c r="AIJ552" s="5"/>
      <c r="AIM552" s="5"/>
      <c r="AIN552" s="5"/>
      <c r="AIQ552" s="5"/>
      <c r="AIR552" s="5"/>
      <c r="AIU552" s="5"/>
      <c r="AIV552" s="5"/>
      <c r="AIY552" s="5"/>
      <c r="AIZ552" s="5"/>
      <c r="AJC552" s="5"/>
      <c r="AJD552" s="5"/>
      <c r="AJG552" s="5"/>
      <c r="AJH552" s="5"/>
      <c r="AJK552" s="5"/>
      <c r="AJL552" s="5"/>
      <c r="AJO552" s="5"/>
      <c r="AJP552" s="5"/>
      <c r="AJS552" s="5"/>
      <c r="AJT552" s="5"/>
      <c r="AJW552" s="5"/>
      <c r="AJX552" s="5"/>
      <c r="AKA552" s="5"/>
      <c r="AKB552" s="5"/>
      <c r="AKE552" s="5"/>
      <c r="AKF552" s="5"/>
      <c r="AKI552" s="5"/>
      <c r="AKJ552" s="5"/>
      <c r="AKM552" s="5"/>
      <c r="AKN552" s="5"/>
      <c r="AKQ552" s="5"/>
      <c r="AKR552" s="5"/>
      <c r="AKU552" s="5"/>
      <c r="AKV552" s="5"/>
      <c r="AKY552" s="5"/>
      <c r="AKZ552" s="5"/>
      <c r="ALC552" s="5"/>
      <c r="ALD552" s="5"/>
      <c r="ALG552" s="5"/>
      <c r="ALH552" s="5"/>
      <c r="ALK552" s="5"/>
      <c r="ALL552" s="5"/>
      <c r="ALO552" s="5"/>
      <c r="ALP552" s="5"/>
      <c r="ALS552" s="5"/>
      <c r="ALT552" s="5"/>
      <c r="ALW552" s="5"/>
      <c r="ALX552" s="5"/>
      <c r="AMA552" s="5"/>
      <c r="AMB552" s="5"/>
      <c r="AME552" s="5"/>
      <c r="AMF552" s="5"/>
      <c r="AMI552" s="5"/>
      <c r="AMJ552" s="5"/>
    </row>
    <row r="553" spans="1:1024" x14ac:dyDescent="0.25">
      <c r="A553" s="3">
        <v>42095</v>
      </c>
      <c r="B553" s="4" t="s">
        <v>572</v>
      </c>
      <c r="C553"/>
      <c r="D553">
        <v>8224</v>
      </c>
      <c r="E553" s="70"/>
      <c r="H553" s="5"/>
      <c r="I553" s="51"/>
      <c r="K553" s="5"/>
      <c r="L553" s="5"/>
      <c r="O553" s="5"/>
      <c r="P553" s="5"/>
      <c r="S553" s="5"/>
      <c r="T553" s="5"/>
      <c r="W553" s="5"/>
      <c r="X553" s="5"/>
      <c r="AA553" s="5"/>
      <c r="AB553" s="5"/>
      <c r="AE553" s="5"/>
      <c r="AF553" s="5"/>
      <c r="AI553" s="5"/>
      <c r="AJ553" s="5"/>
      <c r="AM553" s="5"/>
      <c r="AN553" s="5"/>
      <c r="AQ553" s="5"/>
      <c r="AR553" s="5"/>
      <c r="AU553" s="5"/>
      <c r="AV553" s="5"/>
      <c r="AY553" s="5"/>
      <c r="AZ553" s="5"/>
      <c r="BC553" s="5"/>
      <c r="BD553" s="5"/>
      <c r="BG553" s="5"/>
      <c r="BH553" s="5"/>
      <c r="BK553" s="5"/>
      <c r="BL553" s="5"/>
      <c r="BO553" s="5"/>
      <c r="BP553" s="5"/>
      <c r="BS553" s="5"/>
      <c r="BT553" s="5"/>
      <c r="BW553" s="5"/>
      <c r="BX553" s="5"/>
      <c r="CA553" s="5"/>
      <c r="CB553" s="5"/>
      <c r="CE553" s="5"/>
      <c r="CF553" s="5"/>
      <c r="CI553" s="5"/>
      <c r="CJ553" s="5"/>
      <c r="CM553" s="5"/>
      <c r="CN553" s="5"/>
      <c r="CQ553" s="5"/>
      <c r="CR553" s="5"/>
      <c r="CU553" s="5"/>
      <c r="CV553" s="5"/>
      <c r="CY553" s="5"/>
      <c r="CZ553" s="5"/>
      <c r="DC553" s="5"/>
      <c r="DD553" s="5"/>
      <c r="DG553" s="5"/>
      <c r="DH553" s="5"/>
      <c r="DK553" s="5"/>
      <c r="DL553" s="5"/>
      <c r="DO553" s="5"/>
      <c r="DP553" s="5"/>
      <c r="DS553" s="5"/>
      <c r="DT553" s="5"/>
      <c r="DW553" s="5"/>
      <c r="DX553" s="5"/>
      <c r="EA553" s="5"/>
      <c r="EB553" s="5"/>
      <c r="EE553" s="5"/>
      <c r="EF553" s="5"/>
      <c r="EI553" s="5"/>
      <c r="EJ553" s="5"/>
      <c r="EM553" s="5"/>
      <c r="EN553" s="5"/>
      <c r="EQ553" s="5"/>
      <c r="ER553" s="5"/>
      <c r="EU553" s="5"/>
      <c r="EV553" s="5"/>
      <c r="EY553" s="5"/>
      <c r="EZ553" s="5"/>
      <c r="FC553" s="5"/>
      <c r="FD553" s="5"/>
      <c r="FG553" s="5"/>
      <c r="FH553" s="5"/>
      <c r="FK553" s="5"/>
      <c r="FL553" s="5"/>
      <c r="FO553" s="5"/>
      <c r="FP553" s="5"/>
      <c r="FS553" s="5"/>
      <c r="FT553" s="5"/>
      <c r="FW553" s="5"/>
      <c r="FX553" s="5"/>
      <c r="GA553" s="5"/>
      <c r="GB553" s="5"/>
      <c r="GE553" s="5"/>
      <c r="GF553" s="5"/>
      <c r="GI553" s="5"/>
      <c r="GJ553" s="5"/>
      <c r="GM553" s="5"/>
      <c r="GN553" s="5"/>
      <c r="GQ553" s="5"/>
      <c r="GR553" s="5"/>
      <c r="GU553" s="5"/>
      <c r="GV553" s="5"/>
      <c r="GY553" s="5"/>
      <c r="GZ553" s="5"/>
      <c r="HC553" s="5"/>
      <c r="HD553" s="5"/>
      <c r="HG553" s="5"/>
      <c r="HH553" s="5"/>
      <c r="HK553" s="5"/>
      <c r="HL553" s="5"/>
      <c r="HO553" s="5"/>
      <c r="HP553" s="5"/>
      <c r="HS553" s="5"/>
      <c r="HT553" s="5"/>
      <c r="HW553" s="5"/>
      <c r="HX553" s="5"/>
      <c r="IA553" s="5"/>
      <c r="IB553" s="5"/>
      <c r="IE553" s="5"/>
      <c r="IF553" s="5"/>
      <c r="II553" s="5"/>
      <c r="IJ553" s="5"/>
      <c r="IM553" s="5"/>
      <c r="IN553" s="5"/>
      <c r="IQ553" s="5"/>
      <c r="IR553" s="5"/>
      <c r="IU553" s="5"/>
      <c r="IV553" s="5"/>
      <c r="IY553" s="5"/>
      <c r="IZ553" s="5"/>
      <c r="JC553" s="5"/>
      <c r="JD553" s="5"/>
      <c r="JG553" s="5"/>
      <c r="JH553" s="5"/>
      <c r="JK553" s="5"/>
      <c r="JL553" s="5"/>
      <c r="JO553" s="5"/>
      <c r="JP553" s="5"/>
      <c r="JS553" s="5"/>
      <c r="JT553" s="5"/>
      <c r="JW553" s="5"/>
      <c r="JX553" s="5"/>
      <c r="KA553" s="5"/>
      <c r="KB553" s="5"/>
      <c r="KE553" s="5"/>
      <c r="KF553" s="5"/>
      <c r="KI553" s="5"/>
      <c r="KJ553" s="5"/>
      <c r="KM553" s="5"/>
      <c r="KN553" s="5"/>
      <c r="KQ553" s="5"/>
      <c r="KR553" s="5"/>
      <c r="KU553" s="5"/>
      <c r="KV553" s="5"/>
      <c r="KY553" s="5"/>
      <c r="KZ553" s="5"/>
      <c r="LC553" s="5"/>
      <c r="LD553" s="5"/>
      <c r="LG553" s="5"/>
      <c r="LH553" s="5"/>
      <c r="LK553" s="5"/>
      <c r="LL553" s="5"/>
      <c r="LO553" s="5"/>
      <c r="LP553" s="5"/>
      <c r="LS553" s="5"/>
      <c r="LT553" s="5"/>
      <c r="LW553" s="5"/>
      <c r="LX553" s="5"/>
      <c r="MA553" s="5"/>
      <c r="MB553" s="5"/>
      <c r="ME553" s="5"/>
      <c r="MF553" s="5"/>
      <c r="MI553" s="5"/>
      <c r="MJ553" s="5"/>
      <c r="MM553" s="5"/>
      <c r="MN553" s="5"/>
      <c r="MQ553" s="5"/>
      <c r="MR553" s="5"/>
      <c r="MU553" s="5"/>
      <c r="MV553" s="5"/>
      <c r="MY553" s="5"/>
      <c r="MZ553" s="5"/>
      <c r="NC553" s="5"/>
      <c r="ND553" s="5"/>
      <c r="NG553" s="5"/>
      <c r="NH553" s="5"/>
      <c r="NK553" s="5"/>
      <c r="NL553" s="5"/>
      <c r="NO553" s="5"/>
      <c r="NP553" s="5"/>
      <c r="NS553" s="5"/>
      <c r="NT553" s="5"/>
      <c r="NW553" s="5"/>
      <c r="NX553" s="5"/>
      <c r="OA553" s="5"/>
      <c r="OB553" s="5"/>
      <c r="OE553" s="5"/>
      <c r="OF553" s="5"/>
      <c r="OI553" s="5"/>
      <c r="OJ553" s="5"/>
      <c r="OM553" s="5"/>
      <c r="ON553" s="5"/>
      <c r="OQ553" s="5"/>
      <c r="OR553" s="5"/>
      <c r="OU553" s="5"/>
      <c r="OV553" s="5"/>
      <c r="OY553" s="5"/>
      <c r="OZ553" s="5"/>
      <c r="PC553" s="5"/>
      <c r="PD553" s="5"/>
      <c r="PG553" s="5"/>
      <c r="PH553" s="5"/>
      <c r="PK553" s="5"/>
      <c r="PL553" s="5"/>
      <c r="PO553" s="5"/>
      <c r="PP553" s="5"/>
      <c r="PS553" s="5"/>
      <c r="PT553" s="5"/>
      <c r="PW553" s="5"/>
      <c r="PX553" s="5"/>
      <c r="QA553" s="5"/>
      <c r="QB553" s="5"/>
      <c r="QE553" s="5"/>
      <c r="QF553" s="5"/>
      <c r="QI553" s="5"/>
      <c r="QJ553" s="5"/>
      <c r="QM553" s="5"/>
      <c r="QN553" s="5"/>
      <c r="QQ553" s="5"/>
      <c r="QR553" s="5"/>
      <c r="QU553" s="5"/>
      <c r="QV553" s="5"/>
      <c r="QY553" s="5"/>
      <c r="QZ553" s="5"/>
      <c r="RC553" s="5"/>
      <c r="RD553" s="5"/>
      <c r="RG553" s="5"/>
      <c r="RH553" s="5"/>
      <c r="RK553" s="5"/>
      <c r="RL553" s="5"/>
      <c r="RO553" s="5"/>
      <c r="RP553" s="5"/>
      <c r="RS553" s="5"/>
      <c r="RT553" s="5"/>
      <c r="RW553" s="5"/>
      <c r="RX553" s="5"/>
      <c r="SA553" s="5"/>
      <c r="SB553" s="5"/>
      <c r="SE553" s="5"/>
      <c r="SF553" s="5"/>
      <c r="SI553" s="5"/>
      <c r="SJ553" s="5"/>
      <c r="SM553" s="5"/>
      <c r="SN553" s="5"/>
      <c r="SQ553" s="5"/>
      <c r="SR553" s="5"/>
      <c r="SU553" s="5"/>
      <c r="SV553" s="5"/>
      <c r="SY553" s="5"/>
      <c r="SZ553" s="5"/>
      <c r="TC553" s="5"/>
      <c r="TD553" s="5"/>
      <c r="TG553" s="5"/>
      <c r="TH553" s="5"/>
      <c r="TK553" s="5"/>
      <c r="TL553" s="5"/>
      <c r="TO553" s="5"/>
      <c r="TP553" s="5"/>
      <c r="TS553" s="5"/>
      <c r="TT553" s="5"/>
      <c r="TW553" s="5"/>
      <c r="TX553" s="5"/>
      <c r="UA553" s="5"/>
      <c r="UB553" s="5"/>
      <c r="UE553" s="5"/>
      <c r="UF553" s="5"/>
      <c r="UI553" s="5"/>
      <c r="UJ553" s="5"/>
      <c r="UM553" s="5"/>
      <c r="UN553" s="5"/>
      <c r="UQ553" s="5"/>
      <c r="UR553" s="5"/>
      <c r="UU553" s="5"/>
      <c r="UV553" s="5"/>
      <c r="UY553" s="5"/>
      <c r="UZ553" s="5"/>
      <c r="VC553" s="5"/>
      <c r="VD553" s="5"/>
      <c r="VG553" s="5"/>
      <c r="VH553" s="5"/>
      <c r="VK553" s="5"/>
      <c r="VL553" s="5"/>
      <c r="VO553" s="5"/>
      <c r="VP553" s="5"/>
      <c r="VS553" s="5"/>
      <c r="VT553" s="5"/>
      <c r="VW553" s="5"/>
      <c r="VX553" s="5"/>
      <c r="WA553" s="5"/>
      <c r="WB553" s="5"/>
      <c r="WE553" s="5"/>
      <c r="WF553" s="5"/>
      <c r="WI553" s="5"/>
      <c r="WJ553" s="5"/>
      <c r="WM553" s="5"/>
      <c r="WN553" s="5"/>
      <c r="WQ553" s="5"/>
      <c r="WR553" s="5"/>
      <c r="WU553" s="5"/>
      <c r="WV553" s="5"/>
      <c r="WY553" s="5"/>
      <c r="WZ553" s="5"/>
      <c r="XC553" s="5"/>
      <c r="XD553" s="5"/>
      <c r="XG553" s="5"/>
      <c r="XH553" s="5"/>
      <c r="XK553" s="5"/>
      <c r="XL553" s="5"/>
      <c r="XO553" s="5"/>
      <c r="XP553" s="5"/>
      <c r="XS553" s="5"/>
      <c r="XT553" s="5"/>
      <c r="XW553" s="5"/>
      <c r="XX553" s="5"/>
      <c r="YA553" s="5"/>
      <c r="YB553" s="5"/>
      <c r="YE553" s="5"/>
      <c r="YF553" s="5"/>
      <c r="YI553" s="5"/>
      <c r="YJ553" s="5"/>
      <c r="YM553" s="5"/>
      <c r="YN553" s="5"/>
      <c r="YQ553" s="5"/>
      <c r="YR553" s="5"/>
      <c r="YU553" s="5"/>
      <c r="YV553" s="5"/>
      <c r="YY553" s="5"/>
      <c r="YZ553" s="5"/>
      <c r="ZC553" s="5"/>
      <c r="ZD553" s="5"/>
      <c r="ZG553" s="5"/>
      <c r="ZH553" s="5"/>
      <c r="ZK553" s="5"/>
      <c r="ZL553" s="5"/>
      <c r="ZO553" s="5"/>
      <c r="ZP553" s="5"/>
      <c r="ZS553" s="5"/>
      <c r="ZT553" s="5"/>
      <c r="ZW553" s="5"/>
      <c r="ZX553" s="5"/>
      <c r="AAA553" s="5"/>
      <c r="AAB553" s="5"/>
      <c r="AAE553" s="5"/>
      <c r="AAF553" s="5"/>
      <c r="AAI553" s="5"/>
      <c r="AAJ553" s="5"/>
      <c r="AAM553" s="5"/>
      <c r="AAN553" s="5"/>
      <c r="AAQ553" s="5"/>
      <c r="AAR553" s="5"/>
      <c r="AAU553" s="5"/>
      <c r="AAV553" s="5"/>
      <c r="AAY553" s="5"/>
      <c r="AAZ553" s="5"/>
      <c r="ABC553" s="5"/>
      <c r="ABD553" s="5"/>
      <c r="ABG553" s="5"/>
      <c r="ABH553" s="5"/>
      <c r="ABK553" s="5"/>
      <c r="ABL553" s="5"/>
      <c r="ABO553" s="5"/>
      <c r="ABP553" s="5"/>
      <c r="ABS553" s="5"/>
      <c r="ABT553" s="5"/>
      <c r="ABW553" s="5"/>
      <c r="ABX553" s="5"/>
      <c r="ACA553" s="5"/>
      <c r="ACB553" s="5"/>
      <c r="ACE553" s="5"/>
      <c r="ACF553" s="5"/>
      <c r="ACI553" s="5"/>
      <c r="ACJ553" s="5"/>
      <c r="ACM553" s="5"/>
      <c r="ACN553" s="5"/>
      <c r="ACQ553" s="5"/>
      <c r="ACR553" s="5"/>
      <c r="ACU553" s="5"/>
      <c r="ACV553" s="5"/>
      <c r="ACY553" s="5"/>
      <c r="ACZ553" s="5"/>
      <c r="ADC553" s="5"/>
      <c r="ADD553" s="5"/>
      <c r="ADG553" s="5"/>
      <c r="ADH553" s="5"/>
      <c r="ADK553" s="5"/>
      <c r="ADL553" s="5"/>
      <c r="ADO553" s="5"/>
      <c r="ADP553" s="5"/>
      <c r="ADS553" s="5"/>
      <c r="ADT553" s="5"/>
      <c r="ADW553" s="5"/>
      <c r="ADX553" s="5"/>
      <c r="AEA553" s="5"/>
      <c r="AEB553" s="5"/>
      <c r="AEE553" s="5"/>
      <c r="AEF553" s="5"/>
      <c r="AEI553" s="5"/>
      <c r="AEJ553" s="5"/>
      <c r="AEM553" s="5"/>
      <c r="AEN553" s="5"/>
      <c r="AEQ553" s="5"/>
      <c r="AER553" s="5"/>
      <c r="AEU553" s="5"/>
      <c r="AEV553" s="5"/>
      <c r="AEY553" s="5"/>
      <c r="AEZ553" s="5"/>
      <c r="AFC553" s="5"/>
      <c r="AFD553" s="5"/>
      <c r="AFG553" s="5"/>
      <c r="AFH553" s="5"/>
      <c r="AFK553" s="5"/>
      <c r="AFL553" s="5"/>
      <c r="AFO553" s="5"/>
      <c r="AFP553" s="5"/>
      <c r="AFS553" s="5"/>
      <c r="AFT553" s="5"/>
      <c r="AFW553" s="5"/>
      <c r="AFX553" s="5"/>
      <c r="AGA553" s="5"/>
      <c r="AGB553" s="5"/>
      <c r="AGE553" s="5"/>
      <c r="AGF553" s="5"/>
      <c r="AGI553" s="5"/>
      <c r="AGJ553" s="5"/>
      <c r="AGM553" s="5"/>
      <c r="AGN553" s="5"/>
      <c r="AGQ553" s="5"/>
      <c r="AGR553" s="5"/>
      <c r="AGU553" s="5"/>
      <c r="AGV553" s="5"/>
      <c r="AGY553" s="5"/>
      <c r="AGZ553" s="5"/>
      <c r="AHC553" s="5"/>
      <c r="AHD553" s="5"/>
      <c r="AHG553" s="5"/>
      <c r="AHH553" s="5"/>
      <c r="AHK553" s="5"/>
      <c r="AHL553" s="5"/>
      <c r="AHO553" s="5"/>
      <c r="AHP553" s="5"/>
      <c r="AHS553" s="5"/>
      <c r="AHT553" s="5"/>
      <c r="AHW553" s="5"/>
      <c r="AHX553" s="5"/>
      <c r="AIA553" s="5"/>
      <c r="AIB553" s="5"/>
      <c r="AIE553" s="5"/>
      <c r="AIF553" s="5"/>
      <c r="AII553" s="5"/>
      <c r="AIJ553" s="5"/>
      <c r="AIM553" s="5"/>
      <c r="AIN553" s="5"/>
      <c r="AIQ553" s="5"/>
      <c r="AIR553" s="5"/>
      <c r="AIU553" s="5"/>
      <c r="AIV553" s="5"/>
      <c r="AIY553" s="5"/>
      <c r="AIZ553" s="5"/>
      <c r="AJC553" s="5"/>
      <c r="AJD553" s="5"/>
      <c r="AJG553" s="5"/>
      <c r="AJH553" s="5"/>
      <c r="AJK553" s="5"/>
      <c r="AJL553" s="5"/>
      <c r="AJO553" s="5"/>
      <c r="AJP553" s="5"/>
      <c r="AJS553" s="5"/>
      <c r="AJT553" s="5"/>
      <c r="AJW553" s="5"/>
      <c r="AJX553" s="5"/>
      <c r="AKA553" s="5"/>
      <c r="AKB553" s="5"/>
      <c r="AKE553" s="5"/>
      <c r="AKF553" s="5"/>
      <c r="AKI553" s="5"/>
      <c r="AKJ553" s="5"/>
      <c r="AKM553" s="5"/>
      <c r="AKN553" s="5"/>
      <c r="AKQ553" s="5"/>
      <c r="AKR553" s="5"/>
      <c r="AKU553" s="5"/>
      <c r="AKV553" s="5"/>
      <c r="AKY553" s="5"/>
      <c r="AKZ553" s="5"/>
      <c r="ALC553" s="5"/>
      <c r="ALD553" s="5"/>
      <c r="ALG553" s="5"/>
      <c r="ALH553" s="5"/>
      <c r="ALK553" s="5"/>
      <c r="ALL553" s="5"/>
      <c r="ALO553" s="5"/>
      <c r="ALP553" s="5"/>
      <c r="ALS553" s="5"/>
      <c r="ALT553" s="5"/>
      <c r="ALW553" s="5"/>
      <c r="ALX553" s="5"/>
      <c r="AMA553" s="5"/>
      <c r="AMB553" s="5"/>
      <c r="AME553" s="5"/>
      <c r="AMF553" s="5"/>
      <c r="AMI553" s="5"/>
      <c r="AMJ553" s="5"/>
    </row>
    <row r="554" spans="1:1024" x14ac:dyDescent="0.25">
      <c r="C554"/>
      <c r="D554"/>
      <c r="E554" s="70"/>
      <c r="K554" s="5"/>
      <c r="L554" s="5"/>
      <c r="O554" s="5"/>
      <c r="P554" s="5"/>
      <c r="S554" s="5"/>
      <c r="T554" s="5"/>
      <c r="W554" s="5"/>
      <c r="X554" s="5"/>
      <c r="AA554" s="5"/>
      <c r="AB554" s="5"/>
      <c r="AE554" s="5"/>
      <c r="AF554" s="5"/>
      <c r="AI554" s="5"/>
      <c r="AJ554" s="5"/>
      <c r="AM554" s="5"/>
      <c r="AN554" s="5"/>
      <c r="AQ554" s="5"/>
      <c r="AR554" s="5"/>
      <c r="AU554" s="5"/>
      <c r="AV554" s="5"/>
      <c r="AY554" s="5"/>
      <c r="AZ554" s="5"/>
      <c r="BC554" s="5"/>
      <c r="BD554" s="5"/>
      <c r="BG554" s="5"/>
      <c r="BH554" s="5"/>
      <c r="BK554" s="5"/>
      <c r="BL554" s="5"/>
      <c r="BO554" s="5"/>
      <c r="BP554" s="5"/>
      <c r="BS554" s="5"/>
      <c r="BT554" s="5"/>
      <c r="BW554" s="5"/>
      <c r="BX554" s="5"/>
      <c r="CA554" s="5"/>
      <c r="CB554" s="5"/>
      <c r="CE554" s="5"/>
      <c r="CF554" s="5"/>
      <c r="CI554" s="5"/>
      <c r="CJ554" s="5"/>
      <c r="CM554" s="5"/>
      <c r="CN554" s="5"/>
      <c r="CQ554" s="5"/>
      <c r="CR554" s="5"/>
      <c r="CU554" s="5"/>
      <c r="CV554" s="5"/>
      <c r="CY554" s="5"/>
      <c r="CZ554" s="5"/>
      <c r="DC554" s="5"/>
      <c r="DD554" s="5"/>
      <c r="DG554" s="5"/>
      <c r="DH554" s="5"/>
      <c r="DK554" s="5"/>
      <c r="DL554" s="5"/>
      <c r="DO554" s="5"/>
      <c r="DP554" s="5"/>
      <c r="DS554" s="5"/>
      <c r="DT554" s="5"/>
      <c r="DW554" s="5"/>
      <c r="DX554" s="5"/>
      <c r="EA554" s="5"/>
      <c r="EB554" s="5"/>
      <c r="EE554" s="5"/>
      <c r="EF554" s="5"/>
      <c r="EI554" s="5"/>
      <c r="EJ554" s="5"/>
      <c r="EM554" s="5"/>
      <c r="EN554" s="5"/>
      <c r="EQ554" s="5"/>
      <c r="ER554" s="5"/>
      <c r="EU554" s="5"/>
      <c r="EV554" s="5"/>
      <c r="EY554" s="5"/>
      <c r="EZ554" s="5"/>
      <c r="FC554" s="5"/>
      <c r="FD554" s="5"/>
      <c r="FG554" s="5"/>
      <c r="FH554" s="5"/>
      <c r="FK554" s="5"/>
      <c r="FL554" s="5"/>
      <c r="FO554" s="5"/>
      <c r="FP554" s="5"/>
      <c r="FS554" s="5"/>
      <c r="FT554" s="5"/>
      <c r="FW554" s="5"/>
      <c r="FX554" s="5"/>
      <c r="GA554" s="5"/>
      <c r="GB554" s="5"/>
      <c r="GE554" s="5"/>
      <c r="GF554" s="5"/>
      <c r="GI554" s="5"/>
      <c r="GJ554" s="5"/>
      <c r="GM554" s="5"/>
      <c r="GN554" s="5"/>
      <c r="GQ554" s="5"/>
      <c r="GR554" s="5"/>
      <c r="GU554" s="5"/>
      <c r="GV554" s="5"/>
      <c r="GY554" s="5"/>
      <c r="GZ554" s="5"/>
      <c r="HC554" s="5"/>
      <c r="HD554" s="5"/>
      <c r="HG554" s="5"/>
      <c r="HH554" s="5"/>
      <c r="HK554" s="5"/>
      <c r="HL554" s="5"/>
      <c r="HO554" s="5"/>
      <c r="HP554" s="5"/>
      <c r="HS554" s="5"/>
      <c r="HT554" s="5"/>
      <c r="HW554" s="5"/>
      <c r="HX554" s="5"/>
      <c r="IA554" s="5"/>
      <c r="IB554" s="5"/>
      <c r="IE554" s="5"/>
      <c r="IF554" s="5"/>
      <c r="II554" s="5"/>
      <c r="IJ554" s="5"/>
      <c r="IM554" s="5"/>
      <c r="IN554" s="5"/>
      <c r="IQ554" s="5"/>
      <c r="IR554" s="5"/>
      <c r="IU554" s="5"/>
      <c r="IV554" s="5"/>
      <c r="IY554" s="5"/>
      <c r="IZ554" s="5"/>
      <c r="JC554" s="5"/>
      <c r="JD554" s="5"/>
      <c r="JG554" s="5"/>
      <c r="JH554" s="5"/>
      <c r="JK554" s="5"/>
      <c r="JL554" s="5"/>
      <c r="JO554" s="5"/>
      <c r="JP554" s="5"/>
      <c r="JS554" s="5"/>
      <c r="JT554" s="5"/>
      <c r="JW554" s="5"/>
      <c r="JX554" s="5"/>
      <c r="KA554" s="5"/>
      <c r="KB554" s="5"/>
      <c r="KE554" s="5"/>
      <c r="KF554" s="5"/>
      <c r="KI554" s="5"/>
      <c r="KJ554" s="5"/>
      <c r="KM554" s="5"/>
      <c r="KN554" s="5"/>
      <c r="KQ554" s="5"/>
      <c r="KR554" s="5"/>
      <c r="KU554" s="5"/>
      <c r="KV554" s="5"/>
      <c r="KY554" s="5"/>
      <c r="KZ554" s="5"/>
      <c r="LC554" s="5"/>
      <c r="LD554" s="5"/>
      <c r="LG554" s="5"/>
      <c r="LH554" s="5"/>
      <c r="LK554" s="5"/>
      <c r="LL554" s="5"/>
      <c r="LO554" s="5"/>
      <c r="LP554" s="5"/>
      <c r="LS554" s="5"/>
      <c r="LT554" s="5"/>
      <c r="LW554" s="5"/>
      <c r="LX554" s="5"/>
      <c r="MA554" s="5"/>
      <c r="MB554" s="5"/>
      <c r="ME554" s="5"/>
      <c r="MF554" s="5"/>
      <c r="MI554" s="5"/>
      <c r="MJ554" s="5"/>
      <c r="MM554" s="5"/>
      <c r="MN554" s="5"/>
      <c r="MQ554" s="5"/>
      <c r="MR554" s="5"/>
      <c r="MU554" s="5"/>
      <c r="MV554" s="5"/>
      <c r="MY554" s="5"/>
      <c r="MZ554" s="5"/>
      <c r="NC554" s="5"/>
      <c r="ND554" s="5"/>
      <c r="NG554" s="5"/>
      <c r="NH554" s="5"/>
      <c r="NK554" s="5"/>
      <c r="NL554" s="5"/>
      <c r="NO554" s="5"/>
      <c r="NP554" s="5"/>
      <c r="NS554" s="5"/>
      <c r="NT554" s="5"/>
      <c r="NW554" s="5"/>
      <c r="NX554" s="5"/>
      <c r="OA554" s="5"/>
      <c r="OB554" s="5"/>
      <c r="OE554" s="5"/>
      <c r="OF554" s="5"/>
      <c r="OI554" s="5"/>
      <c r="OJ554" s="5"/>
      <c r="OM554" s="5"/>
      <c r="ON554" s="5"/>
      <c r="OQ554" s="5"/>
      <c r="OR554" s="5"/>
      <c r="OU554" s="5"/>
      <c r="OV554" s="5"/>
      <c r="OY554" s="5"/>
      <c r="OZ554" s="5"/>
      <c r="PC554" s="5"/>
      <c r="PD554" s="5"/>
      <c r="PG554" s="5"/>
      <c r="PH554" s="5"/>
      <c r="PK554" s="5"/>
      <c r="PL554" s="5"/>
      <c r="PO554" s="5"/>
      <c r="PP554" s="5"/>
      <c r="PS554" s="5"/>
      <c r="PT554" s="5"/>
      <c r="PW554" s="5"/>
      <c r="PX554" s="5"/>
      <c r="QA554" s="5"/>
      <c r="QB554" s="5"/>
      <c r="QE554" s="5"/>
      <c r="QF554" s="5"/>
      <c r="QI554" s="5"/>
      <c r="QJ554" s="5"/>
      <c r="QM554" s="5"/>
      <c r="QN554" s="5"/>
      <c r="QQ554" s="5"/>
      <c r="QR554" s="5"/>
      <c r="QU554" s="5"/>
      <c r="QV554" s="5"/>
      <c r="QY554" s="5"/>
      <c r="QZ554" s="5"/>
      <c r="RC554" s="5"/>
      <c r="RD554" s="5"/>
      <c r="RG554" s="5"/>
      <c r="RH554" s="5"/>
      <c r="RK554" s="5"/>
      <c r="RL554" s="5"/>
      <c r="RO554" s="5"/>
      <c r="RP554" s="5"/>
      <c r="RS554" s="5"/>
      <c r="RT554" s="5"/>
      <c r="RW554" s="5"/>
      <c r="RX554" s="5"/>
      <c r="SA554" s="5"/>
      <c r="SB554" s="5"/>
      <c r="SE554" s="5"/>
      <c r="SF554" s="5"/>
      <c r="SI554" s="5"/>
      <c r="SJ554" s="5"/>
      <c r="SM554" s="5"/>
      <c r="SN554" s="5"/>
      <c r="SQ554" s="5"/>
      <c r="SR554" s="5"/>
      <c r="SU554" s="5"/>
      <c r="SV554" s="5"/>
      <c r="SY554" s="5"/>
      <c r="SZ554" s="5"/>
      <c r="TC554" s="5"/>
      <c r="TD554" s="5"/>
      <c r="TG554" s="5"/>
      <c r="TH554" s="5"/>
      <c r="TK554" s="5"/>
      <c r="TL554" s="5"/>
      <c r="TO554" s="5"/>
      <c r="TP554" s="5"/>
      <c r="TS554" s="5"/>
      <c r="TT554" s="5"/>
      <c r="TW554" s="5"/>
      <c r="TX554" s="5"/>
      <c r="UA554" s="5"/>
      <c r="UB554" s="5"/>
      <c r="UE554" s="5"/>
      <c r="UF554" s="5"/>
      <c r="UI554" s="5"/>
      <c r="UJ554" s="5"/>
      <c r="UM554" s="5"/>
      <c r="UN554" s="5"/>
      <c r="UQ554" s="5"/>
      <c r="UR554" s="5"/>
      <c r="UU554" s="5"/>
      <c r="UV554" s="5"/>
      <c r="UY554" s="5"/>
      <c r="UZ554" s="5"/>
      <c r="VC554" s="5"/>
      <c r="VD554" s="5"/>
      <c r="VG554" s="5"/>
      <c r="VH554" s="5"/>
      <c r="VK554" s="5"/>
      <c r="VL554" s="5"/>
      <c r="VO554" s="5"/>
      <c r="VP554" s="5"/>
      <c r="VS554" s="5"/>
      <c r="VT554" s="5"/>
      <c r="VW554" s="5"/>
      <c r="VX554" s="5"/>
      <c r="WA554" s="5"/>
      <c r="WB554" s="5"/>
      <c r="WE554" s="5"/>
      <c r="WF554" s="5"/>
      <c r="WI554" s="5"/>
      <c r="WJ554" s="5"/>
      <c r="WM554" s="5"/>
      <c r="WN554" s="5"/>
      <c r="WQ554" s="5"/>
      <c r="WR554" s="5"/>
      <c r="WU554" s="5"/>
      <c r="WV554" s="5"/>
      <c r="WY554" s="5"/>
      <c r="WZ554" s="5"/>
      <c r="XC554" s="5"/>
      <c r="XD554" s="5"/>
      <c r="XG554" s="5"/>
      <c r="XH554" s="5"/>
      <c r="XK554" s="5"/>
      <c r="XL554" s="5"/>
      <c r="XO554" s="5"/>
      <c r="XP554" s="5"/>
      <c r="XS554" s="5"/>
      <c r="XT554" s="5"/>
      <c r="XW554" s="5"/>
      <c r="XX554" s="5"/>
      <c r="YA554" s="5"/>
      <c r="YB554" s="5"/>
      <c r="YE554" s="5"/>
      <c r="YF554" s="5"/>
      <c r="YI554" s="5"/>
      <c r="YJ554" s="5"/>
      <c r="YM554" s="5"/>
      <c r="YN554" s="5"/>
      <c r="YQ554" s="5"/>
      <c r="YR554" s="5"/>
      <c r="YU554" s="5"/>
      <c r="YV554" s="5"/>
      <c r="YY554" s="5"/>
      <c r="YZ554" s="5"/>
      <c r="ZC554" s="5"/>
      <c r="ZD554" s="5"/>
      <c r="ZG554" s="5"/>
      <c r="ZH554" s="5"/>
      <c r="ZK554" s="5"/>
      <c r="ZL554" s="5"/>
      <c r="ZO554" s="5"/>
      <c r="ZP554" s="5"/>
      <c r="ZS554" s="5"/>
      <c r="ZT554" s="5"/>
      <c r="ZW554" s="5"/>
      <c r="ZX554" s="5"/>
      <c r="AAA554" s="5"/>
      <c r="AAB554" s="5"/>
      <c r="AAE554" s="5"/>
      <c r="AAF554" s="5"/>
      <c r="AAI554" s="5"/>
      <c r="AAJ554" s="5"/>
      <c r="AAM554" s="5"/>
      <c r="AAN554" s="5"/>
      <c r="AAQ554" s="5"/>
      <c r="AAR554" s="5"/>
      <c r="AAU554" s="5"/>
      <c r="AAV554" s="5"/>
      <c r="AAY554" s="5"/>
      <c r="AAZ554" s="5"/>
      <c r="ABC554" s="5"/>
      <c r="ABD554" s="5"/>
      <c r="ABG554" s="5"/>
      <c r="ABH554" s="5"/>
      <c r="ABK554" s="5"/>
      <c r="ABL554" s="5"/>
      <c r="ABO554" s="5"/>
      <c r="ABP554" s="5"/>
      <c r="ABS554" s="5"/>
      <c r="ABT554" s="5"/>
      <c r="ABW554" s="5"/>
      <c r="ABX554" s="5"/>
      <c r="ACA554" s="5"/>
      <c r="ACB554" s="5"/>
      <c r="ACE554" s="5"/>
      <c r="ACF554" s="5"/>
      <c r="ACI554" s="5"/>
      <c r="ACJ554" s="5"/>
      <c r="ACM554" s="5"/>
      <c r="ACN554" s="5"/>
      <c r="ACQ554" s="5"/>
      <c r="ACR554" s="5"/>
      <c r="ACU554" s="5"/>
      <c r="ACV554" s="5"/>
      <c r="ACY554" s="5"/>
      <c r="ACZ554" s="5"/>
      <c r="ADC554" s="5"/>
      <c r="ADD554" s="5"/>
      <c r="ADG554" s="5"/>
      <c r="ADH554" s="5"/>
      <c r="ADK554" s="5"/>
      <c r="ADL554" s="5"/>
      <c r="ADO554" s="5"/>
      <c r="ADP554" s="5"/>
      <c r="ADS554" s="5"/>
      <c r="ADT554" s="5"/>
      <c r="ADW554" s="5"/>
      <c r="ADX554" s="5"/>
      <c r="AEA554" s="5"/>
      <c r="AEB554" s="5"/>
      <c r="AEE554" s="5"/>
      <c r="AEF554" s="5"/>
      <c r="AEI554" s="5"/>
      <c r="AEJ554" s="5"/>
      <c r="AEM554" s="5"/>
      <c r="AEN554" s="5"/>
      <c r="AEQ554" s="5"/>
      <c r="AER554" s="5"/>
      <c r="AEU554" s="5"/>
      <c r="AEV554" s="5"/>
      <c r="AEY554" s="5"/>
      <c r="AEZ554" s="5"/>
      <c r="AFC554" s="5"/>
      <c r="AFD554" s="5"/>
      <c r="AFG554" s="5"/>
      <c r="AFH554" s="5"/>
      <c r="AFK554" s="5"/>
      <c r="AFL554" s="5"/>
      <c r="AFO554" s="5"/>
      <c r="AFP554" s="5"/>
      <c r="AFS554" s="5"/>
      <c r="AFT554" s="5"/>
      <c r="AFW554" s="5"/>
      <c r="AFX554" s="5"/>
      <c r="AGA554" s="5"/>
      <c r="AGB554" s="5"/>
      <c r="AGE554" s="5"/>
      <c r="AGF554" s="5"/>
      <c r="AGI554" s="5"/>
      <c r="AGJ554" s="5"/>
      <c r="AGM554" s="5"/>
      <c r="AGN554" s="5"/>
      <c r="AGQ554" s="5"/>
      <c r="AGR554" s="5"/>
      <c r="AGU554" s="5"/>
      <c r="AGV554" s="5"/>
      <c r="AGY554" s="5"/>
      <c r="AGZ554" s="5"/>
      <c r="AHC554" s="5"/>
      <c r="AHD554" s="5"/>
      <c r="AHG554" s="5"/>
      <c r="AHH554" s="5"/>
      <c r="AHK554" s="5"/>
      <c r="AHL554" s="5"/>
      <c r="AHO554" s="5"/>
      <c r="AHP554" s="5"/>
      <c r="AHS554" s="5"/>
      <c r="AHT554" s="5"/>
      <c r="AHW554" s="5"/>
      <c r="AHX554" s="5"/>
      <c r="AIA554" s="5"/>
      <c r="AIB554" s="5"/>
      <c r="AIE554" s="5"/>
      <c r="AIF554" s="5"/>
      <c r="AII554" s="5"/>
      <c r="AIJ554" s="5"/>
      <c r="AIM554" s="5"/>
      <c r="AIN554" s="5"/>
      <c r="AIQ554" s="5"/>
      <c r="AIR554" s="5"/>
      <c r="AIU554" s="5"/>
      <c r="AIV554" s="5"/>
      <c r="AIY554" s="5"/>
      <c r="AIZ554" s="5"/>
      <c r="AJC554" s="5"/>
      <c r="AJD554" s="5"/>
      <c r="AJG554" s="5"/>
      <c r="AJH554" s="5"/>
      <c r="AJK554" s="5"/>
      <c r="AJL554" s="5"/>
      <c r="AJO554" s="5"/>
      <c r="AJP554" s="5"/>
      <c r="AJS554" s="5"/>
      <c r="AJT554" s="5"/>
      <c r="AJW554" s="5"/>
      <c r="AJX554" s="5"/>
      <c r="AKA554" s="5"/>
      <c r="AKB554" s="5"/>
      <c r="AKE554" s="5"/>
      <c r="AKF554" s="5"/>
      <c r="AKI554" s="5"/>
      <c r="AKJ554" s="5"/>
      <c r="AKM554" s="5"/>
      <c r="AKN554" s="5"/>
      <c r="AKQ554" s="5"/>
      <c r="AKR554" s="5"/>
      <c r="AKU554" s="5"/>
      <c r="AKV554" s="5"/>
      <c r="AKY554" s="5"/>
      <c r="AKZ554" s="5"/>
      <c r="ALC554" s="5"/>
      <c r="ALD554" s="5"/>
      <c r="ALG554" s="5"/>
      <c r="ALH554" s="5"/>
      <c r="ALK554" s="5"/>
      <c r="ALL554" s="5"/>
      <c r="ALO554" s="5"/>
      <c r="ALP554" s="5"/>
      <c r="ALS554" s="5"/>
      <c r="ALT554" s="5"/>
      <c r="ALW554" s="5"/>
      <c r="ALX554" s="5"/>
      <c r="AMA554" s="5"/>
      <c r="AMB554" s="5"/>
      <c r="AME554" s="5"/>
      <c r="AMF554" s="5"/>
      <c r="AMI554" s="5"/>
      <c r="AMJ554" s="5"/>
    </row>
    <row r="555" spans="1:1024" x14ac:dyDescent="0.25">
      <c r="A555" s="151" t="s">
        <v>1507</v>
      </c>
      <c r="B555" s="151"/>
      <c r="C555" s="151"/>
      <c r="D555" s="151"/>
      <c r="E555" s="70"/>
      <c r="K555" s="5"/>
      <c r="L555" s="5"/>
      <c r="O555" s="5"/>
      <c r="P555" s="5"/>
      <c r="S555" s="5"/>
      <c r="T555" s="5"/>
      <c r="W555" s="5"/>
      <c r="X555" s="5"/>
      <c r="AA555" s="5"/>
      <c r="AB555" s="5"/>
      <c r="AE555" s="5"/>
      <c r="AF555" s="5"/>
      <c r="AI555" s="5"/>
      <c r="AJ555" s="5"/>
      <c r="AM555" s="5"/>
      <c r="AN555" s="5"/>
      <c r="AQ555" s="5"/>
      <c r="AR555" s="5"/>
      <c r="AU555" s="5"/>
      <c r="AV555" s="5"/>
      <c r="AY555" s="5"/>
      <c r="AZ555" s="5"/>
      <c r="BC555" s="5"/>
      <c r="BD555" s="5"/>
      <c r="BG555" s="5"/>
      <c r="BH555" s="5"/>
      <c r="BK555" s="5"/>
      <c r="BL555" s="5"/>
      <c r="BO555" s="5"/>
      <c r="BP555" s="5"/>
      <c r="BS555" s="5"/>
      <c r="BT555" s="5"/>
      <c r="BW555" s="5"/>
      <c r="BX555" s="5"/>
      <c r="CA555" s="5"/>
      <c r="CB555" s="5"/>
      <c r="CE555" s="5"/>
      <c r="CF555" s="5"/>
      <c r="CI555" s="5"/>
      <c r="CJ555" s="5"/>
      <c r="CM555" s="5"/>
      <c r="CN555" s="5"/>
      <c r="CQ555" s="5"/>
      <c r="CR555" s="5"/>
      <c r="CU555" s="5"/>
      <c r="CV555" s="5"/>
      <c r="CY555" s="5"/>
      <c r="CZ555" s="5"/>
      <c r="DC555" s="5"/>
      <c r="DD555" s="5"/>
      <c r="DG555" s="5"/>
      <c r="DH555" s="5"/>
      <c r="DK555" s="5"/>
      <c r="DL555" s="5"/>
      <c r="DO555" s="5"/>
      <c r="DP555" s="5"/>
      <c r="DS555" s="5"/>
      <c r="DT555" s="5"/>
      <c r="DW555" s="5"/>
      <c r="DX555" s="5"/>
      <c r="EA555" s="5"/>
      <c r="EB555" s="5"/>
      <c r="EE555" s="5"/>
      <c r="EF555" s="5"/>
      <c r="EI555" s="5"/>
      <c r="EJ555" s="5"/>
      <c r="EM555" s="5"/>
      <c r="EN555" s="5"/>
      <c r="EQ555" s="5"/>
      <c r="ER555" s="5"/>
      <c r="EU555" s="5"/>
      <c r="EV555" s="5"/>
      <c r="EY555" s="5"/>
      <c r="EZ555" s="5"/>
      <c r="FC555" s="5"/>
      <c r="FD555" s="5"/>
      <c r="FG555" s="5"/>
      <c r="FH555" s="5"/>
      <c r="FK555" s="5"/>
      <c r="FL555" s="5"/>
      <c r="FO555" s="5"/>
      <c r="FP555" s="5"/>
      <c r="FS555" s="5"/>
      <c r="FT555" s="5"/>
      <c r="FW555" s="5"/>
      <c r="FX555" s="5"/>
      <c r="GA555" s="5"/>
      <c r="GB555" s="5"/>
      <c r="GE555" s="5"/>
      <c r="GF555" s="5"/>
      <c r="GI555" s="5"/>
      <c r="GJ555" s="5"/>
      <c r="GM555" s="5"/>
      <c r="GN555" s="5"/>
      <c r="GQ555" s="5"/>
      <c r="GR555" s="5"/>
      <c r="GU555" s="5"/>
      <c r="GV555" s="5"/>
      <c r="GY555" s="5"/>
      <c r="GZ555" s="5"/>
      <c r="HC555" s="5"/>
      <c r="HD555" s="5"/>
      <c r="HG555" s="5"/>
      <c r="HH555" s="5"/>
      <c r="HK555" s="5"/>
      <c r="HL555" s="5"/>
      <c r="HO555" s="5"/>
      <c r="HP555" s="5"/>
      <c r="HS555" s="5"/>
      <c r="HT555" s="5"/>
      <c r="HW555" s="5"/>
      <c r="HX555" s="5"/>
      <c r="IA555" s="5"/>
      <c r="IB555" s="5"/>
      <c r="IE555" s="5"/>
      <c r="IF555" s="5"/>
      <c r="II555" s="5"/>
      <c r="IJ555" s="5"/>
      <c r="IM555" s="5"/>
      <c r="IN555" s="5"/>
      <c r="IQ555" s="5"/>
      <c r="IR555" s="5"/>
      <c r="IU555" s="5"/>
      <c r="IV555" s="5"/>
      <c r="IY555" s="5"/>
      <c r="IZ555" s="5"/>
      <c r="JC555" s="5"/>
      <c r="JD555" s="5"/>
      <c r="JG555" s="5"/>
      <c r="JH555" s="5"/>
      <c r="JK555" s="5"/>
      <c r="JL555" s="5"/>
      <c r="JO555" s="5"/>
      <c r="JP555" s="5"/>
      <c r="JS555" s="5"/>
      <c r="JT555" s="5"/>
      <c r="JW555" s="5"/>
      <c r="JX555" s="5"/>
      <c r="KA555" s="5"/>
      <c r="KB555" s="5"/>
      <c r="KE555" s="5"/>
      <c r="KF555" s="5"/>
      <c r="KI555" s="5"/>
      <c r="KJ555" s="5"/>
      <c r="KM555" s="5"/>
      <c r="KN555" s="5"/>
      <c r="KQ555" s="5"/>
      <c r="KR555" s="5"/>
      <c r="KU555" s="5"/>
      <c r="KV555" s="5"/>
      <c r="KY555" s="5"/>
      <c r="KZ555" s="5"/>
      <c r="LC555" s="5"/>
      <c r="LD555" s="5"/>
      <c r="LG555" s="5"/>
      <c r="LH555" s="5"/>
      <c r="LK555" s="5"/>
      <c r="LL555" s="5"/>
      <c r="LO555" s="5"/>
      <c r="LP555" s="5"/>
      <c r="LS555" s="5"/>
      <c r="LT555" s="5"/>
      <c r="LW555" s="5"/>
      <c r="LX555" s="5"/>
      <c r="MA555" s="5"/>
      <c r="MB555" s="5"/>
      <c r="ME555" s="5"/>
      <c r="MF555" s="5"/>
      <c r="MI555" s="5"/>
      <c r="MJ555" s="5"/>
      <c r="MM555" s="5"/>
      <c r="MN555" s="5"/>
      <c r="MQ555" s="5"/>
      <c r="MR555" s="5"/>
      <c r="MU555" s="5"/>
      <c r="MV555" s="5"/>
      <c r="MY555" s="5"/>
      <c r="MZ555" s="5"/>
      <c r="NC555" s="5"/>
      <c r="ND555" s="5"/>
      <c r="NG555" s="5"/>
      <c r="NH555" s="5"/>
      <c r="NK555" s="5"/>
      <c r="NL555" s="5"/>
      <c r="NO555" s="5"/>
      <c r="NP555" s="5"/>
      <c r="NS555" s="5"/>
      <c r="NT555" s="5"/>
      <c r="NW555" s="5"/>
      <c r="NX555" s="5"/>
      <c r="OA555" s="5"/>
      <c r="OB555" s="5"/>
      <c r="OE555" s="5"/>
      <c r="OF555" s="5"/>
      <c r="OI555" s="5"/>
      <c r="OJ555" s="5"/>
      <c r="OM555" s="5"/>
      <c r="ON555" s="5"/>
      <c r="OQ555" s="5"/>
      <c r="OR555" s="5"/>
      <c r="OU555" s="5"/>
      <c r="OV555" s="5"/>
      <c r="OY555" s="5"/>
      <c r="OZ555" s="5"/>
      <c r="PC555" s="5"/>
      <c r="PD555" s="5"/>
      <c r="PG555" s="5"/>
      <c r="PH555" s="5"/>
      <c r="PK555" s="5"/>
      <c r="PL555" s="5"/>
      <c r="PO555" s="5"/>
      <c r="PP555" s="5"/>
      <c r="PS555" s="5"/>
      <c r="PT555" s="5"/>
      <c r="PW555" s="5"/>
      <c r="PX555" s="5"/>
      <c r="QA555" s="5"/>
      <c r="QB555" s="5"/>
      <c r="QE555" s="5"/>
      <c r="QF555" s="5"/>
      <c r="QI555" s="5"/>
      <c r="QJ555" s="5"/>
      <c r="QM555" s="5"/>
      <c r="QN555" s="5"/>
      <c r="QQ555" s="5"/>
      <c r="QR555" s="5"/>
      <c r="QU555" s="5"/>
      <c r="QV555" s="5"/>
      <c r="QY555" s="5"/>
      <c r="QZ555" s="5"/>
      <c r="RC555" s="5"/>
      <c r="RD555" s="5"/>
      <c r="RG555" s="5"/>
      <c r="RH555" s="5"/>
      <c r="RK555" s="5"/>
      <c r="RL555" s="5"/>
      <c r="RO555" s="5"/>
      <c r="RP555" s="5"/>
      <c r="RS555" s="5"/>
      <c r="RT555" s="5"/>
      <c r="RW555" s="5"/>
      <c r="RX555" s="5"/>
      <c r="SA555" s="5"/>
      <c r="SB555" s="5"/>
      <c r="SE555" s="5"/>
      <c r="SF555" s="5"/>
      <c r="SI555" s="5"/>
      <c r="SJ555" s="5"/>
      <c r="SM555" s="5"/>
      <c r="SN555" s="5"/>
      <c r="SQ555" s="5"/>
      <c r="SR555" s="5"/>
      <c r="SU555" s="5"/>
      <c r="SV555" s="5"/>
      <c r="SY555" s="5"/>
      <c r="SZ555" s="5"/>
      <c r="TC555" s="5"/>
      <c r="TD555" s="5"/>
      <c r="TG555" s="5"/>
      <c r="TH555" s="5"/>
      <c r="TK555" s="5"/>
      <c r="TL555" s="5"/>
      <c r="TO555" s="5"/>
      <c r="TP555" s="5"/>
      <c r="TS555" s="5"/>
      <c r="TT555" s="5"/>
      <c r="TW555" s="5"/>
      <c r="TX555" s="5"/>
      <c r="UA555" s="5"/>
      <c r="UB555" s="5"/>
      <c r="UE555" s="5"/>
      <c r="UF555" s="5"/>
      <c r="UI555" s="5"/>
      <c r="UJ555" s="5"/>
      <c r="UM555" s="5"/>
      <c r="UN555" s="5"/>
      <c r="UQ555" s="5"/>
      <c r="UR555" s="5"/>
      <c r="UU555" s="5"/>
      <c r="UV555" s="5"/>
      <c r="UY555" s="5"/>
      <c r="UZ555" s="5"/>
      <c r="VC555" s="5"/>
      <c r="VD555" s="5"/>
      <c r="VG555" s="5"/>
      <c r="VH555" s="5"/>
      <c r="VK555" s="5"/>
      <c r="VL555" s="5"/>
      <c r="VO555" s="5"/>
      <c r="VP555" s="5"/>
      <c r="VS555" s="5"/>
      <c r="VT555" s="5"/>
      <c r="VW555" s="5"/>
      <c r="VX555" s="5"/>
      <c r="WA555" s="5"/>
      <c r="WB555" s="5"/>
      <c r="WE555" s="5"/>
      <c r="WF555" s="5"/>
      <c r="WI555" s="5"/>
      <c r="WJ555" s="5"/>
      <c r="WM555" s="5"/>
      <c r="WN555" s="5"/>
      <c r="WQ555" s="5"/>
      <c r="WR555" s="5"/>
      <c r="WU555" s="5"/>
      <c r="WV555" s="5"/>
      <c r="WY555" s="5"/>
      <c r="WZ555" s="5"/>
      <c r="XC555" s="5"/>
      <c r="XD555" s="5"/>
      <c r="XG555" s="5"/>
      <c r="XH555" s="5"/>
      <c r="XK555" s="5"/>
      <c r="XL555" s="5"/>
      <c r="XO555" s="5"/>
      <c r="XP555" s="5"/>
      <c r="XS555" s="5"/>
      <c r="XT555" s="5"/>
      <c r="XW555" s="5"/>
      <c r="XX555" s="5"/>
      <c r="YA555" s="5"/>
      <c r="YB555" s="5"/>
      <c r="YE555" s="5"/>
      <c r="YF555" s="5"/>
      <c r="YI555" s="5"/>
      <c r="YJ555" s="5"/>
      <c r="YM555" s="5"/>
      <c r="YN555" s="5"/>
      <c r="YQ555" s="5"/>
      <c r="YR555" s="5"/>
      <c r="YU555" s="5"/>
      <c r="YV555" s="5"/>
      <c r="YY555" s="5"/>
      <c r="YZ555" s="5"/>
      <c r="ZC555" s="5"/>
      <c r="ZD555" s="5"/>
      <c r="ZG555" s="5"/>
      <c r="ZH555" s="5"/>
      <c r="ZK555" s="5"/>
      <c r="ZL555" s="5"/>
      <c r="ZO555" s="5"/>
      <c r="ZP555" s="5"/>
      <c r="ZS555" s="5"/>
      <c r="ZT555" s="5"/>
      <c r="ZW555" s="5"/>
      <c r="ZX555" s="5"/>
      <c r="AAA555" s="5"/>
      <c r="AAB555" s="5"/>
      <c r="AAE555" s="5"/>
      <c r="AAF555" s="5"/>
      <c r="AAI555" s="5"/>
      <c r="AAJ555" s="5"/>
      <c r="AAM555" s="5"/>
      <c r="AAN555" s="5"/>
      <c r="AAQ555" s="5"/>
      <c r="AAR555" s="5"/>
      <c r="AAU555" s="5"/>
      <c r="AAV555" s="5"/>
      <c r="AAY555" s="5"/>
      <c r="AAZ555" s="5"/>
      <c r="ABC555" s="5"/>
      <c r="ABD555" s="5"/>
      <c r="ABG555" s="5"/>
      <c r="ABH555" s="5"/>
      <c r="ABK555" s="5"/>
      <c r="ABL555" s="5"/>
      <c r="ABO555" s="5"/>
      <c r="ABP555" s="5"/>
      <c r="ABS555" s="5"/>
      <c r="ABT555" s="5"/>
      <c r="ABW555" s="5"/>
      <c r="ABX555" s="5"/>
      <c r="ACA555" s="5"/>
      <c r="ACB555" s="5"/>
      <c r="ACE555" s="5"/>
      <c r="ACF555" s="5"/>
      <c r="ACI555" s="5"/>
      <c r="ACJ555" s="5"/>
      <c r="ACM555" s="5"/>
      <c r="ACN555" s="5"/>
      <c r="ACQ555" s="5"/>
      <c r="ACR555" s="5"/>
      <c r="ACU555" s="5"/>
      <c r="ACV555" s="5"/>
      <c r="ACY555" s="5"/>
      <c r="ACZ555" s="5"/>
      <c r="ADC555" s="5"/>
      <c r="ADD555" s="5"/>
      <c r="ADG555" s="5"/>
      <c r="ADH555" s="5"/>
      <c r="ADK555" s="5"/>
      <c r="ADL555" s="5"/>
      <c r="ADO555" s="5"/>
      <c r="ADP555" s="5"/>
      <c r="ADS555" s="5"/>
      <c r="ADT555" s="5"/>
      <c r="ADW555" s="5"/>
      <c r="ADX555" s="5"/>
      <c r="AEA555" s="5"/>
      <c r="AEB555" s="5"/>
      <c r="AEE555" s="5"/>
      <c r="AEF555" s="5"/>
      <c r="AEI555" s="5"/>
      <c r="AEJ555" s="5"/>
      <c r="AEM555" s="5"/>
      <c r="AEN555" s="5"/>
      <c r="AEQ555" s="5"/>
      <c r="AER555" s="5"/>
      <c r="AEU555" s="5"/>
      <c r="AEV555" s="5"/>
      <c r="AEY555" s="5"/>
      <c r="AEZ555" s="5"/>
      <c r="AFC555" s="5"/>
      <c r="AFD555" s="5"/>
      <c r="AFG555" s="5"/>
      <c r="AFH555" s="5"/>
      <c r="AFK555" s="5"/>
      <c r="AFL555" s="5"/>
      <c r="AFO555" s="5"/>
      <c r="AFP555" s="5"/>
      <c r="AFS555" s="5"/>
      <c r="AFT555" s="5"/>
      <c r="AFW555" s="5"/>
      <c r="AFX555" s="5"/>
      <c r="AGA555" s="5"/>
      <c r="AGB555" s="5"/>
      <c r="AGE555" s="5"/>
      <c r="AGF555" s="5"/>
      <c r="AGI555" s="5"/>
      <c r="AGJ555" s="5"/>
      <c r="AGM555" s="5"/>
      <c r="AGN555" s="5"/>
      <c r="AGQ555" s="5"/>
      <c r="AGR555" s="5"/>
      <c r="AGU555" s="5"/>
      <c r="AGV555" s="5"/>
      <c r="AGY555" s="5"/>
      <c r="AGZ555" s="5"/>
      <c r="AHC555" s="5"/>
      <c r="AHD555" s="5"/>
      <c r="AHG555" s="5"/>
      <c r="AHH555" s="5"/>
      <c r="AHK555" s="5"/>
      <c r="AHL555" s="5"/>
      <c r="AHO555" s="5"/>
      <c r="AHP555" s="5"/>
      <c r="AHS555" s="5"/>
      <c r="AHT555" s="5"/>
      <c r="AHW555" s="5"/>
      <c r="AHX555" s="5"/>
      <c r="AIA555" s="5"/>
      <c r="AIB555" s="5"/>
      <c r="AIE555" s="5"/>
      <c r="AIF555" s="5"/>
      <c r="AII555" s="5"/>
      <c r="AIJ555" s="5"/>
      <c r="AIM555" s="5"/>
      <c r="AIN555" s="5"/>
      <c r="AIQ555" s="5"/>
      <c r="AIR555" s="5"/>
      <c r="AIU555" s="5"/>
      <c r="AIV555" s="5"/>
      <c r="AIY555" s="5"/>
      <c r="AIZ555" s="5"/>
      <c r="AJC555" s="5"/>
      <c r="AJD555" s="5"/>
      <c r="AJG555" s="5"/>
      <c r="AJH555" s="5"/>
      <c r="AJK555" s="5"/>
      <c r="AJL555" s="5"/>
      <c r="AJO555" s="5"/>
      <c r="AJP555" s="5"/>
      <c r="AJS555" s="5"/>
      <c r="AJT555" s="5"/>
      <c r="AJW555" s="5"/>
      <c r="AJX555" s="5"/>
      <c r="AKA555" s="5"/>
      <c r="AKB555" s="5"/>
      <c r="AKE555" s="5"/>
      <c r="AKF555" s="5"/>
      <c r="AKI555" s="5"/>
      <c r="AKJ555" s="5"/>
      <c r="AKM555" s="5"/>
      <c r="AKN555" s="5"/>
      <c r="AKQ555" s="5"/>
      <c r="AKR555" s="5"/>
      <c r="AKU555" s="5"/>
      <c r="AKV555" s="5"/>
      <c r="AKY555" s="5"/>
      <c r="AKZ555" s="5"/>
      <c r="ALC555" s="5"/>
      <c r="ALD555" s="5"/>
      <c r="ALG555" s="5"/>
      <c r="ALH555" s="5"/>
      <c r="ALK555" s="5"/>
      <c r="ALL555" s="5"/>
      <c r="ALO555" s="5"/>
      <c r="ALP555" s="5"/>
      <c r="ALS555" s="5"/>
      <c r="ALT555" s="5"/>
      <c r="ALW555" s="5"/>
      <c r="ALX555" s="5"/>
      <c r="AMA555" s="5"/>
      <c r="AMB555" s="5"/>
      <c r="AME555" s="5"/>
      <c r="AMF555" s="5"/>
      <c r="AMI555" s="5"/>
      <c r="AMJ555" s="5"/>
    </row>
    <row r="556" spans="1:1024" s="50" customFormat="1" x14ac:dyDescent="0.25">
      <c r="A556" s="3">
        <v>42131</v>
      </c>
      <c r="B556" s="50" t="s">
        <v>1508</v>
      </c>
      <c r="C556" s="2"/>
      <c r="D556" s="2">
        <v>30</v>
      </c>
      <c r="E556" s="73"/>
      <c r="J556" s="51"/>
      <c r="K556" s="51"/>
      <c r="L556" s="51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  <c r="AK556" s="150"/>
      <c r="AL556" s="150"/>
      <c r="AM556" s="150"/>
      <c r="AN556" s="150"/>
      <c r="AO556" s="150"/>
      <c r="AP556" s="150"/>
      <c r="AQ556" s="150"/>
      <c r="AR556" s="150"/>
      <c r="AS556" s="150"/>
      <c r="AT556" s="150"/>
      <c r="AU556" s="150"/>
      <c r="AV556" s="150"/>
      <c r="AW556" s="150"/>
      <c r="AX556" s="150"/>
      <c r="AY556" s="150"/>
      <c r="AZ556" s="150"/>
      <c r="BA556" s="150"/>
      <c r="BB556" s="150"/>
      <c r="BC556" s="150"/>
      <c r="BD556" s="150"/>
      <c r="BE556" s="150"/>
      <c r="BF556" s="150"/>
      <c r="BG556" s="150"/>
      <c r="BH556" s="150"/>
      <c r="BI556" s="150"/>
      <c r="BJ556" s="150"/>
      <c r="BK556" s="150"/>
      <c r="BL556" s="150"/>
      <c r="BM556" s="150"/>
      <c r="BN556" s="150"/>
      <c r="BO556" s="150"/>
      <c r="BP556" s="150"/>
      <c r="BQ556" s="150"/>
      <c r="BR556" s="150"/>
      <c r="BS556" s="150"/>
      <c r="BT556" s="150"/>
      <c r="BU556" s="150"/>
      <c r="BV556" s="150"/>
      <c r="BW556" s="150"/>
      <c r="BX556" s="150"/>
      <c r="BY556" s="150"/>
      <c r="BZ556" s="150"/>
      <c r="CA556" s="150"/>
      <c r="CB556" s="150"/>
      <c r="CC556" s="150"/>
      <c r="CD556" s="150"/>
      <c r="CE556" s="150"/>
      <c r="CF556" s="150"/>
      <c r="CG556" s="150"/>
      <c r="CH556" s="150"/>
      <c r="CI556" s="150"/>
      <c r="CJ556" s="150"/>
      <c r="CK556" s="150"/>
      <c r="CL556" s="150"/>
      <c r="CM556" s="150"/>
      <c r="CN556" s="150"/>
      <c r="CO556" s="150"/>
      <c r="CP556" s="150"/>
      <c r="CQ556" s="150"/>
      <c r="CR556" s="150"/>
      <c r="CS556" s="150"/>
      <c r="CT556" s="150"/>
      <c r="CU556" s="150"/>
      <c r="CV556" s="150"/>
      <c r="CW556" s="150"/>
      <c r="CX556" s="150"/>
      <c r="CY556" s="150"/>
      <c r="CZ556" s="150"/>
      <c r="DA556" s="150"/>
      <c r="DB556" s="150"/>
      <c r="DC556" s="150"/>
      <c r="DD556" s="150"/>
      <c r="DE556" s="150"/>
      <c r="DF556" s="150"/>
      <c r="DG556" s="150"/>
      <c r="DH556" s="150"/>
      <c r="DI556" s="150"/>
      <c r="DJ556" s="150"/>
      <c r="DK556" s="150"/>
      <c r="DL556" s="150"/>
      <c r="DM556" s="150"/>
      <c r="DN556" s="150"/>
      <c r="DO556" s="150"/>
      <c r="DP556" s="150"/>
      <c r="DQ556" s="150"/>
      <c r="DR556" s="150"/>
      <c r="DS556" s="150"/>
      <c r="DT556" s="150"/>
      <c r="DU556" s="150"/>
      <c r="DV556" s="150"/>
      <c r="DW556" s="150"/>
      <c r="DX556" s="150"/>
      <c r="DY556" s="150"/>
      <c r="DZ556" s="150"/>
      <c r="EA556" s="150"/>
      <c r="EB556" s="150"/>
      <c r="EC556" s="150"/>
      <c r="ED556" s="150"/>
      <c r="EE556" s="150"/>
      <c r="EF556" s="150"/>
      <c r="EG556" s="150"/>
      <c r="EH556" s="150"/>
      <c r="EI556" s="150"/>
      <c r="EJ556" s="150"/>
      <c r="EK556" s="150"/>
      <c r="EL556" s="150"/>
      <c r="EM556" s="150"/>
      <c r="EN556" s="150"/>
      <c r="EO556" s="150"/>
      <c r="EP556" s="150"/>
      <c r="EQ556" s="150"/>
      <c r="ER556" s="150"/>
      <c r="ES556" s="150"/>
      <c r="ET556" s="150"/>
      <c r="EU556" s="150"/>
      <c r="EV556" s="150"/>
      <c r="EW556" s="150"/>
      <c r="EX556" s="150"/>
      <c r="EY556" s="150"/>
      <c r="EZ556" s="150"/>
      <c r="FA556" s="150"/>
      <c r="FB556" s="150"/>
      <c r="FC556" s="150"/>
      <c r="FD556" s="150"/>
      <c r="FE556" s="150"/>
      <c r="FF556" s="150"/>
      <c r="FG556" s="150"/>
      <c r="FH556" s="150"/>
      <c r="FI556" s="150"/>
      <c r="FJ556" s="150"/>
      <c r="FK556" s="150"/>
      <c r="FL556" s="150"/>
      <c r="FM556" s="150"/>
      <c r="FN556" s="150"/>
      <c r="FO556" s="150"/>
      <c r="FP556" s="150"/>
      <c r="FQ556" s="150"/>
      <c r="FR556" s="150"/>
      <c r="FS556" s="150"/>
      <c r="FT556" s="150"/>
      <c r="FU556" s="150"/>
      <c r="FV556" s="150"/>
      <c r="FW556" s="150"/>
      <c r="FX556" s="150"/>
      <c r="FY556" s="150"/>
      <c r="FZ556" s="150"/>
      <c r="GA556" s="150"/>
      <c r="GB556" s="150"/>
      <c r="GC556" s="150"/>
      <c r="GD556" s="150"/>
      <c r="GE556" s="150"/>
      <c r="GF556" s="150"/>
      <c r="GG556" s="150"/>
      <c r="GH556" s="150"/>
      <c r="GI556" s="150"/>
      <c r="GJ556" s="150"/>
      <c r="GK556" s="150"/>
      <c r="GL556" s="150"/>
      <c r="GM556" s="150"/>
      <c r="GN556" s="150"/>
      <c r="GO556" s="150"/>
      <c r="GP556" s="150"/>
      <c r="GQ556" s="150"/>
      <c r="GR556" s="150"/>
      <c r="GS556" s="150"/>
      <c r="GT556" s="150"/>
      <c r="GU556" s="150"/>
      <c r="GV556" s="150"/>
      <c r="GW556" s="150"/>
      <c r="GX556" s="150"/>
      <c r="GY556" s="150"/>
      <c r="GZ556" s="150"/>
      <c r="HA556" s="150"/>
      <c r="HB556" s="150"/>
      <c r="HC556" s="150"/>
      <c r="HD556" s="150"/>
      <c r="HE556" s="150"/>
      <c r="HF556" s="150"/>
      <c r="HG556" s="150"/>
      <c r="HH556" s="150"/>
      <c r="HI556" s="150"/>
      <c r="HJ556" s="150"/>
      <c r="HK556" s="150"/>
      <c r="HL556" s="150"/>
      <c r="HM556" s="150"/>
      <c r="HN556" s="150"/>
      <c r="HO556" s="150"/>
      <c r="HP556" s="150"/>
      <c r="HQ556" s="150"/>
      <c r="HR556" s="150"/>
      <c r="HS556" s="150"/>
      <c r="HT556" s="150"/>
      <c r="HU556" s="150"/>
      <c r="HV556" s="150"/>
      <c r="HW556" s="150"/>
      <c r="HX556" s="150"/>
      <c r="HY556" s="150"/>
      <c r="HZ556" s="150"/>
      <c r="IA556" s="150"/>
      <c r="IB556" s="150"/>
      <c r="IC556" s="150"/>
      <c r="ID556" s="150"/>
      <c r="IE556" s="150"/>
      <c r="IF556" s="150"/>
      <c r="IG556" s="150"/>
      <c r="IH556" s="150"/>
      <c r="II556" s="150"/>
      <c r="IJ556" s="150"/>
      <c r="IK556" s="150"/>
      <c r="IL556" s="150"/>
      <c r="IM556" s="150"/>
      <c r="IN556" s="150"/>
      <c r="IO556" s="150"/>
      <c r="IP556" s="150"/>
      <c r="IQ556" s="150"/>
      <c r="IR556" s="150"/>
      <c r="IS556" s="150"/>
      <c r="IT556" s="150"/>
      <c r="IU556" s="150"/>
      <c r="IV556" s="150"/>
      <c r="IW556" s="150"/>
      <c r="IX556" s="150"/>
      <c r="IY556" s="150"/>
      <c r="IZ556" s="150"/>
      <c r="JA556" s="150"/>
      <c r="JB556" s="150"/>
      <c r="JC556" s="150"/>
      <c r="JD556" s="150"/>
      <c r="JE556" s="150"/>
      <c r="JF556" s="150"/>
      <c r="JG556" s="150"/>
      <c r="JH556" s="150"/>
      <c r="JI556" s="150"/>
      <c r="JJ556" s="150"/>
      <c r="JK556" s="150"/>
      <c r="JL556" s="150"/>
      <c r="JM556" s="150"/>
      <c r="JN556" s="150"/>
      <c r="JO556" s="150"/>
      <c r="JP556" s="150"/>
      <c r="JQ556" s="150"/>
      <c r="JR556" s="150"/>
      <c r="JS556" s="150"/>
      <c r="JT556" s="150"/>
      <c r="JU556" s="150"/>
      <c r="JV556" s="150"/>
      <c r="JW556" s="150"/>
      <c r="JX556" s="150"/>
      <c r="JY556" s="150"/>
      <c r="JZ556" s="150"/>
      <c r="KA556" s="150"/>
      <c r="KB556" s="150"/>
      <c r="KC556" s="150"/>
      <c r="KD556" s="150"/>
      <c r="KE556" s="150"/>
      <c r="KF556" s="150"/>
      <c r="KG556" s="150"/>
      <c r="KH556" s="150"/>
      <c r="KI556" s="150"/>
      <c r="KJ556" s="150"/>
      <c r="KK556" s="150"/>
      <c r="KL556" s="150"/>
      <c r="KM556" s="150"/>
      <c r="KN556" s="150"/>
      <c r="KO556" s="150"/>
      <c r="KP556" s="150"/>
      <c r="KQ556" s="150"/>
      <c r="KR556" s="150"/>
      <c r="KS556" s="150"/>
      <c r="KT556" s="150"/>
      <c r="KU556" s="150"/>
      <c r="KV556" s="150"/>
      <c r="KW556" s="150"/>
      <c r="KX556" s="150"/>
      <c r="KY556" s="150"/>
      <c r="KZ556" s="150"/>
      <c r="LA556" s="150"/>
      <c r="LB556" s="150"/>
      <c r="LC556" s="150"/>
      <c r="LD556" s="150"/>
      <c r="LE556" s="150"/>
      <c r="LF556" s="150"/>
      <c r="LG556" s="150"/>
      <c r="LH556" s="150"/>
      <c r="LI556" s="150"/>
      <c r="LJ556" s="150"/>
      <c r="LK556" s="150"/>
      <c r="LL556" s="150"/>
      <c r="LM556" s="150"/>
      <c r="LN556" s="150"/>
      <c r="LO556" s="150"/>
      <c r="LP556" s="150"/>
      <c r="LQ556" s="150"/>
      <c r="LR556" s="150"/>
      <c r="LS556" s="150"/>
      <c r="LT556" s="150"/>
      <c r="LU556" s="150"/>
      <c r="LV556" s="150"/>
      <c r="LW556" s="150"/>
      <c r="LX556" s="150"/>
      <c r="LY556" s="150"/>
      <c r="LZ556" s="150"/>
      <c r="MA556" s="150"/>
      <c r="MB556" s="150"/>
      <c r="MC556" s="150"/>
      <c r="MD556" s="150"/>
      <c r="ME556" s="150"/>
      <c r="MF556" s="150"/>
      <c r="MG556" s="150"/>
      <c r="MH556" s="150"/>
      <c r="MI556" s="150"/>
      <c r="MJ556" s="150"/>
      <c r="MK556" s="150"/>
      <c r="ML556" s="150"/>
      <c r="MM556" s="150"/>
      <c r="MN556" s="150"/>
      <c r="MO556" s="150"/>
      <c r="MP556" s="150"/>
      <c r="MQ556" s="150"/>
      <c r="MR556" s="150"/>
      <c r="MS556" s="150"/>
      <c r="MT556" s="150"/>
      <c r="MU556" s="150"/>
      <c r="MV556" s="150"/>
      <c r="MW556" s="150"/>
      <c r="MX556" s="150"/>
      <c r="MY556" s="150"/>
      <c r="MZ556" s="150"/>
      <c r="NA556" s="150"/>
      <c r="NB556" s="150"/>
      <c r="NC556" s="150"/>
      <c r="ND556" s="150"/>
      <c r="NE556" s="150"/>
      <c r="NF556" s="150"/>
      <c r="NG556" s="150"/>
      <c r="NH556" s="150"/>
      <c r="NI556" s="150"/>
      <c r="NJ556" s="150"/>
      <c r="NK556" s="150"/>
      <c r="NL556" s="150"/>
      <c r="NM556" s="150"/>
      <c r="NN556" s="150"/>
      <c r="NO556" s="150"/>
      <c r="NP556" s="150"/>
      <c r="NQ556" s="150"/>
      <c r="NR556" s="150"/>
      <c r="NS556" s="150"/>
      <c r="NT556" s="150"/>
      <c r="NU556" s="150"/>
      <c r="NV556" s="150"/>
      <c r="NW556" s="150"/>
      <c r="NX556" s="150"/>
      <c r="NY556" s="150"/>
      <c r="NZ556" s="150"/>
      <c r="OA556" s="150"/>
      <c r="OB556" s="150"/>
      <c r="OC556" s="150"/>
      <c r="OD556" s="150"/>
      <c r="OE556" s="150"/>
      <c r="OF556" s="150"/>
      <c r="OG556" s="150"/>
      <c r="OH556" s="150"/>
      <c r="OI556" s="150"/>
      <c r="OJ556" s="150"/>
      <c r="OK556" s="150"/>
      <c r="OL556" s="150"/>
      <c r="OM556" s="150"/>
      <c r="ON556" s="150"/>
      <c r="OO556" s="150"/>
      <c r="OP556" s="150"/>
      <c r="OQ556" s="150"/>
      <c r="OR556" s="150"/>
      <c r="OS556" s="150"/>
      <c r="OT556" s="150"/>
      <c r="OU556" s="150"/>
      <c r="OV556" s="150"/>
      <c r="OW556" s="150"/>
      <c r="OX556" s="150"/>
      <c r="OY556" s="150"/>
      <c r="OZ556" s="150"/>
      <c r="PA556" s="150"/>
      <c r="PB556" s="150"/>
      <c r="PC556" s="150"/>
      <c r="PD556" s="150"/>
      <c r="PE556" s="150"/>
      <c r="PF556" s="150"/>
      <c r="PG556" s="150"/>
      <c r="PH556" s="150"/>
      <c r="PI556" s="150"/>
      <c r="PJ556" s="150"/>
      <c r="PK556" s="150"/>
      <c r="PL556" s="150"/>
      <c r="PM556" s="150"/>
      <c r="PN556" s="150"/>
      <c r="PO556" s="150"/>
      <c r="PP556" s="150"/>
      <c r="PQ556" s="150"/>
      <c r="PR556" s="150"/>
      <c r="PS556" s="150"/>
      <c r="PT556" s="150"/>
      <c r="PU556" s="150"/>
      <c r="PV556" s="150"/>
      <c r="PW556" s="150"/>
      <c r="PX556" s="150"/>
      <c r="PY556" s="150"/>
      <c r="PZ556" s="150"/>
      <c r="QA556" s="150"/>
      <c r="QB556" s="150"/>
      <c r="QC556" s="150"/>
      <c r="QD556" s="150"/>
      <c r="QE556" s="150"/>
      <c r="QF556" s="150"/>
      <c r="QG556" s="150"/>
      <c r="QH556" s="150"/>
      <c r="QI556" s="150"/>
      <c r="QJ556" s="150"/>
      <c r="QK556" s="150"/>
      <c r="QL556" s="150"/>
      <c r="QM556" s="150"/>
      <c r="QN556" s="150"/>
      <c r="QO556" s="150"/>
      <c r="QP556" s="150"/>
      <c r="QQ556" s="150"/>
      <c r="QR556" s="150"/>
      <c r="QS556" s="150"/>
      <c r="QT556" s="150"/>
      <c r="QU556" s="150"/>
      <c r="QV556" s="150"/>
      <c r="QW556" s="150"/>
      <c r="QX556" s="150"/>
      <c r="QY556" s="150"/>
      <c r="QZ556" s="150"/>
      <c r="RA556" s="150"/>
      <c r="RB556" s="150"/>
      <c r="RC556" s="150"/>
      <c r="RD556" s="150"/>
      <c r="RE556" s="150"/>
      <c r="RF556" s="150"/>
      <c r="RG556" s="150"/>
      <c r="RH556" s="150"/>
      <c r="RI556" s="150"/>
      <c r="RJ556" s="150"/>
      <c r="RK556" s="150"/>
      <c r="RL556" s="150"/>
      <c r="RM556" s="150"/>
      <c r="RN556" s="150"/>
      <c r="RO556" s="150"/>
      <c r="RP556" s="150"/>
      <c r="RQ556" s="150"/>
      <c r="RR556" s="150"/>
      <c r="RS556" s="150"/>
      <c r="RT556" s="150"/>
      <c r="RU556" s="150"/>
      <c r="RV556" s="150"/>
      <c r="RW556" s="150"/>
      <c r="RX556" s="150"/>
      <c r="RY556" s="150"/>
      <c r="RZ556" s="150"/>
      <c r="SA556" s="150"/>
      <c r="SB556" s="150"/>
      <c r="SC556" s="150"/>
      <c r="SD556" s="150"/>
      <c r="SE556" s="150"/>
      <c r="SF556" s="150"/>
      <c r="SG556" s="150"/>
      <c r="SH556" s="150"/>
      <c r="SI556" s="150"/>
      <c r="SJ556" s="150"/>
      <c r="SK556" s="150"/>
      <c r="SL556" s="150"/>
      <c r="SM556" s="150"/>
      <c r="SN556" s="150"/>
      <c r="SO556" s="150"/>
      <c r="SP556" s="150"/>
      <c r="SQ556" s="150"/>
      <c r="SR556" s="150"/>
      <c r="SS556" s="150"/>
      <c r="ST556" s="150"/>
      <c r="SU556" s="150"/>
      <c r="SV556" s="150"/>
      <c r="SW556" s="150"/>
      <c r="SX556" s="150"/>
      <c r="SY556" s="150"/>
      <c r="SZ556" s="150"/>
      <c r="TA556" s="150"/>
      <c r="TB556" s="150"/>
      <c r="TC556" s="150"/>
      <c r="TD556" s="150"/>
      <c r="TE556" s="150"/>
      <c r="TF556" s="150"/>
      <c r="TG556" s="150"/>
      <c r="TH556" s="150"/>
      <c r="TI556" s="150"/>
      <c r="TJ556" s="150"/>
      <c r="TK556" s="150"/>
      <c r="TL556" s="150"/>
      <c r="TM556" s="150"/>
      <c r="TN556" s="150"/>
      <c r="TO556" s="150"/>
      <c r="TP556" s="150"/>
      <c r="TQ556" s="150"/>
      <c r="TR556" s="150"/>
      <c r="TS556" s="150"/>
      <c r="TT556" s="150"/>
      <c r="TU556" s="150"/>
      <c r="TV556" s="150"/>
      <c r="TW556" s="150"/>
      <c r="TX556" s="150"/>
      <c r="TY556" s="150"/>
      <c r="TZ556" s="150"/>
      <c r="UA556" s="150"/>
      <c r="UB556" s="150"/>
      <c r="UC556" s="150"/>
      <c r="UD556" s="150"/>
      <c r="UE556" s="150"/>
      <c r="UF556" s="150"/>
      <c r="UG556" s="150"/>
      <c r="UH556" s="150"/>
      <c r="UI556" s="150"/>
      <c r="UJ556" s="150"/>
      <c r="UK556" s="150"/>
      <c r="UL556" s="150"/>
      <c r="UM556" s="150"/>
      <c r="UN556" s="150"/>
      <c r="UO556" s="150"/>
      <c r="UP556" s="150"/>
      <c r="UQ556" s="150"/>
      <c r="UR556" s="150"/>
      <c r="US556" s="150"/>
      <c r="UT556" s="150"/>
      <c r="UU556" s="150"/>
      <c r="UV556" s="150"/>
      <c r="UW556" s="150"/>
      <c r="UX556" s="150"/>
      <c r="UY556" s="150"/>
      <c r="UZ556" s="150"/>
      <c r="VA556" s="150"/>
      <c r="VB556" s="150"/>
      <c r="VC556" s="150"/>
      <c r="VD556" s="150"/>
      <c r="VE556" s="150"/>
      <c r="VF556" s="150"/>
      <c r="VG556" s="150"/>
      <c r="VH556" s="150"/>
      <c r="VI556" s="150"/>
      <c r="VJ556" s="150"/>
      <c r="VK556" s="150"/>
      <c r="VL556" s="150"/>
      <c r="VM556" s="150"/>
      <c r="VN556" s="150"/>
      <c r="VO556" s="150"/>
      <c r="VP556" s="150"/>
      <c r="VQ556" s="150"/>
      <c r="VR556" s="150"/>
      <c r="VS556" s="150"/>
      <c r="VT556" s="150"/>
      <c r="VU556" s="150"/>
      <c r="VV556" s="150"/>
      <c r="VW556" s="150"/>
      <c r="VX556" s="150"/>
      <c r="VY556" s="150"/>
      <c r="VZ556" s="150"/>
      <c r="WA556" s="150"/>
      <c r="WB556" s="150"/>
      <c r="WC556" s="150"/>
      <c r="WD556" s="150"/>
      <c r="WE556" s="150"/>
      <c r="WF556" s="150"/>
      <c r="WG556" s="150"/>
      <c r="WH556" s="150"/>
      <c r="WI556" s="150"/>
      <c r="WJ556" s="150"/>
      <c r="WK556" s="150"/>
      <c r="WL556" s="150"/>
      <c r="WM556" s="150"/>
      <c r="WN556" s="150"/>
      <c r="WO556" s="150"/>
      <c r="WP556" s="150"/>
      <c r="WQ556" s="150"/>
      <c r="WR556" s="150"/>
      <c r="WS556" s="150"/>
      <c r="WT556" s="150"/>
      <c r="WU556" s="150"/>
      <c r="WV556" s="150"/>
      <c r="WW556" s="150"/>
      <c r="WX556" s="150"/>
      <c r="WY556" s="150"/>
      <c r="WZ556" s="150"/>
      <c r="XA556" s="150"/>
      <c r="XB556" s="150"/>
      <c r="XC556" s="150"/>
      <c r="XD556" s="150"/>
      <c r="XE556" s="150"/>
      <c r="XF556" s="150"/>
      <c r="XG556" s="150"/>
      <c r="XH556" s="150"/>
      <c r="XI556" s="150"/>
      <c r="XJ556" s="150"/>
      <c r="XK556" s="150"/>
      <c r="XL556" s="150"/>
      <c r="XM556" s="150"/>
      <c r="XN556" s="150"/>
      <c r="XO556" s="150"/>
      <c r="XP556" s="150"/>
      <c r="XQ556" s="150"/>
      <c r="XR556" s="150"/>
      <c r="XS556" s="150"/>
      <c r="XT556" s="150"/>
      <c r="XU556" s="150"/>
      <c r="XV556" s="150"/>
      <c r="XW556" s="150"/>
      <c r="XX556" s="150"/>
      <c r="XY556" s="150"/>
      <c r="XZ556" s="150"/>
      <c r="YA556" s="150"/>
      <c r="YB556" s="150"/>
      <c r="YC556" s="150"/>
      <c r="YD556" s="150"/>
      <c r="YE556" s="150"/>
      <c r="YF556" s="150"/>
      <c r="YG556" s="150"/>
      <c r="YH556" s="150"/>
      <c r="YI556" s="150"/>
      <c r="YJ556" s="150"/>
      <c r="YK556" s="150"/>
      <c r="YL556" s="150"/>
      <c r="YM556" s="150"/>
      <c r="YN556" s="150"/>
      <c r="YO556" s="150"/>
      <c r="YP556" s="150"/>
      <c r="YQ556" s="150"/>
      <c r="YR556" s="150"/>
      <c r="YS556" s="150"/>
      <c r="YT556" s="150"/>
      <c r="YU556" s="150"/>
      <c r="YV556" s="150"/>
      <c r="YW556" s="150"/>
      <c r="YX556" s="150"/>
      <c r="YY556" s="150"/>
      <c r="YZ556" s="150"/>
      <c r="ZA556" s="150"/>
      <c r="ZB556" s="150"/>
      <c r="ZC556" s="150"/>
      <c r="ZD556" s="150"/>
      <c r="ZE556" s="150"/>
      <c r="ZF556" s="150"/>
      <c r="ZG556" s="150"/>
      <c r="ZH556" s="150"/>
      <c r="ZI556" s="150"/>
      <c r="ZJ556" s="150"/>
      <c r="ZK556" s="150"/>
      <c r="ZL556" s="150"/>
      <c r="ZM556" s="150"/>
      <c r="ZN556" s="150"/>
      <c r="ZO556" s="150"/>
      <c r="ZP556" s="150"/>
      <c r="ZQ556" s="150"/>
      <c r="ZR556" s="150"/>
      <c r="ZS556" s="150"/>
      <c r="ZT556" s="150"/>
      <c r="ZU556" s="150"/>
      <c r="ZV556" s="150"/>
      <c r="ZW556" s="150"/>
      <c r="ZX556" s="150"/>
      <c r="ZY556" s="150"/>
      <c r="ZZ556" s="150"/>
      <c r="AAA556" s="150"/>
      <c r="AAB556" s="150"/>
      <c r="AAC556" s="150"/>
      <c r="AAD556" s="150"/>
      <c r="AAE556" s="150"/>
      <c r="AAF556" s="150"/>
      <c r="AAG556" s="150"/>
      <c r="AAH556" s="150"/>
      <c r="AAI556" s="150"/>
      <c r="AAJ556" s="150"/>
      <c r="AAK556" s="150"/>
      <c r="AAL556" s="150"/>
      <c r="AAM556" s="150"/>
      <c r="AAN556" s="150"/>
      <c r="AAO556" s="150"/>
      <c r="AAP556" s="150"/>
      <c r="AAQ556" s="150"/>
      <c r="AAR556" s="150"/>
      <c r="AAS556" s="150"/>
      <c r="AAT556" s="150"/>
      <c r="AAU556" s="150"/>
      <c r="AAV556" s="150"/>
      <c r="AAW556" s="150"/>
      <c r="AAX556" s="150"/>
      <c r="AAY556" s="150"/>
      <c r="AAZ556" s="150"/>
      <c r="ABA556" s="150"/>
      <c r="ABB556" s="150"/>
      <c r="ABC556" s="150"/>
      <c r="ABD556" s="150"/>
      <c r="ABE556" s="150"/>
      <c r="ABF556" s="150"/>
      <c r="ABG556" s="150"/>
      <c r="ABH556" s="150"/>
      <c r="ABI556" s="150"/>
      <c r="ABJ556" s="150"/>
      <c r="ABK556" s="150"/>
      <c r="ABL556" s="150"/>
      <c r="ABM556" s="150"/>
      <c r="ABN556" s="150"/>
      <c r="ABO556" s="150"/>
      <c r="ABP556" s="150"/>
      <c r="ABQ556" s="150"/>
      <c r="ABR556" s="150"/>
      <c r="ABS556" s="150"/>
      <c r="ABT556" s="150"/>
      <c r="ABU556" s="150"/>
      <c r="ABV556" s="150"/>
      <c r="ABW556" s="150"/>
      <c r="ABX556" s="150"/>
      <c r="ABY556" s="150"/>
      <c r="ABZ556" s="150"/>
      <c r="ACA556" s="150"/>
      <c r="ACB556" s="150"/>
      <c r="ACC556" s="150"/>
      <c r="ACD556" s="150"/>
      <c r="ACE556" s="150"/>
      <c r="ACF556" s="150"/>
      <c r="ACG556" s="150"/>
      <c r="ACH556" s="150"/>
      <c r="ACI556" s="150"/>
      <c r="ACJ556" s="150"/>
      <c r="ACK556" s="150"/>
      <c r="ACL556" s="150"/>
      <c r="ACM556" s="150"/>
      <c r="ACN556" s="150"/>
      <c r="ACO556" s="150"/>
      <c r="ACP556" s="150"/>
      <c r="ACQ556" s="150"/>
      <c r="ACR556" s="150"/>
      <c r="ACS556" s="150"/>
      <c r="ACT556" s="150"/>
      <c r="ACU556" s="150"/>
      <c r="ACV556" s="150"/>
      <c r="ACW556" s="150"/>
      <c r="ACX556" s="150"/>
      <c r="ACY556" s="150"/>
      <c r="ACZ556" s="150"/>
      <c r="ADA556" s="150"/>
      <c r="ADB556" s="150"/>
      <c r="ADC556" s="150"/>
      <c r="ADD556" s="150"/>
      <c r="ADE556" s="150"/>
      <c r="ADF556" s="150"/>
      <c r="ADG556" s="150"/>
      <c r="ADH556" s="150"/>
      <c r="ADI556" s="150"/>
      <c r="ADJ556" s="150"/>
      <c r="ADK556" s="150"/>
      <c r="ADL556" s="150"/>
      <c r="ADM556" s="150"/>
      <c r="ADN556" s="150"/>
      <c r="ADO556" s="150"/>
      <c r="ADP556" s="150"/>
      <c r="ADQ556" s="150"/>
      <c r="ADR556" s="150"/>
      <c r="ADS556" s="150"/>
      <c r="ADT556" s="150"/>
      <c r="ADU556" s="150"/>
      <c r="ADV556" s="150"/>
      <c r="ADW556" s="150"/>
      <c r="ADX556" s="150"/>
      <c r="ADY556" s="150"/>
      <c r="ADZ556" s="150"/>
      <c r="AEA556" s="150"/>
      <c r="AEB556" s="150"/>
      <c r="AEC556" s="150"/>
      <c r="AED556" s="150"/>
      <c r="AEE556" s="150"/>
      <c r="AEF556" s="150"/>
      <c r="AEG556" s="150"/>
      <c r="AEH556" s="150"/>
      <c r="AEI556" s="150"/>
      <c r="AEJ556" s="150"/>
      <c r="AEK556" s="150"/>
      <c r="AEL556" s="150"/>
      <c r="AEM556" s="150"/>
      <c r="AEN556" s="150"/>
      <c r="AEO556" s="150"/>
      <c r="AEP556" s="150"/>
      <c r="AEQ556" s="150"/>
      <c r="AER556" s="150"/>
      <c r="AES556" s="150"/>
      <c r="AET556" s="150"/>
      <c r="AEU556" s="150"/>
      <c r="AEV556" s="150"/>
      <c r="AEW556" s="150"/>
      <c r="AEX556" s="150"/>
      <c r="AEY556" s="150"/>
      <c r="AEZ556" s="150"/>
      <c r="AFA556" s="150"/>
      <c r="AFB556" s="150"/>
      <c r="AFC556" s="150"/>
      <c r="AFD556" s="150"/>
      <c r="AFE556" s="150"/>
      <c r="AFF556" s="150"/>
      <c r="AFG556" s="150"/>
      <c r="AFH556" s="150"/>
      <c r="AFI556" s="150"/>
      <c r="AFJ556" s="150"/>
      <c r="AFK556" s="150"/>
      <c r="AFL556" s="150"/>
      <c r="AFM556" s="150"/>
      <c r="AFN556" s="150"/>
      <c r="AFO556" s="150"/>
      <c r="AFP556" s="150"/>
      <c r="AFQ556" s="150"/>
      <c r="AFR556" s="150"/>
      <c r="AFS556" s="150"/>
      <c r="AFT556" s="150"/>
      <c r="AFU556" s="150"/>
      <c r="AFV556" s="150"/>
      <c r="AFW556" s="150"/>
      <c r="AFX556" s="150"/>
      <c r="AFY556" s="150"/>
      <c r="AFZ556" s="150"/>
      <c r="AGA556" s="150"/>
      <c r="AGB556" s="150"/>
      <c r="AGC556" s="150"/>
      <c r="AGD556" s="150"/>
      <c r="AGE556" s="150"/>
      <c r="AGF556" s="150"/>
      <c r="AGG556" s="150"/>
      <c r="AGH556" s="150"/>
      <c r="AGI556" s="150"/>
      <c r="AGJ556" s="150"/>
      <c r="AGK556" s="150"/>
      <c r="AGL556" s="150"/>
      <c r="AGM556" s="150"/>
      <c r="AGN556" s="150"/>
      <c r="AGO556" s="150"/>
      <c r="AGP556" s="150"/>
      <c r="AGQ556" s="150"/>
      <c r="AGR556" s="150"/>
      <c r="AGS556" s="150"/>
      <c r="AGT556" s="150"/>
      <c r="AGU556" s="150"/>
      <c r="AGV556" s="150"/>
      <c r="AGW556" s="150"/>
      <c r="AGX556" s="150"/>
      <c r="AGY556" s="150"/>
      <c r="AGZ556" s="150"/>
      <c r="AHA556" s="150"/>
      <c r="AHB556" s="150"/>
      <c r="AHC556" s="150"/>
      <c r="AHD556" s="150"/>
      <c r="AHE556" s="150"/>
      <c r="AHF556" s="150"/>
      <c r="AHG556" s="150"/>
      <c r="AHH556" s="150"/>
      <c r="AHI556" s="150"/>
      <c r="AHJ556" s="150"/>
      <c r="AHK556" s="150"/>
      <c r="AHL556" s="150"/>
      <c r="AHM556" s="150"/>
      <c r="AHN556" s="150"/>
      <c r="AHO556" s="150"/>
      <c r="AHP556" s="150"/>
      <c r="AHQ556" s="150"/>
      <c r="AHR556" s="150"/>
      <c r="AHS556" s="150"/>
      <c r="AHT556" s="150"/>
      <c r="AHU556" s="150"/>
      <c r="AHV556" s="150"/>
      <c r="AHW556" s="150"/>
      <c r="AHX556" s="150"/>
      <c r="AHY556" s="150"/>
      <c r="AHZ556" s="150"/>
      <c r="AIA556" s="150"/>
      <c r="AIB556" s="150"/>
      <c r="AIC556" s="150"/>
      <c r="AID556" s="150"/>
      <c r="AIE556" s="150"/>
      <c r="AIF556" s="150"/>
      <c r="AIG556" s="150"/>
      <c r="AIH556" s="150"/>
      <c r="AII556" s="150"/>
      <c r="AIJ556" s="150"/>
      <c r="AIK556" s="150"/>
      <c r="AIL556" s="150"/>
      <c r="AIM556" s="150"/>
      <c r="AIN556" s="150"/>
      <c r="AIO556" s="150"/>
      <c r="AIP556" s="150"/>
      <c r="AIQ556" s="150"/>
      <c r="AIR556" s="150"/>
      <c r="AIS556" s="150"/>
      <c r="AIT556" s="150"/>
      <c r="AIU556" s="150"/>
      <c r="AIV556" s="150"/>
      <c r="AIW556" s="150"/>
      <c r="AIX556" s="150"/>
      <c r="AIY556" s="150"/>
      <c r="AIZ556" s="150"/>
      <c r="AJA556" s="150"/>
      <c r="AJB556" s="150"/>
      <c r="AJC556" s="150"/>
      <c r="AJD556" s="150"/>
      <c r="AJE556" s="150"/>
      <c r="AJF556" s="150"/>
      <c r="AJG556" s="150"/>
      <c r="AJH556" s="150"/>
      <c r="AJI556" s="150"/>
      <c r="AJJ556" s="150"/>
      <c r="AJK556" s="150"/>
      <c r="AJL556" s="150"/>
      <c r="AJM556" s="150"/>
      <c r="AJN556" s="150"/>
      <c r="AJO556" s="150"/>
      <c r="AJP556" s="150"/>
      <c r="AJQ556" s="150"/>
      <c r="AJR556" s="150"/>
      <c r="AJS556" s="150"/>
      <c r="AJT556" s="150"/>
      <c r="AJU556" s="150"/>
      <c r="AJV556" s="150"/>
      <c r="AJW556" s="150"/>
      <c r="AJX556" s="150"/>
      <c r="AJY556" s="150"/>
      <c r="AJZ556" s="150"/>
      <c r="AKA556" s="150"/>
      <c r="AKB556" s="150"/>
      <c r="AKC556" s="150"/>
      <c r="AKD556" s="150"/>
      <c r="AKE556" s="150"/>
      <c r="AKF556" s="150"/>
      <c r="AKG556" s="150"/>
      <c r="AKH556" s="150"/>
      <c r="AKI556" s="150"/>
      <c r="AKJ556" s="150"/>
      <c r="AKK556" s="150"/>
      <c r="AKL556" s="150"/>
      <c r="AKM556" s="150"/>
      <c r="AKN556" s="150"/>
      <c r="AKO556" s="150"/>
      <c r="AKP556" s="150"/>
      <c r="AKQ556" s="150"/>
      <c r="AKR556" s="150"/>
      <c r="AKS556" s="150"/>
      <c r="AKT556" s="150"/>
      <c r="AKU556" s="150"/>
      <c r="AKV556" s="150"/>
      <c r="AKW556" s="150"/>
      <c r="AKX556" s="150"/>
      <c r="AKY556" s="150"/>
      <c r="AKZ556" s="150"/>
      <c r="ALA556" s="150"/>
      <c r="ALB556" s="150"/>
      <c r="ALC556" s="150"/>
      <c r="ALD556" s="150"/>
      <c r="ALE556" s="150"/>
      <c r="ALF556" s="150"/>
      <c r="ALG556" s="150"/>
      <c r="ALH556" s="150"/>
      <c r="ALI556" s="150"/>
      <c r="ALJ556" s="150"/>
      <c r="ALK556" s="150"/>
      <c r="ALL556" s="150"/>
      <c r="ALM556" s="150"/>
      <c r="ALN556" s="150"/>
      <c r="ALO556" s="150"/>
      <c r="ALP556" s="150"/>
      <c r="ALQ556" s="150"/>
      <c r="ALR556" s="150"/>
      <c r="ALS556" s="150"/>
      <c r="ALT556" s="150"/>
      <c r="ALU556" s="150"/>
      <c r="ALV556" s="150"/>
      <c r="ALW556" s="150"/>
      <c r="ALX556" s="150"/>
      <c r="ALY556" s="150"/>
      <c r="ALZ556" s="150"/>
      <c r="AMA556" s="150"/>
      <c r="AMB556" s="150"/>
      <c r="AMC556" s="150"/>
      <c r="AMD556" s="150"/>
      <c r="AME556" s="150"/>
      <c r="AMF556" s="150"/>
      <c r="AMG556" s="150"/>
      <c r="AMH556" s="150"/>
      <c r="AMI556" s="150"/>
      <c r="AMJ556" s="150"/>
    </row>
    <row r="557" spans="1:1024" x14ac:dyDescent="0.25">
      <c r="C557"/>
      <c r="D557"/>
      <c r="L557" s="5"/>
      <c r="P557" s="5"/>
      <c r="T557" s="5"/>
      <c r="X557" s="5"/>
      <c r="AB557" s="5"/>
      <c r="AF557" s="5"/>
      <c r="AJ557" s="5"/>
      <c r="AN557" s="5"/>
      <c r="AR557" s="5"/>
      <c r="AV557" s="5"/>
      <c r="AZ557" s="5"/>
      <c r="BD557" s="5"/>
      <c r="BH557" s="5"/>
      <c r="BL557" s="5"/>
      <c r="BP557" s="5"/>
      <c r="BT557" s="5"/>
      <c r="BX557" s="5"/>
      <c r="CB557" s="5"/>
      <c r="CF557" s="5"/>
      <c r="CJ557" s="5"/>
      <c r="CN557" s="5"/>
      <c r="CR557" s="5"/>
      <c r="CV557" s="5"/>
      <c r="CZ557" s="5"/>
      <c r="DD557" s="5"/>
      <c r="DH557" s="5"/>
      <c r="DL557" s="5"/>
      <c r="DP557" s="5"/>
      <c r="DT557" s="5"/>
      <c r="DX557" s="5"/>
      <c r="EB557" s="5"/>
      <c r="EF557" s="5"/>
      <c r="EJ557" s="5"/>
      <c r="EN557" s="5"/>
      <c r="ER557" s="5"/>
      <c r="EV557" s="5"/>
      <c r="EZ557" s="5"/>
      <c r="FD557" s="5"/>
      <c r="FH557" s="5"/>
      <c r="FL557" s="5"/>
      <c r="FP557" s="5"/>
      <c r="FT557" s="5"/>
      <c r="FX557" s="5"/>
      <c r="GB557" s="5"/>
      <c r="GF557" s="5"/>
      <c r="GJ557" s="5"/>
      <c r="GN557" s="5"/>
      <c r="GR557" s="5"/>
      <c r="GV557" s="5"/>
      <c r="GZ557" s="5"/>
      <c r="HD557" s="5"/>
      <c r="HH557" s="5"/>
      <c r="HL557" s="5"/>
      <c r="HP557" s="5"/>
      <c r="HT557" s="5"/>
      <c r="HX557" s="5"/>
      <c r="IB557" s="5"/>
      <c r="IF557" s="5"/>
      <c r="IJ557" s="5"/>
      <c r="IN557" s="5"/>
      <c r="IR557" s="5"/>
      <c r="IV557" s="5"/>
      <c r="IZ557" s="5"/>
      <c r="JD557" s="5"/>
      <c r="JH557" s="5"/>
      <c r="JL557" s="5"/>
      <c r="JP557" s="5"/>
      <c r="JT557" s="5"/>
      <c r="JX557" s="5"/>
      <c r="KB557" s="5"/>
      <c r="KF557" s="5"/>
      <c r="KJ557" s="5"/>
      <c r="KN557" s="5"/>
      <c r="KR557" s="5"/>
      <c r="KV557" s="5"/>
      <c r="KZ557" s="5"/>
      <c r="LD557" s="5"/>
      <c r="LH557" s="5"/>
      <c r="LL557" s="5"/>
      <c r="LP557" s="5"/>
      <c r="LT557" s="5"/>
      <c r="LX557" s="5"/>
      <c r="MB557" s="5"/>
      <c r="MF557" s="5"/>
      <c r="MJ557" s="5"/>
      <c r="MN557" s="5"/>
      <c r="MR557" s="5"/>
      <c r="MV557" s="5"/>
      <c r="MZ557" s="5"/>
      <c r="ND557" s="5"/>
      <c r="NH557" s="5"/>
      <c r="NL557" s="5"/>
      <c r="NP557" s="5"/>
      <c r="NT557" s="5"/>
      <c r="NX557" s="5"/>
      <c r="OB557" s="5"/>
      <c r="OF557" s="5"/>
      <c r="OJ557" s="5"/>
      <c r="ON557" s="5"/>
      <c r="OR557" s="5"/>
      <c r="OV557" s="5"/>
      <c r="OZ557" s="5"/>
      <c r="PD557" s="5"/>
      <c r="PH557" s="5"/>
      <c r="PL557" s="5"/>
      <c r="PP557" s="5"/>
      <c r="PT557" s="5"/>
      <c r="PX557" s="5"/>
      <c r="QB557" s="5"/>
      <c r="QF557" s="5"/>
      <c r="QJ557" s="5"/>
      <c r="QN557" s="5"/>
      <c r="QR557" s="5"/>
      <c r="QV557" s="5"/>
      <c r="QZ557" s="5"/>
      <c r="RD557" s="5"/>
      <c r="RH557" s="5"/>
      <c r="RL557" s="5"/>
      <c r="RP557" s="5"/>
      <c r="RT557" s="5"/>
      <c r="RX557" s="5"/>
      <c r="SB557" s="5"/>
      <c r="SF557" s="5"/>
      <c r="SJ557" s="5"/>
      <c r="SN557" s="5"/>
      <c r="SR557" s="5"/>
      <c r="SV557" s="5"/>
      <c r="SZ557" s="5"/>
      <c r="TD557" s="5"/>
      <c r="TH557" s="5"/>
      <c r="TL557" s="5"/>
      <c r="TP557" s="5"/>
      <c r="TT557" s="5"/>
      <c r="TX557" s="5"/>
      <c r="UB557" s="5"/>
      <c r="UF557" s="5"/>
      <c r="UJ557" s="5"/>
      <c r="UN557" s="5"/>
      <c r="UR557" s="5"/>
      <c r="UV557" s="5"/>
      <c r="UZ557" s="5"/>
      <c r="VD557" s="5"/>
      <c r="VH557" s="5"/>
      <c r="VL557" s="5"/>
      <c r="VP557" s="5"/>
      <c r="VT557" s="5"/>
      <c r="VX557" s="5"/>
      <c r="WB557" s="5"/>
      <c r="WF557" s="5"/>
      <c r="WJ557" s="5"/>
      <c r="WN557" s="5"/>
      <c r="WR557" s="5"/>
      <c r="WV557" s="5"/>
      <c r="WZ557" s="5"/>
      <c r="XD557" s="5"/>
      <c r="XH557" s="5"/>
      <c r="XL557" s="5"/>
      <c r="XP557" s="5"/>
      <c r="XT557" s="5"/>
      <c r="XX557" s="5"/>
      <c r="YB557" s="5"/>
      <c r="YF557" s="5"/>
      <c r="YJ557" s="5"/>
      <c r="YN557" s="5"/>
      <c r="YR557" s="5"/>
      <c r="YV557" s="5"/>
      <c r="YZ557" s="5"/>
      <c r="ZD557" s="5"/>
      <c r="ZH557" s="5"/>
      <c r="ZL557" s="5"/>
      <c r="ZP557" s="5"/>
      <c r="ZT557" s="5"/>
      <c r="ZX557" s="5"/>
      <c r="AAB557" s="5"/>
      <c r="AAF557" s="5"/>
      <c r="AAJ557" s="5"/>
      <c r="AAN557" s="5"/>
      <c r="AAR557" s="5"/>
      <c r="AAV557" s="5"/>
      <c r="AAZ557" s="5"/>
      <c r="ABD557" s="5"/>
      <c r="ABH557" s="5"/>
      <c r="ABL557" s="5"/>
      <c r="ABP557" s="5"/>
      <c r="ABT557" s="5"/>
      <c r="ABX557" s="5"/>
      <c r="ACB557" s="5"/>
      <c r="ACF557" s="5"/>
      <c r="ACJ557" s="5"/>
      <c r="ACN557" s="5"/>
      <c r="ACR557" s="5"/>
      <c r="ACV557" s="5"/>
      <c r="ACZ557" s="5"/>
      <c r="ADD557" s="5"/>
      <c r="ADH557" s="5"/>
      <c r="ADL557" s="5"/>
      <c r="ADP557" s="5"/>
      <c r="ADT557" s="5"/>
      <c r="ADX557" s="5"/>
      <c r="AEB557" s="5"/>
      <c r="AEF557" s="5"/>
      <c r="AEJ557" s="5"/>
      <c r="AEN557" s="5"/>
      <c r="AER557" s="5"/>
      <c r="AEV557" s="5"/>
      <c r="AEZ557" s="5"/>
      <c r="AFD557" s="5"/>
      <c r="AFH557" s="5"/>
      <c r="AFL557" s="5"/>
      <c r="AFP557" s="5"/>
      <c r="AFT557" s="5"/>
      <c r="AFX557" s="5"/>
      <c r="AGB557" s="5"/>
      <c r="AGF557" s="5"/>
      <c r="AGJ557" s="5"/>
      <c r="AGN557" s="5"/>
      <c r="AGR557" s="5"/>
      <c r="AGV557" s="5"/>
      <c r="AGZ557" s="5"/>
      <c r="AHD557" s="5"/>
      <c r="AHH557" s="5"/>
      <c r="AHL557" s="5"/>
      <c r="AHP557" s="5"/>
      <c r="AHT557" s="5"/>
      <c r="AHX557" s="5"/>
      <c r="AIB557" s="5"/>
      <c r="AIF557" s="5"/>
      <c r="AIJ557" s="5"/>
      <c r="AIN557" s="5"/>
      <c r="AIR557" s="5"/>
      <c r="AIV557" s="5"/>
      <c r="AIZ557" s="5"/>
      <c r="AJD557" s="5"/>
      <c r="AJH557" s="5"/>
      <c r="AJL557" s="5"/>
      <c r="AJP557" s="5"/>
      <c r="AJT557" s="5"/>
      <c r="AJX557" s="5"/>
      <c r="AKB557" s="5"/>
      <c r="AKF557" s="5"/>
      <c r="AKJ557" s="5"/>
      <c r="AKN557" s="5"/>
      <c r="AKR557" s="5"/>
      <c r="AKV557" s="5"/>
      <c r="AKZ557" s="5"/>
      <c r="ALD557" s="5"/>
      <c r="ALH557" s="5"/>
      <c r="ALL557" s="5"/>
      <c r="ALP557" s="5"/>
      <c r="ALT557" s="5"/>
      <c r="ALX557" s="5"/>
      <c r="AMB557" s="5"/>
      <c r="AMF557" s="5"/>
      <c r="AMJ557" s="5"/>
    </row>
    <row r="558" spans="1:1024" x14ac:dyDescent="0.25">
      <c r="B558" t="s">
        <v>1509</v>
      </c>
      <c r="C558"/>
      <c r="D558" s="5">
        <v>30</v>
      </c>
      <c r="L558" s="5"/>
      <c r="P558" s="5"/>
      <c r="T558" s="5"/>
      <c r="X558" s="5"/>
      <c r="AB558" s="5"/>
      <c r="AF558" s="5"/>
      <c r="AJ558" s="5"/>
      <c r="AN558" s="5"/>
      <c r="AR558" s="5"/>
      <c r="AV558" s="5"/>
      <c r="AZ558" s="5"/>
      <c r="BD558" s="5"/>
      <c r="BH558" s="5"/>
      <c r="BL558" s="5"/>
      <c r="BP558" s="5"/>
      <c r="BT558" s="5"/>
      <c r="BX558" s="5"/>
      <c r="CB558" s="5"/>
      <c r="CF558" s="5"/>
      <c r="CJ558" s="5"/>
      <c r="CN558" s="5"/>
      <c r="CR558" s="5"/>
      <c r="CV558" s="5"/>
      <c r="CZ558" s="5"/>
      <c r="DD558" s="5"/>
      <c r="DH558" s="5"/>
      <c r="DL558" s="5"/>
      <c r="DP558" s="5"/>
      <c r="DT558" s="5"/>
      <c r="DX558" s="5"/>
      <c r="EB558" s="5"/>
      <c r="EF558" s="5"/>
      <c r="EJ558" s="5"/>
      <c r="EN558" s="5"/>
      <c r="ER558" s="5"/>
      <c r="EV558" s="5"/>
      <c r="EZ558" s="5"/>
      <c r="FD558" s="5"/>
      <c r="FH558" s="5"/>
      <c r="FL558" s="5"/>
      <c r="FP558" s="5"/>
      <c r="FT558" s="5"/>
      <c r="FX558" s="5"/>
      <c r="GB558" s="5"/>
      <c r="GF558" s="5"/>
      <c r="GJ558" s="5"/>
      <c r="GN558" s="5"/>
      <c r="GR558" s="5"/>
      <c r="GV558" s="5"/>
      <c r="GZ558" s="5"/>
      <c r="HD558" s="5"/>
      <c r="HH558" s="5"/>
      <c r="HL558" s="5"/>
      <c r="HP558" s="5"/>
      <c r="HT558" s="5"/>
      <c r="HX558" s="5"/>
      <c r="IB558" s="5"/>
      <c r="IF558" s="5"/>
      <c r="IJ558" s="5"/>
      <c r="IN558" s="5"/>
      <c r="IR558" s="5"/>
      <c r="IV558" s="5"/>
      <c r="IZ558" s="5"/>
      <c r="JD558" s="5"/>
      <c r="JH558" s="5"/>
      <c r="JL558" s="5"/>
      <c r="JP558" s="5"/>
      <c r="JT558" s="5"/>
      <c r="JX558" s="5"/>
      <c r="KB558" s="5"/>
      <c r="KF558" s="5"/>
      <c r="KJ558" s="5"/>
      <c r="KN558" s="5"/>
      <c r="KR558" s="5"/>
      <c r="KV558" s="5"/>
      <c r="KZ558" s="5"/>
      <c r="LD558" s="5"/>
      <c r="LH558" s="5"/>
      <c r="LL558" s="5"/>
      <c r="LP558" s="5"/>
      <c r="LT558" s="5"/>
      <c r="LX558" s="5"/>
      <c r="MB558" s="5"/>
      <c r="MF558" s="5"/>
      <c r="MJ558" s="5"/>
      <c r="MN558" s="5"/>
      <c r="MR558" s="5"/>
      <c r="MV558" s="5"/>
      <c r="MZ558" s="5"/>
      <c r="ND558" s="5"/>
      <c r="NH558" s="5"/>
      <c r="NL558" s="5"/>
      <c r="NP558" s="5"/>
      <c r="NT558" s="5"/>
      <c r="NX558" s="5"/>
      <c r="OB558" s="5"/>
      <c r="OF558" s="5"/>
      <c r="OJ558" s="5"/>
      <c r="ON558" s="5"/>
      <c r="OR558" s="5"/>
      <c r="OV558" s="5"/>
      <c r="OZ558" s="5"/>
      <c r="PD558" s="5"/>
      <c r="PH558" s="5"/>
      <c r="PL558" s="5"/>
      <c r="PP558" s="5"/>
      <c r="PT558" s="5"/>
      <c r="PX558" s="5"/>
      <c r="QB558" s="5"/>
      <c r="QF558" s="5"/>
      <c r="QJ558" s="5"/>
      <c r="QN558" s="5"/>
      <c r="QR558" s="5"/>
      <c r="QV558" s="5"/>
      <c r="QZ558" s="5"/>
      <c r="RD558" s="5"/>
      <c r="RH558" s="5"/>
      <c r="RL558" s="5"/>
      <c r="RP558" s="5"/>
      <c r="RT558" s="5"/>
      <c r="RX558" s="5"/>
      <c r="SB558" s="5"/>
      <c r="SF558" s="5"/>
      <c r="SJ558" s="5"/>
      <c r="SN558" s="5"/>
      <c r="SR558" s="5"/>
      <c r="SV558" s="5"/>
      <c r="SZ558" s="5"/>
      <c r="TD558" s="5"/>
      <c r="TH558" s="5"/>
      <c r="TL558" s="5"/>
      <c r="TP558" s="5"/>
      <c r="TT558" s="5"/>
      <c r="TX558" s="5"/>
      <c r="UB558" s="5"/>
      <c r="UF558" s="5"/>
      <c r="UJ558" s="5"/>
      <c r="UN558" s="5"/>
      <c r="UR558" s="5"/>
      <c r="UV558" s="5"/>
      <c r="UZ558" s="5"/>
      <c r="VD558" s="5"/>
      <c r="VH558" s="5"/>
      <c r="VL558" s="5"/>
      <c r="VP558" s="5"/>
      <c r="VT558" s="5"/>
      <c r="VX558" s="5"/>
      <c r="WB558" s="5"/>
      <c r="WF558" s="5"/>
      <c r="WJ558" s="5"/>
      <c r="WN558" s="5"/>
      <c r="WR558" s="5"/>
      <c r="WV558" s="5"/>
      <c r="WZ558" s="5"/>
      <c r="XD558" s="5"/>
      <c r="XH558" s="5"/>
      <c r="XL558" s="5"/>
      <c r="XP558" s="5"/>
      <c r="XT558" s="5"/>
      <c r="XX558" s="5"/>
      <c r="YB558" s="5"/>
      <c r="YF558" s="5"/>
      <c r="YJ558" s="5"/>
      <c r="YN558" s="5"/>
      <c r="YR558" s="5"/>
      <c r="YV558" s="5"/>
      <c r="YZ558" s="5"/>
      <c r="ZD558" s="5"/>
      <c r="ZH558" s="5"/>
      <c r="ZL558" s="5"/>
      <c r="ZP558" s="5"/>
      <c r="ZT558" s="5"/>
      <c r="ZX558" s="5"/>
      <c r="AAB558" s="5"/>
      <c r="AAF558" s="5"/>
      <c r="AAJ558" s="5"/>
      <c r="AAN558" s="5"/>
      <c r="AAR558" s="5"/>
      <c r="AAV558" s="5"/>
      <c r="AAZ558" s="5"/>
      <c r="ABD558" s="5"/>
      <c r="ABH558" s="5"/>
      <c r="ABL558" s="5"/>
      <c r="ABP558" s="5"/>
      <c r="ABT558" s="5"/>
      <c r="ABX558" s="5"/>
      <c r="ACB558" s="5"/>
      <c r="ACF558" s="5"/>
      <c r="ACJ558" s="5"/>
      <c r="ACN558" s="5"/>
      <c r="ACR558" s="5"/>
      <c r="ACV558" s="5"/>
      <c r="ACZ558" s="5"/>
      <c r="ADD558" s="5"/>
      <c r="ADH558" s="5"/>
      <c r="ADL558" s="5"/>
      <c r="ADP558" s="5"/>
      <c r="ADT558" s="5"/>
      <c r="ADX558" s="5"/>
      <c r="AEB558" s="5"/>
      <c r="AEF558" s="5"/>
      <c r="AEJ558" s="5"/>
      <c r="AEN558" s="5"/>
      <c r="AER558" s="5"/>
      <c r="AEV558" s="5"/>
      <c r="AEZ558" s="5"/>
      <c r="AFD558" s="5"/>
      <c r="AFH558" s="5"/>
      <c r="AFL558" s="5"/>
      <c r="AFP558" s="5"/>
      <c r="AFT558" s="5"/>
      <c r="AFX558" s="5"/>
      <c r="AGB558" s="5"/>
      <c r="AGF558" s="5"/>
      <c r="AGJ558" s="5"/>
      <c r="AGN558" s="5"/>
      <c r="AGR558" s="5"/>
      <c r="AGV558" s="5"/>
      <c r="AGZ558" s="5"/>
      <c r="AHD558" s="5"/>
      <c r="AHH558" s="5"/>
      <c r="AHL558" s="5"/>
      <c r="AHP558" s="5"/>
      <c r="AHT558" s="5"/>
      <c r="AHX558" s="5"/>
      <c r="AIB558" s="5"/>
      <c r="AIF558" s="5"/>
      <c r="AIJ558" s="5"/>
      <c r="AIN558" s="5"/>
      <c r="AIR558" s="5"/>
      <c r="AIV558" s="5"/>
      <c r="AIZ558" s="5"/>
      <c r="AJD558" s="5"/>
      <c r="AJH558" s="5"/>
      <c r="AJL558" s="5"/>
      <c r="AJP558" s="5"/>
      <c r="AJT558" s="5"/>
      <c r="AJX558" s="5"/>
      <c r="AKB558" s="5"/>
      <c r="AKF558" s="5"/>
      <c r="AKJ558" s="5"/>
      <c r="AKN558" s="5"/>
      <c r="AKR558" s="5"/>
      <c r="AKV558" s="5"/>
      <c r="AKZ558" s="5"/>
      <c r="ALD558" s="5"/>
      <c r="ALH558" s="5"/>
      <c r="ALL558" s="5"/>
      <c r="ALP558" s="5"/>
      <c r="ALT558" s="5"/>
      <c r="ALX558" s="5"/>
      <c r="AMB558" s="5"/>
      <c r="AMF558" s="5"/>
      <c r="AMJ558" s="5"/>
    </row>
    <row r="559" spans="1:1024" x14ac:dyDescent="0.25">
      <c r="B559" t="s">
        <v>1510</v>
      </c>
      <c r="C559"/>
      <c r="D559" s="5">
        <v>20</v>
      </c>
    </row>
    <row r="560" spans="1:1024" x14ac:dyDescent="0.25">
      <c r="C560"/>
      <c r="D560"/>
    </row>
    <row r="561" spans="1:4" x14ac:dyDescent="0.25">
      <c r="A561" s="150" t="s">
        <v>1511</v>
      </c>
      <c r="B561" s="150"/>
      <c r="C561" s="150"/>
      <c r="D561" s="150"/>
    </row>
    <row r="562" spans="1:4" x14ac:dyDescent="0.25">
      <c r="B562" t="s">
        <v>271</v>
      </c>
      <c r="C562"/>
      <c r="D562">
        <v>9</v>
      </c>
    </row>
    <row r="563" spans="1:4" x14ac:dyDescent="0.25">
      <c r="B563" t="s">
        <v>1498</v>
      </c>
      <c r="C563"/>
      <c r="D563" s="5">
        <v>25</v>
      </c>
    </row>
    <row r="564" spans="1:4" x14ac:dyDescent="0.25">
      <c r="B564" t="s">
        <v>1499</v>
      </c>
      <c r="C564"/>
      <c r="D564" s="5">
        <v>30</v>
      </c>
    </row>
    <row r="565" spans="1:4" x14ac:dyDescent="0.25">
      <c r="B565" t="s">
        <v>1500</v>
      </c>
      <c r="C565"/>
      <c r="D565" s="5">
        <v>50</v>
      </c>
    </row>
    <row r="566" spans="1:4" x14ac:dyDescent="0.25">
      <c r="B566" t="s">
        <v>1501</v>
      </c>
      <c r="C566"/>
      <c r="D566" s="5">
        <v>30</v>
      </c>
    </row>
    <row r="567" spans="1:4" x14ac:dyDescent="0.25">
      <c r="B567" t="s">
        <v>1502</v>
      </c>
      <c r="C567"/>
      <c r="D567" s="5">
        <v>25</v>
      </c>
    </row>
    <row r="568" spans="1:4" x14ac:dyDescent="0.25">
      <c r="B568" t="s">
        <v>15</v>
      </c>
      <c r="C568"/>
      <c r="D568" s="5">
        <v>9</v>
      </c>
    </row>
    <row r="569" spans="1:4" x14ac:dyDescent="0.25">
      <c r="C569"/>
      <c r="D569"/>
    </row>
    <row r="570" spans="1:4" x14ac:dyDescent="0.25">
      <c r="A570" s="3">
        <v>42179</v>
      </c>
      <c r="B570" t="s">
        <v>917</v>
      </c>
      <c r="C570"/>
      <c r="D570">
        <v>3000</v>
      </c>
    </row>
    <row r="571" spans="1:4" x14ac:dyDescent="0.25">
      <c r="C571"/>
      <c r="D571"/>
    </row>
    <row r="572" spans="1:4" x14ac:dyDescent="0.25">
      <c r="A572" s="3">
        <v>42187</v>
      </c>
      <c r="B572" t="s">
        <v>917</v>
      </c>
      <c r="C572"/>
      <c r="D572">
        <v>500</v>
      </c>
    </row>
    <row r="573" spans="1:4" x14ac:dyDescent="0.25">
      <c r="A573" s="3">
        <v>42187</v>
      </c>
      <c r="B573" t="s">
        <v>934</v>
      </c>
      <c r="C573"/>
      <c r="D573">
        <v>8000</v>
      </c>
    </row>
    <row r="574" spans="1:4" x14ac:dyDescent="0.25">
      <c r="C574"/>
      <c r="D574"/>
    </row>
    <row r="575" spans="1:4" x14ac:dyDescent="0.25">
      <c r="A575" s="3">
        <v>42193</v>
      </c>
      <c r="B575" t="s">
        <v>934</v>
      </c>
      <c r="C575"/>
      <c r="D575">
        <v>1500</v>
      </c>
    </row>
    <row r="576" spans="1:4" x14ac:dyDescent="0.25">
      <c r="C576"/>
      <c r="D576"/>
    </row>
    <row r="577" spans="1:4" x14ac:dyDescent="0.25">
      <c r="A577" s="3">
        <v>42194</v>
      </c>
      <c r="B577" t="s">
        <v>934</v>
      </c>
      <c r="C577"/>
      <c r="D577">
        <v>1800</v>
      </c>
    </row>
    <row r="578" spans="1:4" x14ac:dyDescent="0.25">
      <c r="C578"/>
      <c r="D578"/>
    </row>
    <row r="579" spans="1:4" x14ac:dyDescent="0.25">
      <c r="A579" s="3">
        <v>42196</v>
      </c>
      <c r="B579" t="s">
        <v>934</v>
      </c>
      <c r="C579"/>
      <c r="D579">
        <v>1200</v>
      </c>
    </row>
    <row r="580" spans="1:4" x14ac:dyDescent="0.25">
      <c r="D580" s="86"/>
    </row>
    <row r="581" spans="1:4" x14ac:dyDescent="0.25">
      <c r="B581" t="s">
        <v>1856</v>
      </c>
      <c r="D581">
        <v>3283</v>
      </c>
    </row>
    <row r="582" spans="1:4" x14ac:dyDescent="0.25">
      <c r="C582" s="86"/>
      <c r="D582" s="86"/>
    </row>
    <row r="583" spans="1:4" x14ac:dyDescent="0.25">
      <c r="C583" s="86"/>
      <c r="D583" s="86"/>
    </row>
    <row r="584" spans="1:4" x14ac:dyDescent="0.25">
      <c r="C584" s="86"/>
      <c r="D584" s="86"/>
    </row>
    <row r="585" spans="1:4" x14ac:dyDescent="0.25">
      <c r="A585" s="6"/>
      <c r="C585"/>
      <c r="D585"/>
    </row>
    <row r="586" spans="1:4" x14ac:dyDescent="0.25">
      <c r="A586" s="143" t="s">
        <v>73</v>
      </c>
      <c r="B586" s="143"/>
      <c r="C586" s="5">
        <f>SUM(C4:C585)</f>
        <v>74668</v>
      </c>
      <c r="D586"/>
    </row>
    <row r="587" spans="1:4" x14ac:dyDescent="0.25">
      <c r="A587" s="143" t="s">
        <v>74</v>
      </c>
      <c r="B587" s="143"/>
      <c r="C587"/>
      <c r="D587" s="5">
        <f>SUM(D4:D585)</f>
        <v>73366</v>
      </c>
    </row>
    <row r="588" spans="1:4" x14ac:dyDescent="0.25">
      <c r="A588" s="143" t="s">
        <v>75</v>
      </c>
      <c r="B588" s="143"/>
      <c r="C588" s="5">
        <f>D587-C586</f>
        <v>-1302</v>
      </c>
    </row>
    <row r="589" spans="1:4" x14ac:dyDescent="0.25">
      <c r="C589"/>
    </row>
  </sheetData>
  <mergeCells count="342">
    <mergeCell ref="A1:D1"/>
    <mergeCell ref="F1:H1"/>
    <mergeCell ref="A2:A3"/>
    <mergeCell ref="B2:B3"/>
    <mergeCell ref="C2:D2"/>
    <mergeCell ref="A8:D8"/>
    <mergeCell ref="A14:D14"/>
    <mergeCell ref="A22:D22"/>
    <mergeCell ref="A38:D38"/>
    <mergeCell ref="A44:D44"/>
    <mergeCell ref="A48:D48"/>
    <mergeCell ref="A59:D59"/>
    <mergeCell ref="A66:D66"/>
    <mergeCell ref="A71:D71"/>
    <mergeCell ref="A79:D79"/>
    <mergeCell ref="A84:D84"/>
    <mergeCell ref="A91:D91"/>
    <mergeCell ref="A100:D100"/>
    <mergeCell ref="A104:D104"/>
    <mergeCell ref="A109:D109"/>
    <mergeCell ref="A127:D127"/>
    <mergeCell ref="A132:D132"/>
    <mergeCell ref="A146:D146"/>
    <mergeCell ref="A154:D154"/>
    <mergeCell ref="A158:D158"/>
    <mergeCell ref="A161:D161"/>
    <mergeCell ref="A167:D167"/>
    <mergeCell ref="A171:D171"/>
    <mergeCell ref="A174:D174"/>
    <mergeCell ref="A180:D180"/>
    <mergeCell ref="A193:D193"/>
    <mergeCell ref="A196:D196"/>
    <mergeCell ref="A207:D207"/>
    <mergeCell ref="A215:D215"/>
    <mergeCell ref="A219:D219"/>
    <mergeCell ref="A230:D230"/>
    <mergeCell ref="A235:D235"/>
    <mergeCell ref="A246:D246"/>
    <mergeCell ref="A252:D252"/>
    <mergeCell ref="A257:D257"/>
    <mergeCell ref="A261:D261"/>
    <mergeCell ref="A265:D265"/>
    <mergeCell ref="A273:D273"/>
    <mergeCell ref="A275:D275"/>
    <mergeCell ref="A278:D278"/>
    <mergeCell ref="A287:D287"/>
    <mergeCell ref="A293:D293"/>
    <mergeCell ref="A301:D301"/>
    <mergeCell ref="A314:D314"/>
    <mergeCell ref="A327:D327"/>
    <mergeCell ref="A336:D336"/>
    <mergeCell ref="A338:D338"/>
    <mergeCell ref="A341:D341"/>
    <mergeCell ref="A348:D348"/>
    <mergeCell ref="A353:D353"/>
    <mergeCell ref="A357:D357"/>
    <mergeCell ref="A362:D362"/>
    <mergeCell ref="A368:D368"/>
    <mergeCell ref="A375:D375"/>
    <mergeCell ref="A377:D377"/>
    <mergeCell ref="A380:D380"/>
    <mergeCell ref="A387:D387"/>
    <mergeCell ref="A395:D395"/>
    <mergeCell ref="A402:D402"/>
    <mergeCell ref="A420:D420"/>
    <mergeCell ref="A422:D422"/>
    <mergeCell ref="A428:D428"/>
    <mergeCell ref="A436:D436"/>
    <mergeCell ref="A441:D441"/>
    <mergeCell ref="A445:D445"/>
    <mergeCell ref="A456:D456"/>
    <mergeCell ref="A460:D460"/>
    <mergeCell ref="A468:D468"/>
    <mergeCell ref="A474:D474"/>
    <mergeCell ref="A484:D484"/>
    <mergeCell ref="A492:D492"/>
    <mergeCell ref="A496:D496"/>
    <mergeCell ref="A502:D502"/>
    <mergeCell ref="A504:D504"/>
    <mergeCell ref="A511:D511"/>
    <mergeCell ref="A518:D518"/>
    <mergeCell ref="A525:D525"/>
    <mergeCell ref="A538:D538"/>
    <mergeCell ref="A548:D548"/>
    <mergeCell ref="A555:D555"/>
    <mergeCell ref="M556:P556"/>
    <mergeCell ref="Q556:T556"/>
    <mergeCell ref="U556:X556"/>
    <mergeCell ref="Y556:AB556"/>
    <mergeCell ref="AC556:AF556"/>
    <mergeCell ref="AG556:AJ556"/>
    <mergeCell ref="AK556:AN556"/>
    <mergeCell ref="AO556:AR556"/>
    <mergeCell ref="AS556:AV556"/>
    <mergeCell ref="AW556:AZ556"/>
    <mergeCell ref="BA556:BD556"/>
    <mergeCell ref="BE556:BH556"/>
    <mergeCell ref="BI556:BL556"/>
    <mergeCell ref="BM556:BP556"/>
    <mergeCell ref="BQ556:BT556"/>
    <mergeCell ref="BU556:BX556"/>
    <mergeCell ref="BY556:CB556"/>
    <mergeCell ref="CC556:CF556"/>
    <mergeCell ref="CG556:CJ556"/>
    <mergeCell ref="CK556:CN556"/>
    <mergeCell ref="CO556:CR556"/>
    <mergeCell ref="CS556:CV556"/>
    <mergeCell ref="CW556:CZ556"/>
    <mergeCell ref="DA556:DD556"/>
    <mergeCell ref="DE556:DH556"/>
    <mergeCell ref="DI556:DL556"/>
    <mergeCell ref="DM556:DP556"/>
    <mergeCell ref="DQ556:DT556"/>
    <mergeCell ref="DU556:DX556"/>
    <mergeCell ref="DY556:EB556"/>
    <mergeCell ref="EC556:EF556"/>
    <mergeCell ref="EG556:EJ556"/>
    <mergeCell ref="EK556:EN556"/>
    <mergeCell ref="EO556:ER556"/>
    <mergeCell ref="ES556:EV556"/>
    <mergeCell ref="EW556:EZ556"/>
    <mergeCell ref="FA556:FD556"/>
    <mergeCell ref="FE556:FH556"/>
    <mergeCell ref="FI556:FL556"/>
    <mergeCell ref="FM556:FP556"/>
    <mergeCell ref="FQ556:FT556"/>
    <mergeCell ref="FU556:FX556"/>
    <mergeCell ref="FY556:GB556"/>
    <mergeCell ref="GC556:GF556"/>
    <mergeCell ref="GG556:GJ556"/>
    <mergeCell ref="GK556:GN556"/>
    <mergeCell ref="GO556:GR556"/>
    <mergeCell ref="GS556:GV556"/>
    <mergeCell ref="GW556:GZ556"/>
    <mergeCell ref="HA556:HD556"/>
    <mergeCell ref="HE556:HH556"/>
    <mergeCell ref="HI556:HL556"/>
    <mergeCell ref="HM556:HP556"/>
    <mergeCell ref="HQ556:HT556"/>
    <mergeCell ref="HU556:HX556"/>
    <mergeCell ref="HY556:IB556"/>
    <mergeCell ref="IC556:IF556"/>
    <mergeCell ref="IG556:IJ556"/>
    <mergeCell ref="IK556:IN556"/>
    <mergeCell ref="IO556:IR556"/>
    <mergeCell ref="IS556:IV556"/>
    <mergeCell ref="IW556:IZ556"/>
    <mergeCell ref="JA556:JD556"/>
    <mergeCell ref="JE556:JH556"/>
    <mergeCell ref="JI556:JL556"/>
    <mergeCell ref="JM556:JP556"/>
    <mergeCell ref="JQ556:JT556"/>
    <mergeCell ref="JU556:JX556"/>
    <mergeCell ref="JY556:KB556"/>
    <mergeCell ref="KC556:KF556"/>
    <mergeCell ref="KG556:KJ556"/>
    <mergeCell ref="KK556:KN556"/>
    <mergeCell ref="KO556:KR556"/>
    <mergeCell ref="KS556:KV556"/>
    <mergeCell ref="KW556:KZ556"/>
    <mergeCell ref="LA556:LD556"/>
    <mergeCell ref="LE556:LH556"/>
    <mergeCell ref="LI556:LL556"/>
    <mergeCell ref="LM556:LP556"/>
    <mergeCell ref="LQ556:LT556"/>
    <mergeCell ref="LU556:LX556"/>
    <mergeCell ref="LY556:MB556"/>
    <mergeCell ref="MC556:MF556"/>
    <mergeCell ref="MG556:MJ556"/>
    <mergeCell ref="MK556:MN556"/>
    <mergeCell ref="MO556:MR556"/>
    <mergeCell ref="MS556:MV556"/>
    <mergeCell ref="MW556:MZ556"/>
    <mergeCell ref="NA556:ND556"/>
    <mergeCell ref="NE556:NH556"/>
    <mergeCell ref="NI556:NL556"/>
    <mergeCell ref="NM556:NP556"/>
    <mergeCell ref="NQ556:NT556"/>
    <mergeCell ref="NU556:NX556"/>
    <mergeCell ref="NY556:OB556"/>
    <mergeCell ref="OC556:OF556"/>
    <mergeCell ref="OG556:OJ556"/>
    <mergeCell ref="OK556:ON556"/>
    <mergeCell ref="OO556:OR556"/>
    <mergeCell ref="OS556:OV556"/>
    <mergeCell ref="OW556:OZ556"/>
    <mergeCell ref="PA556:PD556"/>
    <mergeCell ref="PE556:PH556"/>
    <mergeCell ref="PI556:PL556"/>
    <mergeCell ref="PM556:PP556"/>
    <mergeCell ref="PQ556:PT556"/>
    <mergeCell ref="PU556:PX556"/>
    <mergeCell ref="PY556:QB556"/>
    <mergeCell ref="QC556:QF556"/>
    <mergeCell ref="QG556:QJ556"/>
    <mergeCell ref="QK556:QN556"/>
    <mergeCell ref="QO556:QR556"/>
    <mergeCell ref="QS556:QV556"/>
    <mergeCell ref="QW556:QZ556"/>
    <mergeCell ref="RA556:RD556"/>
    <mergeCell ref="RE556:RH556"/>
    <mergeCell ref="RI556:RL556"/>
    <mergeCell ref="RM556:RP556"/>
    <mergeCell ref="RQ556:RT556"/>
    <mergeCell ref="RU556:RX556"/>
    <mergeCell ref="RY556:SB556"/>
    <mergeCell ref="SC556:SF556"/>
    <mergeCell ref="SG556:SJ556"/>
    <mergeCell ref="SK556:SN556"/>
    <mergeCell ref="SO556:SR556"/>
    <mergeCell ref="SS556:SV556"/>
    <mergeCell ref="SW556:SZ556"/>
    <mergeCell ref="TA556:TD556"/>
    <mergeCell ref="TE556:TH556"/>
    <mergeCell ref="TI556:TL556"/>
    <mergeCell ref="TM556:TP556"/>
    <mergeCell ref="TQ556:TT556"/>
    <mergeCell ref="TU556:TX556"/>
    <mergeCell ref="TY556:UB556"/>
    <mergeCell ref="UC556:UF556"/>
    <mergeCell ref="UG556:UJ556"/>
    <mergeCell ref="UK556:UN556"/>
    <mergeCell ref="UO556:UR556"/>
    <mergeCell ref="US556:UV556"/>
    <mergeCell ref="UW556:UZ556"/>
    <mergeCell ref="VA556:VD556"/>
    <mergeCell ref="VE556:VH556"/>
    <mergeCell ref="VI556:VL556"/>
    <mergeCell ref="VM556:VP556"/>
    <mergeCell ref="VQ556:VT556"/>
    <mergeCell ref="VU556:VX556"/>
    <mergeCell ref="VY556:WB556"/>
    <mergeCell ref="WC556:WF556"/>
    <mergeCell ref="WG556:WJ556"/>
    <mergeCell ref="WK556:WN556"/>
    <mergeCell ref="WO556:WR556"/>
    <mergeCell ref="WS556:WV556"/>
    <mergeCell ref="WW556:WZ556"/>
    <mergeCell ref="XA556:XD556"/>
    <mergeCell ref="XE556:XH556"/>
    <mergeCell ref="XI556:XL556"/>
    <mergeCell ref="XM556:XP556"/>
    <mergeCell ref="XQ556:XT556"/>
    <mergeCell ref="XU556:XX556"/>
    <mergeCell ref="XY556:YB556"/>
    <mergeCell ref="YC556:YF556"/>
    <mergeCell ref="YG556:YJ556"/>
    <mergeCell ref="YK556:YN556"/>
    <mergeCell ref="YO556:YR556"/>
    <mergeCell ref="YS556:YV556"/>
    <mergeCell ref="YW556:YZ556"/>
    <mergeCell ref="ZA556:ZD556"/>
    <mergeCell ref="ZE556:ZH556"/>
    <mergeCell ref="ZI556:ZL556"/>
    <mergeCell ref="ZM556:ZP556"/>
    <mergeCell ref="ZQ556:ZT556"/>
    <mergeCell ref="ZU556:ZX556"/>
    <mergeCell ref="ZY556:AAB556"/>
    <mergeCell ref="AAC556:AAF556"/>
    <mergeCell ref="AAG556:AAJ556"/>
    <mergeCell ref="AAK556:AAN556"/>
    <mergeCell ref="AAO556:AAR556"/>
    <mergeCell ref="AAS556:AAV556"/>
    <mergeCell ref="AAW556:AAZ556"/>
    <mergeCell ref="ABA556:ABD556"/>
    <mergeCell ref="ABE556:ABH556"/>
    <mergeCell ref="ABI556:ABL556"/>
    <mergeCell ref="ABM556:ABP556"/>
    <mergeCell ref="ABQ556:ABT556"/>
    <mergeCell ref="ABU556:ABX556"/>
    <mergeCell ref="ABY556:ACB556"/>
    <mergeCell ref="ACC556:ACF556"/>
    <mergeCell ref="ACG556:ACJ556"/>
    <mergeCell ref="ACK556:ACN556"/>
    <mergeCell ref="ACO556:ACR556"/>
    <mergeCell ref="ACS556:ACV556"/>
    <mergeCell ref="ACW556:ACZ556"/>
    <mergeCell ref="ADA556:ADD556"/>
    <mergeCell ref="ADE556:ADH556"/>
    <mergeCell ref="ADI556:ADL556"/>
    <mergeCell ref="ADM556:ADP556"/>
    <mergeCell ref="ADQ556:ADT556"/>
    <mergeCell ref="ADU556:ADX556"/>
    <mergeCell ref="ADY556:AEB556"/>
    <mergeCell ref="AEC556:AEF556"/>
    <mergeCell ref="AEG556:AEJ556"/>
    <mergeCell ref="AEK556:AEN556"/>
    <mergeCell ref="AEO556:AER556"/>
    <mergeCell ref="AES556:AEV556"/>
    <mergeCell ref="AEW556:AEZ556"/>
    <mergeCell ref="AFA556:AFD556"/>
    <mergeCell ref="AFE556:AFH556"/>
    <mergeCell ref="AFI556:AFL556"/>
    <mergeCell ref="AFM556:AFP556"/>
    <mergeCell ref="AFQ556:AFT556"/>
    <mergeCell ref="AFU556:AFX556"/>
    <mergeCell ref="AFY556:AGB556"/>
    <mergeCell ref="AGC556:AGF556"/>
    <mergeCell ref="AGG556:AGJ556"/>
    <mergeCell ref="AGK556:AGN556"/>
    <mergeCell ref="AGO556:AGR556"/>
    <mergeCell ref="AGS556:AGV556"/>
    <mergeCell ref="AGW556:AGZ556"/>
    <mergeCell ref="AHA556:AHD556"/>
    <mergeCell ref="AHE556:AHH556"/>
    <mergeCell ref="AHI556:AHL556"/>
    <mergeCell ref="AJU556:AJX556"/>
    <mergeCell ref="AJY556:AKB556"/>
    <mergeCell ref="AKC556:AKF556"/>
    <mergeCell ref="AHM556:AHP556"/>
    <mergeCell ref="AHQ556:AHT556"/>
    <mergeCell ref="AHU556:AHX556"/>
    <mergeCell ref="AHY556:AIB556"/>
    <mergeCell ref="AIC556:AIF556"/>
    <mergeCell ref="AIG556:AIJ556"/>
    <mergeCell ref="AIK556:AIN556"/>
    <mergeCell ref="AIO556:AIR556"/>
    <mergeCell ref="AIS556:AIV556"/>
    <mergeCell ref="ALQ556:ALT556"/>
    <mergeCell ref="ALU556:ALX556"/>
    <mergeCell ref="ALY556:AMB556"/>
    <mergeCell ref="AMC556:AMF556"/>
    <mergeCell ref="AMG556:AMJ556"/>
    <mergeCell ref="A561:D561"/>
    <mergeCell ref="A586:B586"/>
    <mergeCell ref="A587:B587"/>
    <mergeCell ref="A588:B588"/>
    <mergeCell ref="AKG556:AKJ556"/>
    <mergeCell ref="AKK556:AKN556"/>
    <mergeCell ref="AKO556:AKR556"/>
    <mergeCell ref="AKS556:AKV556"/>
    <mergeCell ref="AKW556:AKZ556"/>
    <mergeCell ref="ALA556:ALD556"/>
    <mergeCell ref="ALE556:ALH556"/>
    <mergeCell ref="ALI556:ALL556"/>
    <mergeCell ref="ALM556:ALP556"/>
    <mergeCell ref="AIW556:AIZ556"/>
    <mergeCell ref="AJA556:AJD556"/>
    <mergeCell ref="AJE556:AJH556"/>
    <mergeCell ref="AJI556:AJL556"/>
    <mergeCell ref="AJM556:AJP556"/>
    <mergeCell ref="AJQ556:AJT556"/>
  </mergeCells>
  <printOptions gridLines="1"/>
  <pageMargins left="0.70833333333333304" right="0.70833333333333304" top="0.74861111111111101" bottom="0.74861111111111101" header="0.31527777777777799" footer="0.31527777777777799"/>
  <pageSetup paperSize="0" scale="0" firstPageNumber="0" orientation="portrait" usePrinterDefaults="0" horizontalDpi="0" verticalDpi="0" copies="0"/>
  <headerFooter>
    <oddHeader>&amp;LNaseema PV Valanchery</oddHeader>
    <oddFooter>&amp;C&amp;P&amp;RBanee Ishaque K  Accounts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activeCell="B14" activeCellId="1" sqref="C278 B14"/>
    </sheetView>
  </sheetViews>
  <sheetFormatPr defaultRowHeight="15" x14ac:dyDescent="0.25"/>
  <cols>
    <col min="1" max="1" width="40.85546875"/>
    <col min="2" max="2" width="65.42578125"/>
    <col min="3" max="1025" width="8.7109375"/>
  </cols>
  <sheetData>
    <row r="1" spans="1:3" x14ac:dyDescent="0.25">
      <c r="A1" s="143" t="s">
        <v>1512</v>
      </c>
      <c r="B1" s="143"/>
      <c r="C1" s="143"/>
    </row>
    <row r="2" spans="1:3" x14ac:dyDescent="0.25">
      <c r="A2" s="5" t="s">
        <v>1</v>
      </c>
      <c r="B2" s="5" t="s">
        <v>2</v>
      </c>
      <c r="C2" s="5" t="s">
        <v>3</v>
      </c>
    </row>
    <row r="3" spans="1:3" x14ac:dyDescent="0.25">
      <c r="A3" s="3">
        <v>41919</v>
      </c>
      <c r="B3" t="s">
        <v>1513</v>
      </c>
      <c r="C3" s="2">
        <v>240</v>
      </c>
    </row>
    <row r="5" spans="1:3" x14ac:dyDescent="0.25">
      <c r="A5" s="3">
        <v>41920</v>
      </c>
      <c r="B5" t="s">
        <v>1514</v>
      </c>
      <c r="C5" s="2">
        <v>480</v>
      </c>
    </row>
    <row r="7" spans="1:3" x14ac:dyDescent="0.25">
      <c r="A7" s="3">
        <v>41941</v>
      </c>
      <c r="B7" t="s">
        <v>1515</v>
      </c>
      <c r="C7">
        <v>400</v>
      </c>
    </row>
    <row r="9" spans="1:3" x14ac:dyDescent="0.25">
      <c r="A9" s="3">
        <v>41947</v>
      </c>
      <c r="B9" t="s">
        <v>1516</v>
      </c>
      <c r="C9" s="2">
        <v>200</v>
      </c>
    </row>
    <row r="11" spans="1:3" x14ac:dyDescent="0.25">
      <c r="A11" s="3">
        <v>41948</v>
      </c>
      <c r="B11" t="s">
        <v>1517</v>
      </c>
      <c r="C11">
        <v>300</v>
      </c>
    </row>
    <row r="12" spans="1:3" x14ac:dyDescent="0.25">
      <c r="A12" s="3">
        <v>41948</v>
      </c>
      <c r="B12" t="s">
        <v>1518</v>
      </c>
      <c r="C12">
        <v>1000</v>
      </c>
    </row>
    <row r="13" spans="1:3" x14ac:dyDescent="0.25">
      <c r="A13" s="3">
        <v>41948</v>
      </c>
      <c r="B13" t="s">
        <v>1519</v>
      </c>
      <c r="C13">
        <v>500</v>
      </c>
    </row>
    <row r="15" spans="1:3" x14ac:dyDescent="0.25">
      <c r="A15" s="3">
        <v>41949</v>
      </c>
      <c r="B15" t="s">
        <v>1520</v>
      </c>
      <c r="C15" s="5">
        <v>240</v>
      </c>
    </row>
    <row r="16" spans="1:3" x14ac:dyDescent="0.25">
      <c r="A16" s="3">
        <v>41949</v>
      </c>
      <c r="B16" t="s">
        <v>1521</v>
      </c>
      <c r="C16" s="5">
        <v>750</v>
      </c>
    </row>
    <row r="18" spans="1:3" x14ac:dyDescent="0.25">
      <c r="A18" s="3">
        <v>41952</v>
      </c>
      <c r="B18" t="s">
        <v>1522</v>
      </c>
      <c r="C18">
        <v>300</v>
      </c>
    </row>
    <row r="20" spans="1:3" x14ac:dyDescent="0.25">
      <c r="A20" s="3">
        <v>41953</v>
      </c>
      <c r="B20" t="s">
        <v>1523</v>
      </c>
      <c r="C20">
        <v>700</v>
      </c>
    </row>
    <row r="22" spans="1:3" x14ac:dyDescent="0.25">
      <c r="B22" t="s">
        <v>1524</v>
      </c>
      <c r="C22">
        <v>700</v>
      </c>
    </row>
    <row r="24" spans="1:3" x14ac:dyDescent="0.25">
      <c r="A24" s="5"/>
      <c r="B24" s="5"/>
      <c r="C24" s="5"/>
    </row>
    <row r="25" spans="1:3" x14ac:dyDescent="0.25">
      <c r="A25" s="5" t="s">
        <v>1021</v>
      </c>
      <c r="B25" s="5"/>
      <c r="C25" s="5">
        <f>SUM(C3:C24)</f>
        <v>5810</v>
      </c>
    </row>
    <row r="26" spans="1:3" x14ac:dyDescent="0.25">
      <c r="A26" s="5" t="s">
        <v>75</v>
      </c>
      <c r="B26" s="5"/>
      <c r="C26" s="5">
        <f>7000-C25</f>
        <v>1190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50" zoomScaleNormal="100" workbookViewId="0">
      <selection activeCell="C164" sqref="C164"/>
    </sheetView>
  </sheetViews>
  <sheetFormatPr defaultRowHeight="15" x14ac:dyDescent="0.25"/>
  <cols>
    <col min="1" max="1" width="31.5703125" customWidth="1"/>
    <col min="2" max="2" width="62.7109375" customWidth="1"/>
    <col min="3" max="1025" width="8.7109375"/>
  </cols>
  <sheetData>
    <row r="1" spans="1:6" x14ac:dyDescent="0.25">
      <c r="A1" s="144" t="s">
        <v>1525</v>
      </c>
      <c r="B1" s="144"/>
      <c r="C1" s="144"/>
      <c r="D1" s="144"/>
    </row>
    <row r="2" spans="1:6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</row>
    <row r="3" spans="1:6" x14ac:dyDescent="0.25">
      <c r="A3" s="144"/>
      <c r="B3" s="14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5">
      <c r="B4" t="s">
        <v>1526</v>
      </c>
      <c r="C4">
        <v>79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3">
        <v>41957</v>
      </c>
      <c r="B6" s="4" t="s">
        <v>1527</v>
      </c>
      <c r="C6" s="5">
        <v>1000</v>
      </c>
    </row>
    <row r="7" spans="1:6" x14ac:dyDescent="0.25">
      <c r="A7" s="7"/>
    </row>
    <row r="8" spans="1:6" x14ac:dyDescent="0.25">
      <c r="A8" s="3">
        <v>41960</v>
      </c>
      <c r="B8" t="s">
        <v>1528</v>
      </c>
      <c r="D8">
        <v>1000</v>
      </c>
      <c r="F8">
        <v>1000</v>
      </c>
    </row>
    <row r="9" spans="1:6" x14ac:dyDescent="0.25">
      <c r="A9" s="3"/>
    </row>
    <row r="10" spans="1:6" x14ac:dyDescent="0.25">
      <c r="A10" s="3">
        <v>41970</v>
      </c>
      <c r="B10" t="s">
        <v>1141</v>
      </c>
      <c r="C10">
        <v>20000</v>
      </c>
    </row>
    <row r="11" spans="1:6" x14ac:dyDescent="0.25">
      <c r="A11" s="3"/>
    </row>
    <row r="12" spans="1:6" x14ac:dyDescent="0.25">
      <c r="A12" s="3">
        <v>41971</v>
      </c>
      <c r="B12" t="s">
        <v>1529</v>
      </c>
      <c r="D12">
        <v>1000</v>
      </c>
    </row>
    <row r="13" spans="1:6" x14ac:dyDescent="0.25">
      <c r="A13" s="3">
        <v>41971</v>
      </c>
      <c r="B13" t="s">
        <v>1529</v>
      </c>
      <c r="D13">
        <v>9000</v>
      </c>
    </row>
    <row r="14" spans="1:6" x14ac:dyDescent="0.25">
      <c r="A14" s="3"/>
    </row>
    <row r="15" spans="1:6" x14ac:dyDescent="0.25">
      <c r="A15" s="3">
        <v>41972</v>
      </c>
      <c r="B15" t="s">
        <v>1529</v>
      </c>
      <c r="D15">
        <v>5000</v>
      </c>
    </row>
    <row r="16" spans="1:6" x14ac:dyDescent="0.25">
      <c r="A16" s="3">
        <v>41945</v>
      </c>
      <c r="B16" t="s">
        <v>1529</v>
      </c>
      <c r="D16">
        <v>4000</v>
      </c>
    </row>
    <row r="17" spans="1:6" x14ac:dyDescent="0.25">
      <c r="A17" s="3"/>
    </row>
    <row r="18" spans="1:6" x14ac:dyDescent="0.25">
      <c r="A18" s="3">
        <v>41980</v>
      </c>
      <c r="B18" t="s">
        <v>1529</v>
      </c>
      <c r="D18">
        <v>1000</v>
      </c>
    </row>
    <row r="19" spans="1:6" x14ac:dyDescent="0.25">
      <c r="A19" s="7"/>
    </row>
    <row r="20" spans="1:6" x14ac:dyDescent="0.25">
      <c r="A20" s="3">
        <v>41992</v>
      </c>
      <c r="B20" t="s">
        <v>1530</v>
      </c>
      <c r="C20">
        <v>1500</v>
      </c>
      <c r="E20">
        <v>1000</v>
      </c>
    </row>
    <row r="21" spans="1:6" x14ac:dyDescent="0.25">
      <c r="A21" s="3">
        <v>41992</v>
      </c>
      <c r="B21" t="s">
        <v>1529</v>
      </c>
      <c r="D21">
        <v>500</v>
      </c>
    </row>
    <row r="22" spans="1:6" x14ac:dyDescent="0.25">
      <c r="A22" s="3">
        <v>41992</v>
      </c>
      <c r="B22" t="s">
        <v>1529</v>
      </c>
      <c r="D22">
        <v>500</v>
      </c>
      <c r="F22">
        <v>500</v>
      </c>
    </row>
    <row r="23" spans="1:6" x14ac:dyDescent="0.25">
      <c r="A23" s="3"/>
    </row>
    <row r="24" spans="1:6" x14ac:dyDescent="0.25">
      <c r="A24" s="3">
        <v>41994</v>
      </c>
      <c r="B24" t="s">
        <v>1529</v>
      </c>
      <c r="D24">
        <v>500</v>
      </c>
      <c r="F24">
        <v>500</v>
      </c>
    </row>
    <row r="25" spans="1:6" x14ac:dyDescent="0.25">
      <c r="A25" s="3"/>
    </row>
    <row r="26" spans="1:6" x14ac:dyDescent="0.25">
      <c r="A26" s="3">
        <v>41999</v>
      </c>
      <c r="B26" t="s">
        <v>1530</v>
      </c>
      <c r="C26">
        <v>3000</v>
      </c>
      <c r="E26">
        <v>1000</v>
      </c>
    </row>
    <row r="27" spans="1:6" x14ac:dyDescent="0.25">
      <c r="A27" s="3"/>
    </row>
    <row r="28" spans="1:6" x14ac:dyDescent="0.25">
      <c r="A28" s="3">
        <v>42014</v>
      </c>
      <c r="B28" t="s">
        <v>1528</v>
      </c>
      <c r="D28" s="2">
        <v>500</v>
      </c>
    </row>
    <row r="29" spans="1:6" x14ac:dyDescent="0.25">
      <c r="A29" s="3"/>
    </row>
    <row r="30" spans="1:6" x14ac:dyDescent="0.25">
      <c r="A30" s="3">
        <v>42018</v>
      </c>
      <c r="B30" t="s">
        <v>1528</v>
      </c>
      <c r="D30" s="2">
        <v>1500</v>
      </c>
    </row>
    <row r="31" spans="1:6" x14ac:dyDescent="0.25">
      <c r="A31" s="7"/>
    </row>
    <row r="32" spans="1:6" x14ac:dyDescent="0.25">
      <c r="A32" s="3">
        <v>42021</v>
      </c>
      <c r="B32" t="s">
        <v>1528</v>
      </c>
      <c r="D32" s="2">
        <v>1000</v>
      </c>
      <c r="F32" s="2">
        <v>1000</v>
      </c>
    </row>
    <row r="33" spans="1:6" x14ac:dyDescent="0.25">
      <c r="A33" s="7"/>
    </row>
    <row r="34" spans="1:6" x14ac:dyDescent="0.25">
      <c r="A34" s="3">
        <v>42023</v>
      </c>
      <c r="B34" t="s">
        <v>1531</v>
      </c>
      <c r="C34">
        <v>10000</v>
      </c>
      <c r="E34">
        <v>1000</v>
      </c>
    </row>
    <row r="35" spans="1:6" x14ac:dyDescent="0.25">
      <c r="A35" s="3">
        <v>42023</v>
      </c>
      <c r="B35" t="s">
        <v>1528</v>
      </c>
      <c r="D35">
        <v>8000</v>
      </c>
    </row>
    <row r="36" spans="1:6" x14ac:dyDescent="0.25">
      <c r="A36" s="7"/>
    </row>
    <row r="37" spans="1:6" x14ac:dyDescent="0.25">
      <c r="A37" s="3">
        <v>42027</v>
      </c>
      <c r="B37" t="s">
        <v>1528</v>
      </c>
      <c r="D37">
        <v>500</v>
      </c>
    </row>
    <row r="38" spans="1:6" x14ac:dyDescent="0.25">
      <c r="A38" s="7"/>
    </row>
    <row r="39" spans="1:6" x14ac:dyDescent="0.25">
      <c r="A39" s="3">
        <v>42031</v>
      </c>
      <c r="B39" t="s">
        <v>163</v>
      </c>
      <c r="D39">
        <v>100</v>
      </c>
    </row>
    <row r="40" spans="1:6" x14ac:dyDescent="0.25">
      <c r="A40" s="7"/>
    </row>
    <row r="41" spans="1:6" x14ac:dyDescent="0.25">
      <c r="A41" s="3">
        <v>42032</v>
      </c>
      <c r="B41" t="s">
        <v>163</v>
      </c>
      <c r="D41">
        <v>1000</v>
      </c>
      <c r="F41">
        <v>521</v>
      </c>
    </row>
    <row r="42" spans="1:6" x14ac:dyDescent="0.25">
      <c r="A42" s="7"/>
    </row>
    <row r="43" spans="1:6" x14ac:dyDescent="0.25">
      <c r="A43" s="3">
        <v>42023</v>
      </c>
      <c r="B43" t="s">
        <v>1531</v>
      </c>
      <c r="C43">
        <v>20000</v>
      </c>
    </row>
    <row r="44" spans="1:6" x14ac:dyDescent="0.25">
      <c r="A44" s="7"/>
    </row>
    <row r="45" spans="1:6" x14ac:dyDescent="0.25">
      <c r="A45" s="3">
        <v>42032</v>
      </c>
      <c r="B45" t="s">
        <v>163</v>
      </c>
      <c r="D45">
        <v>20000</v>
      </c>
    </row>
    <row r="46" spans="1:6" x14ac:dyDescent="0.25">
      <c r="A46" s="7"/>
    </row>
    <row r="47" spans="1:6" x14ac:dyDescent="0.25">
      <c r="A47" s="3">
        <v>42033</v>
      </c>
      <c r="B47" t="s">
        <v>163</v>
      </c>
      <c r="D47">
        <v>400</v>
      </c>
      <c r="F47">
        <v>400</v>
      </c>
    </row>
    <row r="48" spans="1:6" x14ac:dyDescent="0.25">
      <c r="A48" s="7"/>
    </row>
    <row r="49" spans="1:6" x14ac:dyDescent="0.25">
      <c r="A49" s="3">
        <v>42052</v>
      </c>
      <c r="B49" t="s">
        <v>1531</v>
      </c>
      <c r="C49">
        <v>25000</v>
      </c>
      <c r="E49">
        <v>921</v>
      </c>
    </row>
    <row r="50" spans="1:6" x14ac:dyDescent="0.25">
      <c r="A50" s="3">
        <v>42052</v>
      </c>
      <c r="B50" t="s">
        <v>163</v>
      </c>
      <c r="D50">
        <v>15000</v>
      </c>
    </row>
    <row r="51" spans="1:6" x14ac:dyDescent="0.25">
      <c r="A51" s="3">
        <v>42052</v>
      </c>
      <c r="B51" t="s">
        <v>163</v>
      </c>
      <c r="D51">
        <v>5000</v>
      </c>
    </row>
    <row r="52" spans="1:6" x14ac:dyDescent="0.25">
      <c r="A52" s="3">
        <v>42052</v>
      </c>
      <c r="B52" t="s">
        <v>163</v>
      </c>
      <c r="D52">
        <v>5000</v>
      </c>
      <c r="F52">
        <v>921</v>
      </c>
    </row>
    <row r="54" spans="1:6" x14ac:dyDescent="0.25">
      <c r="B54" t="s">
        <v>1532</v>
      </c>
      <c r="E54">
        <v>921</v>
      </c>
    </row>
    <row r="56" spans="1:6" x14ac:dyDescent="0.25">
      <c r="A56" s="3">
        <v>42115</v>
      </c>
      <c r="B56" t="s">
        <v>1141</v>
      </c>
      <c r="C56">
        <v>30000</v>
      </c>
    </row>
    <row r="57" spans="1:6" x14ac:dyDescent="0.25">
      <c r="A57" s="3">
        <v>42115</v>
      </c>
      <c r="B57" t="s">
        <v>163</v>
      </c>
      <c r="D57" s="5">
        <v>10000</v>
      </c>
    </row>
    <row r="58" spans="1:6" x14ac:dyDescent="0.25">
      <c r="A58" s="3"/>
      <c r="D58" s="5"/>
    </row>
    <row r="59" spans="1:6" x14ac:dyDescent="0.25">
      <c r="A59" s="3">
        <v>42117</v>
      </c>
      <c r="B59" t="s">
        <v>163</v>
      </c>
      <c r="D59" s="5">
        <v>20000</v>
      </c>
    </row>
    <row r="61" spans="1:6" x14ac:dyDescent="0.25">
      <c r="A61" s="3">
        <v>42142</v>
      </c>
      <c r="B61" t="s">
        <v>1141</v>
      </c>
      <c r="C61">
        <v>20000</v>
      </c>
    </row>
    <row r="63" spans="1:6" x14ac:dyDescent="0.25">
      <c r="A63" s="3">
        <v>42143</v>
      </c>
      <c r="B63" t="s">
        <v>816</v>
      </c>
      <c r="D63">
        <v>6000</v>
      </c>
    </row>
    <row r="65" spans="1:4" x14ac:dyDescent="0.25">
      <c r="A65" s="3">
        <v>42147</v>
      </c>
      <c r="B65" t="s">
        <v>816</v>
      </c>
      <c r="D65">
        <v>2000</v>
      </c>
    </row>
    <row r="67" spans="1:4" x14ac:dyDescent="0.25">
      <c r="A67" s="3">
        <v>42149</v>
      </c>
      <c r="B67" t="s">
        <v>1145</v>
      </c>
      <c r="D67">
        <v>336</v>
      </c>
    </row>
    <row r="69" spans="1:4" x14ac:dyDescent="0.25">
      <c r="A69" s="3">
        <v>42152</v>
      </c>
      <c r="B69" t="s">
        <v>816</v>
      </c>
      <c r="D69">
        <v>5000</v>
      </c>
    </row>
    <row r="71" spans="1:4" x14ac:dyDescent="0.25">
      <c r="A71" s="3">
        <v>42155</v>
      </c>
      <c r="B71" t="s">
        <v>864</v>
      </c>
      <c r="D71">
        <v>3500</v>
      </c>
    </row>
    <row r="73" spans="1:4" x14ac:dyDescent="0.25">
      <c r="A73" s="3">
        <v>42158</v>
      </c>
      <c r="B73" t="s">
        <v>864</v>
      </c>
      <c r="D73">
        <v>1200</v>
      </c>
    </row>
    <row r="75" spans="1:4" x14ac:dyDescent="0.25">
      <c r="A75" s="3">
        <v>42168</v>
      </c>
      <c r="B75" t="s">
        <v>816</v>
      </c>
      <c r="D75">
        <v>500</v>
      </c>
    </row>
    <row r="77" spans="1:4" x14ac:dyDescent="0.25">
      <c r="A77" s="3">
        <v>42170</v>
      </c>
      <c r="B77" t="s">
        <v>816</v>
      </c>
      <c r="D77">
        <v>1000</v>
      </c>
    </row>
    <row r="79" spans="1:4" x14ac:dyDescent="0.25">
      <c r="A79" s="3">
        <v>42173</v>
      </c>
      <c r="B79" t="s">
        <v>1141</v>
      </c>
      <c r="C79">
        <v>20000</v>
      </c>
    </row>
    <row r="81" spans="1:4" x14ac:dyDescent="0.25">
      <c r="A81" s="3">
        <v>42174</v>
      </c>
      <c r="B81" t="s">
        <v>905</v>
      </c>
      <c r="D81">
        <v>20000</v>
      </c>
    </row>
    <row r="83" spans="1:4" x14ac:dyDescent="0.25">
      <c r="A83" s="3">
        <v>42196</v>
      </c>
      <c r="B83" t="s">
        <v>953</v>
      </c>
      <c r="D83">
        <v>500</v>
      </c>
    </row>
    <row r="85" spans="1:4" x14ac:dyDescent="0.25">
      <c r="A85" s="3">
        <v>42201</v>
      </c>
      <c r="B85" t="s">
        <v>970</v>
      </c>
      <c r="C85">
        <v>7000</v>
      </c>
    </row>
    <row r="87" spans="1:4" x14ac:dyDescent="0.25">
      <c r="A87" s="20">
        <v>42210</v>
      </c>
      <c r="B87" t="s">
        <v>1030</v>
      </c>
      <c r="D87">
        <v>500</v>
      </c>
    </row>
    <row r="88" spans="1:4" x14ac:dyDescent="0.25">
      <c r="A88" s="3"/>
    </row>
    <row r="89" spans="1:4" x14ac:dyDescent="0.25">
      <c r="A89" s="20">
        <v>42211</v>
      </c>
      <c r="B89" t="s">
        <v>985</v>
      </c>
      <c r="D89">
        <v>1200</v>
      </c>
    </row>
    <row r="91" spans="1:4" x14ac:dyDescent="0.25">
      <c r="A91" s="20">
        <v>42217</v>
      </c>
      <c r="B91" t="s">
        <v>1533</v>
      </c>
      <c r="D91">
        <v>300</v>
      </c>
    </row>
    <row r="93" spans="1:4" x14ac:dyDescent="0.25">
      <c r="A93" s="69">
        <v>42247</v>
      </c>
      <c r="B93" s="62" t="s">
        <v>970</v>
      </c>
      <c r="C93" s="62">
        <v>5000</v>
      </c>
    </row>
    <row r="95" spans="1:4" x14ac:dyDescent="0.25">
      <c r="B95" t="s">
        <v>1803</v>
      </c>
      <c r="C95">
        <v>28</v>
      </c>
    </row>
    <row r="97" spans="1:4" x14ac:dyDescent="0.25">
      <c r="A97" s="69">
        <v>42247</v>
      </c>
      <c r="B97" s="62" t="s">
        <v>1804</v>
      </c>
      <c r="D97">
        <v>7499</v>
      </c>
    </row>
    <row r="98" spans="1:4" x14ac:dyDescent="0.25">
      <c r="A98" s="69">
        <v>42247</v>
      </c>
      <c r="B98" s="62" t="s">
        <v>1808</v>
      </c>
      <c r="D98">
        <v>500</v>
      </c>
    </row>
    <row r="100" spans="1:4" x14ac:dyDescent="0.25">
      <c r="A100" s="69">
        <v>42248</v>
      </c>
      <c r="B100" t="s">
        <v>1818</v>
      </c>
      <c r="D100">
        <v>100</v>
      </c>
    </row>
    <row r="102" spans="1:4" x14ac:dyDescent="0.25">
      <c r="A102" s="69">
        <v>42252</v>
      </c>
      <c r="B102" s="62" t="s">
        <v>1829</v>
      </c>
      <c r="D102">
        <v>375</v>
      </c>
    </row>
    <row r="104" spans="1:4" x14ac:dyDescent="0.25">
      <c r="A104" s="69">
        <v>42254</v>
      </c>
      <c r="B104" s="62" t="s">
        <v>1831</v>
      </c>
      <c r="D104">
        <v>1534.2</v>
      </c>
    </row>
    <row r="106" spans="1:4" x14ac:dyDescent="0.25">
      <c r="A106" s="69">
        <v>42255</v>
      </c>
      <c r="B106" s="62" t="s">
        <v>970</v>
      </c>
      <c r="C106">
        <v>2000</v>
      </c>
    </row>
    <row r="108" spans="1:4" x14ac:dyDescent="0.25">
      <c r="A108" s="69">
        <v>42256</v>
      </c>
      <c r="B108" t="s">
        <v>2066</v>
      </c>
      <c r="C108">
        <v>59</v>
      </c>
    </row>
    <row r="110" spans="1:4" x14ac:dyDescent="0.25">
      <c r="A110" s="69">
        <v>42258</v>
      </c>
      <c r="B110" s="62" t="s">
        <v>816</v>
      </c>
      <c r="D110">
        <v>1000</v>
      </c>
    </row>
    <row r="111" spans="1:4" x14ac:dyDescent="0.25">
      <c r="A111" s="69">
        <v>42258</v>
      </c>
      <c r="B111" s="62" t="s">
        <v>816</v>
      </c>
      <c r="D111">
        <v>1000</v>
      </c>
    </row>
    <row r="113" spans="1:4" x14ac:dyDescent="0.25">
      <c r="A113" s="69">
        <v>42263</v>
      </c>
      <c r="B113" t="s">
        <v>183</v>
      </c>
      <c r="C113">
        <v>3700</v>
      </c>
    </row>
    <row r="115" spans="1:4" x14ac:dyDescent="0.25">
      <c r="A115" s="69">
        <v>42264</v>
      </c>
      <c r="B115" s="62" t="s">
        <v>970</v>
      </c>
      <c r="C115">
        <v>2700</v>
      </c>
    </row>
    <row r="116" spans="1:4" x14ac:dyDescent="0.25">
      <c r="A116" s="69">
        <v>42264</v>
      </c>
      <c r="B116" s="62" t="s">
        <v>1886</v>
      </c>
      <c r="D116">
        <v>920</v>
      </c>
    </row>
    <row r="118" spans="1:4" x14ac:dyDescent="0.25">
      <c r="A118" s="69">
        <v>42264</v>
      </c>
      <c r="B118" t="s">
        <v>1888</v>
      </c>
      <c r="D118">
        <v>5000</v>
      </c>
    </row>
    <row r="120" spans="1:4" x14ac:dyDescent="0.25">
      <c r="A120" s="69">
        <v>42265</v>
      </c>
      <c r="B120" t="s">
        <v>2067</v>
      </c>
      <c r="D120">
        <v>504</v>
      </c>
    </row>
    <row r="122" spans="1:4" x14ac:dyDescent="0.25">
      <c r="A122" s="69">
        <v>42269</v>
      </c>
      <c r="B122" s="62" t="s">
        <v>970</v>
      </c>
      <c r="C122">
        <v>6500</v>
      </c>
    </row>
    <row r="123" spans="1:4" x14ac:dyDescent="0.25">
      <c r="A123" s="69">
        <v>42269</v>
      </c>
      <c r="B123" s="62" t="s">
        <v>816</v>
      </c>
      <c r="D123">
        <v>2000</v>
      </c>
    </row>
    <row r="124" spans="1:4" x14ac:dyDescent="0.25">
      <c r="A124" s="69">
        <v>42269</v>
      </c>
      <c r="B124" s="62" t="s">
        <v>1900</v>
      </c>
      <c r="D124">
        <v>20</v>
      </c>
    </row>
    <row r="125" spans="1:4" x14ac:dyDescent="0.25">
      <c r="A125" s="69">
        <v>42269</v>
      </c>
      <c r="B125" s="62" t="s">
        <v>816</v>
      </c>
      <c r="D125">
        <v>1500</v>
      </c>
    </row>
    <row r="126" spans="1:4" x14ac:dyDescent="0.25">
      <c r="A126" s="69">
        <v>42269</v>
      </c>
      <c r="B126" s="62" t="s">
        <v>1900</v>
      </c>
      <c r="D126">
        <v>20</v>
      </c>
    </row>
    <row r="128" spans="1:4" x14ac:dyDescent="0.25">
      <c r="A128" s="69">
        <v>42274</v>
      </c>
      <c r="B128" t="s">
        <v>864</v>
      </c>
      <c r="D128">
        <v>2000</v>
      </c>
    </row>
    <row r="130" spans="1:4" x14ac:dyDescent="0.25">
      <c r="A130" s="20">
        <v>42277</v>
      </c>
      <c r="B130" t="s">
        <v>1002</v>
      </c>
      <c r="D130">
        <v>100</v>
      </c>
    </row>
    <row r="132" spans="1:4" x14ac:dyDescent="0.25">
      <c r="A132" s="69">
        <v>42278</v>
      </c>
      <c r="B132" t="s">
        <v>864</v>
      </c>
      <c r="D132">
        <v>800</v>
      </c>
    </row>
    <row r="133" spans="1:4" x14ac:dyDescent="0.25">
      <c r="A133" s="69"/>
      <c r="B133" s="62"/>
    </row>
    <row r="134" spans="1:4" x14ac:dyDescent="0.25">
      <c r="A134" s="69">
        <v>42289</v>
      </c>
      <c r="B134" t="s">
        <v>183</v>
      </c>
      <c r="C134">
        <v>7000</v>
      </c>
    </row>
    <row r="135" spans="1:4" x14ac:dyDescent="0.25">
      <c r="A135" s="69"/>
      <c r="B135" s="62"/>
    </row>
    <row r="136" spans="1:4" x14ac:dyDescent="0.25">
      <c r="A136" s="69">
        <v>42288</v>
      </c>
      <c r="B136" t="s">
        <v>1955</v>
      </c>
      <c r="D136">
        <v>100</v>
      </c>
    </row>
    <row r="138" spans="1:4" x14ac:dyDescent="0.25">
      <c r="A138" s="69">
        <v>42292</v>
      </c>
      <c r="B138" t="s">
        <v>864</v>
      </c>
      <c r="D138">
        <v>4400</v>
      </c>
    </row>
    <row r="139" spans="1:4" x14ac:dyDescent="0.25">
      <c r="A139" s="69"/>
      <c r="B139" s="62"/>
    </row>
    <row r="140" spans="1:4" x14ac:dyDescent="0.25">
      <c r="A140" s="69">
        <v>42293</v>
      </c>
      <c r="B140" t="s">
        <v>864</v>
      </c>
      <c r="D140">
        <v>1000</v>
      </c>
    </row>
    <row r="142" spans="1:4" x14ac:dyDescent="0.25">
      <c r="A142" s="69">
        <v>42297</v>
      </c>
      <c r="B142" t="s">
        <v>1955</v>
      </c>
      <c r="D142">
        <v>100</v>
      </c>
    </row>
    <row r="144" spans="1:4" x14ac:dyDescent="0.25">
      <c r="A144" s="69">
        <v>42301</v>
      </c>
      <c r="B144" t="s">
        <v>816</v>
      </c>
      <c r="D144">
        <v>100</v>
      </c>
    </row>
    <row r="146" spans="1:4" x14ac:dyDescent="0.25">
      <c r="A146" s="69">
        <v>42305</v>
      </c>
      <c r="B146" t="s">
        <v>816</v>
      </c>
      <c r="D146">
        <v>500</v>
      </c>
    </row>
    <row r="147" spans="1:4" x14ac:dyDescent="0.25">
      <c r="A147" s="69">
        <v>42305</v>
      </c>
      <c r="B147" t="s">
        <v>816</v>
      </c>
      <c r="D147">
        <v>500</v>
      </c>
    </row>
    <row r="149" spans="1:4" x14ac:dyDescent="0.25">
      <c r="A149" s="69">
        <v>42279</v>
      </c>
      <c r="B149" t="s">
        <v>816</v>
      </c>
      <c r="D149">
        <v>300</v>
      </c>
    </row>
    <row r="150" spans="1:4" x14ac:dyDescent="0.25">
      <c r="A150" s="69">
        <v>42279</v>
      </c>
      <c r="B150" t="s">
        <v>2068</v>
      </c>
      <c r="D150">
        <v>114</v>
      </c>
    </row>
    <row r="152" spans="1:4" x14ac:dyDescent="0.25">
      <c r="A152" s="69">
        <v>42320</v>
      </c>
      <c r="B152" t="s">
        <v>970</v>
      </c>
      <c r="C152">
        <v>2000</v>
      </c>
    </row>
    <row r="154" spans="1:4" x14ac:dyDescent="0.25">
      <c r="A154" s="69">
        <v>42321</v>
      </c>
      <c r="B154" t="s">
        <v>464</v>
      </c>
      <c r="D154">
        <v>657</v>
      </c>
    </row>
    <row r="155" spans="1:4" x14ac:dyDescent="0.25">
      <c r="A155" s="69">
        <v>42321</v>
      </c>
      <c r="B155" t="s">
        <v>2079</v>
      </c>
      <c r="D155">
        <v>348</v>
      </c>
    </row>
    <row r="156" spans="1:4" x14ac:dyDescent="0.25">
      <c r="A156" s="69">
        <v>42321</v>
      </c>
      <c r="B156" t="s">
        <v>2080</v>
      </c>
      <c r="D156">
        <v>499</v>
      </c>
    </row>
    <row r="157" spans="1:4" x14ac:dyDescent="0.25">
      <c r="A157" s="69">
        <v>42321</v>
      </c>
      <c r="B157" t="s">
        <v>2081</v>
      </c>
      <c r="D157">
        <v>100</v>
      </c>
    </row>
    <row r="158" spans="1:4" x14ac:dyDescent="0.25">
      <c r="A158" s="69">
        <v>42321</v>
      </c>
      <c r="B158" t="s">
        <v>2082</v>
      </c>
      <c r="D158">
        <v>400</v>
      </c>
    </row>
    <row r="160" spans="1:4" x14ac:dyDescent="0.25">
      <c r="B160" t="s">
        <v>2104</v>
      </c>
      <c r="C160">
        <v>10000</v>
      </c>
    </row>
    <row r="162" spans="1:4" x14ac:dyDescent="0.25">
      <c r="A162" s="69">
        <v>42327</v>
      </c>
      <c r="B162" t="s">
        <v>2105</v>
      </c>
      <c r="D162">
        <v>300</v>
      </c>
    </row>
    <row r="164" spans="1:4" x14ac:dyDescent="0.25">
      <c r="A164" s="69">
        <v>42329</v>
      </c>
      <c r="B164" t="s">
        <v>183</v>
      </c>
      <c r="C164">
        <v>5500</v>
      </c>
    </row>
    <row r="186" spans="1:6" x14ac:dyDescent="0.25">
      <c r="A186" s="143" t="s">
        <v>73</v>
      </c>
      <c r="B186" s="143"/>
      <c r="C186" s="5">
        <f>SUM(C4:C185)</f>
        <v>202066</v>
      </c>
      <c r="D186" s="5"/>
      <c r="E186">
        <f>SUM(E4:E145)</f>
        <v>4842</v>
      </c>
    </row>
    <row r="187" spans="1:6" x14ac:dyDescent="0.25">
      <c r="A187" s="143" t="s">
        <v>74</v>
      </c>
      <c r="B187" s="143"/>
      <c r="C187" s="5"/>
      <c r="D187" s="5">
        <f>SUM(D4:D185)</f>
        <v>186826.2</v>
      </c>
      <c r="F187">
        <f>SUM(F4:F145)</f>
        <v>4842</v>
      </c>
    </row>
    <row r="188" spans="1:6" x14ac:dyDescent="0.25">
      <c r="A188" s="143" t="s">
        <v>75</v>
      </c>
      <c r="B188" s="143"/>
      <c r="C188" s="5">
        <f>C186-D187</f>
        <v>15239.799999999988</v>
      </c>
      <c r="D188" s="5"/>
      <c r="E188">
        <f>E186-F187</f>
        <v>0</v>
      </c>
    </row>
  </sheetData>
  <mergeCells count="8">
    <mergeCell ref="E2:F2"/>
    <mergeCell ref="A186:B186"/>
    <mergeCell ref="A187:B187"/>
    <mergeCell ref="A188:B188"/>
    <mergeCell ref="A1:D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G20" activeCellId="1" sqref="C278 G20"/>
    </sheetView>
  </sheetViews>
  <sheetFormatPr defaultRowHeight="15" x14ac:dyDescent="0.25"/>
  <cols>
    <col min="1" max="1" width="29.7109375"/>
    <col min="2" max="2" width="35.140625"/>
    <col min="3" max="4" width="8.7109375"/>
    <col min="5" max="5" width="9.140625" style="34"/>
    <col min="6" max="6" width="26.42578125"/>
    <col min="7" max="7" width="34.42578125"/>
    <col min="8" max="1025" width="8.7109375"/>
  </cols>
  <sheetData>
    <row r="1" spans="1:9" x14ac:dyDescent="0.25">
      <c r="A1" s="144" t="s">
        <v>1534</v>
      </c>
      <c r="B1" s="144"/>
      <c r="C1" s="144"/>
      <c r="D1" s="144"/>
      <c r="F1" s="144" t="s">
        <v>1535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2" t="s">
        <v>4</v>
      </c>
      <c r="I3" s="2" t="s">
        <v>5</v>
      </c>
    </row>
    <row r="4" spans="1:9" x14ac:dyDescent="0.25">
      <c r="A4" s="3">
        <v>41992</v>
      </c>
      <c r="B4" t="s">
        <v>132</v>
      </c>
      <c r="D4" s="5">
        <v>365</v>
      </c>
      <c r="F4" s="3">
        <v>42085</v>
      </c>
      <c r="G4" t="s">
        <v>485</v>
      </c>
      <c r="H4">
        <v>500</v>
      </c>
      <c r="I4" s="5"/>
    </row>
    <row r="5" spans="1:9" x14ac:dyDescent="0.25">
      <c r="A5" s="3"/>
      <c r="D5" s="5"/>
      <c r="F5" s="3"/>
      <c r="I5" s="5"/>
    </row>
    <row r="6" spans="1:9" x14ac:dyDescent="0.25">
      <c r="A6" s="3">
        <v>41998</v>
      </c>
      <c r="B6" t="s">
        <v>182</v>
      </c>
      <c r="C6" s="5">
        <v>365</v>
      </c>
      <c r="F6" s="3">
        <v>42094</v>
      </c>
      <c r="G6" s="4" t="s">
        <v>565</v>
      </c>
      <c r="I6">
        <v>650</v>
      </c>
    </row>
    <row r="7" spans="1:9" x14ac:dyDescent="0.25">
      <c r="A7" s="6"/>
      <c r="C7" s="5"/>
      <c r="F7" s="6"/>
      <c r="H7" s="5"/>
    </row>
    <row r="8" spans="1:9" x14ac:dyDescent="0.25">
      <c r="A8" s="143" t="s">
        <v>73</v>
      </c>
      <c r="B8" s="143"/>
      <c r="C8" s="5">
        <f>SUM(C4:C6)</f>
        <v>365</v>
      </c>
      <c r="D8" s="5"/>
      <c r="F8" s="143" t="s">
        <v>73</v>
      </c>
      <c r="G8" s="143"/>
      <c r="H8" s="5">
        <f>SUM(H4:H6)</f>
        <v>500</v>
      </c>
      <c r="I8" s="5"/>
    </row>
    <row r="9" spans="1:9" x14ac:dyDescent="0.25">
      <c r="A9" s="143" t="s">
        <v>74</v>
      </c>
      <c r="B9" s="143"/>
      <c r="C9" s="5"/>
      <c r="D9" s="5">
        <f>SUM(D4:D6)</f>
        <v>365</v>
      </c>
      <c r="F9" s="143" t="s">
        <v>74</v>
      </c>
      <c r="G9" s="143"/>
      <c r="H9" s="5"/>
      <c r="I9" s="5">
        <f>SUM(I4:I6)</f>
        <v>650</v>
      </c>
    </row>
    <row r="10" spans="1:9" x14ac:dyDescent="0.25">
      <c r="A10" s="143" t="s">
        <v>75</v>
      </c>
      <c r="B10" s="143"/>
      <c r="C10" s="143">
        <f>C8-D9</f>
        <v>0</v>
      </c>
      <c r="D10" s="143"/>
      <c r="F10" s="143" t="s">
        <v>75</v>
      </c>
      <c r="G10" s="143"/>
      <c r="H10" s="143">
        <f>H8-I9</f>
        <v>-150</v>
      </c>
      <c r="I10" s="143"/>
    </row>
    <row r="12" spans="1:9" x14ac:dyDescent="0.25">
      <c r="F12" s="21"/>
      <c r="G12" s="21"/>
      <c r="H12" s="21"/>
      <c r="I12" s="21"/>
    </row>
    <row r="14" spans="1:9" x14ac:dyDescent="0.25">
      <c r="F14" s="144" t="s">
        <v>1536</v>
      </c>
      <c r="G14" s="144"/>
      <c r="H14" s="144"/>
      <c r="I14" s="144"/>
    </row>
    <row r="15" spans="1:9" x14ac:dyDescent="0.25">
      <c r="F15" s="2" t="s">
        <v>1</v>
      </c>
      <c r="G15" s="2" t="s">
        <v>2</v>
      </c>
      <c r="H15" s="2" t="s">
        <v>3</v>
      </c>
      <c r="I15" s="2"/>
    </row>
    <row r="16" spans="1:9" x14ac:dyDescent="0.25">
      <c r="F16" s="3">
        <v>42099</v>
      </c>
      <c r="G16" s="4" t="s">
        <v>624</v>
      </c>
      <c r="H16" s="5">
        <v>15</v>
      </c>
      <c r="I16" s="2"/>
    </row>
    <row r="17" spans="6:9" x14ac:dyDescent="0.25">
      <c r="F17" s="3">
        <v>42099</v>
      </c>
      <c r="G17" s="4" t="s">
        <v>625</v>
      </c>
      <c r="H17" s="5">
        <v>7</v>
      </c>
    </row>
    <row r="18" spans="6:9" x14ac:dyDescent="0.25">
      <c r="F18" s="3">
        <v>42099</v>
      </c>
      <c r="G18" s="4" t="s">
        <v>626</v>
      </c>
      <c r="H18" s="5">
        <v>7</v>
      </c>
    </row>
    <row r="19" spans="6:9" x14ac:dyDescent="0.25">
      <c r="F19" s="3">
        <v>42099</v>
      </c>
      <c r="G19" s="4" t="s">
        <v>627</v>
      </c>
      <c r="H19" s="5">
        <v>9</v>
      </c>
    </row>
    <row r="20" spans="6:9" x14ac:dyDescent="0.25">
      <c r="H20" s="5"/>
    </row>
    <row r="21" spans="6:9" x14ac:dyDescent="0.25">
      <c r="F21" s="143" t="s">
        <v>1537</v>
      </c>
      <c r="G21" s="143"/>
      <c r="H21" s="5">
        <f>SUM(H16:H19)</f>
        <v>38</v>
      </c>
      <c r="I21" s="5"/>
    </row>
  </sheetData>
  <mergeCells count="18">
    <mergeCell ref="A1:D1"/>
    <mergeCell ref="F1:I1"/>
    <mergeCell ref="A2:A3"/>
    <mergeCell ref="B2:B3"/>
    <mergeCell ref="C2:D2"/>
    <mergeCell ref="F2:F3"/>
    <mergeCell ref="G2:G3"/>
    <mergeCell ref="H2:I2"/>
    <mergeCell ref="H10:I10"/>
    <mergeCell ref="F14:I14"/>
    <mergeCell ref="F21:G21"/>
    <mergeCell ref="A8:B8"/>
    <mergeCell ref="F8:G8"/>
    <mergeCell ref="A9:B9"/>
    <mergeCell ref="F9:G9"/>
    <mergeCell ref="A10:B10"/>
    <mergeCell ref="C10:D10"/>
    <mergeCell ref="F10:G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C11" activeCellId="1" sqref="C278 C11"/>
    </sheetView>
  </sheetViews>
  <sheetFormatPr defaultRowHeight="15" x14ac:dyDescent="0.25"/>
  <cols>
    <col min="1" max="1" width="25.7109375"/>
    <col min="2" max="2" width="21.140625"/>
    <col min="3" max="1025" width="8.7109375"/>
  </cols>
  <sheetData>
    <row r="1" spans="1:4" x14ac:dyDescent="0.25">
      <c r="A1" s="144" t="s">
        <v>1538</v>
      </c>
      <c r="B1" s="144"/>
      <c r="C1" s="144"/>
      <c r="D1" s="144"/>
    </row>
    <row r="2" spans="1:4" x14ac:dyDescent="0.25">
      <c r="A2" s="2" t="s">
        <v>1</v>
      </c>
      <c r="B2" s="2" t="s">
        <v>2</v>
      </c>
      <c r="C2" s="2" t="s">
        <v>3</v>
      </c>
      <c r="D2" s="2"/>
    </row>
    <row r="3" spans="1:4" x14ac:dyDescent="0.25">
      <c r="A3" s="3">
        <v>42089</v>
      </c>
      <c r="B3" t="s">
        <v>1115</v>
      </c>
      <c r="C3">
        <v>20</v>
      </c>
      <c r="D3" s="5"/>
    </row>
    <row r="4" spans="1:4" x14ac:dyDescent="0.25">
      <c r="A4" s="7"/>
    </row>
    <row r="5" spans="1:4" x14ac:dyDescent="0.25">
      <c r="A5" s="3"/>
      <c r="B5" s="4"/>
      <c r="C5" s="5"/>
    </row>
    <row r="6" spans="1:4" x14ac:dyDescent="0.25">
      <c r="A6" s="7"/>
    </row>
    <row r="7" spans="1:4" x14ac:dyDescent="0.25">
      <c r="A7" s="3"/>
    </row>
    <row r="9" spans="1:4" x14ac:dyDescent="0.25">
      <c r="A9" s="143" t="s">
        <v>73</v>
      </c>
      <c r="B9" s="143"/>
      <c r="C9" s="5">
        <f>SUM(C3:C8)</f>
        <v>20</v>
      </c>
      <c r="D9" s="5"/>
    </row>
    <row r="10" spans="1:4" x14ac:dyDescent="0.25">
      <c r="A10" s="143" t="s">
        <v>75</v>
      </c>
      <c r="B10" s="143"/>
      <c r="C10" s="5">
        <f>45-C9</f>
        <v>25</v>
      </c>
      <c r="D10" s="5"/>
    </row>
  </sheetData>
  <mergeCells count="3">
    <mergeCell ref="A1:D1"/>
    <mergeCell ref="A9:B9"/>
    <mergeCell ref="A10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opLeftCell="A19" zoomScaleNormal="100" workbookViewId="0">
      <selection activeCell="E31" sqref="E31"/>
    </sheetView>
  </sheetViews>
  <sheetFormatPr defaultRowHeight="15" x14ac:dyDescent="0.25"/>
  <cols>
    <col min="1" max="1" width="28.42578125"/>
    <col min="2" max="2" width="8.7109375"/>
    <col min="3" max="3" width="9.140625" style="5"/>
    <col min="4" max="4" width="15.28515625" customWidth="1"/>
    <col min="5" max="5" width="10.5703125" customWidth="1"/>
    <col min="6" max="6" width="9.140625" style="5"/>
    <col min="7" max="7" width="28.28515625"/>
    <col min="8" max="8" width="8.7109375"/>
    <col min="9" max="9" width="9.140625" style="5"/>
    <col min="10" max="11" width="8.7109375"/>
    <col min="12" max="12" width="8.7109375" style="59"/>
    <col min="13" max="13" width="32.42578125" customWidth="1"/>
    <col min="14" max="14" width="8.7109375"/>
    <col min="15" max="15" width="8.7109375" style="59"/>
    <col min="16" max="16" width="23.42578125"/>
    <col min="17" max="17" width="8.7109375"/>
    <col min="18" max="18" width="8.7109375" style="59"/>
    <col min="19" max="19" width="39.7109375"/>
    <col min="20" max="20" width="8.7109375"/>
    <col min="21" max="21" width="8.7109375" style="59"/>
    <col min="22" max="22" width="14.5703125"/>
    <col min="23" max="23" width="8.7109375"/>
    <col min="24" max="24" width="8.7109375" style="59"/>
    <col min="25" max="25" width="14.28515625"/>
    <col min="26" max="26" width="8.7109375"/>
    <col min="27" max="27" width="9.140625" style="36"/>
    <col min="28" max="28" width="34"/>
    <col min="29" max="29" width="8.85546875"/>
    <col min="30" max="30" width="9.140625" style="5"/>
    <col min="31" max="31" width="40.140625"/>
    <col min="32" max="32" width="8.7109375"/>
    <col min="33" max="33" width="9.140625" style="21"/>
    <col min="34" max="34" width="67.5703125"/>
    <col min="35" max="35" width="8.7109375"/>
    <col min="36" max="36" width="9.140625" style="21"/>
    <col min="37" max="37" width="23.85546875"/>
    <col min="38" max="38" width="8.7109375"/>
    <col min="39" max="39" width="9.140625" style="21"/>
    <col min="40" max="40" width="17.140625"/>
    <col min="41" max="41" width="18.5703125"/>
    <col min="42" max="42" width="8.7109375" style="101"/>
    <col min="43" max="1025" width="8.7109375"/>
  </cols>
  <sheetData>
    <row r="1" spans="1:44" x14ac:dyDescent="0.25">
      <c r="A1" s="143" t="s">
        <v>1539</v>
      </c>
      <c r="B1" s="143"/>
      <c r="C1" s="52"/>
      <c r="D1" s="143" t="s">
        <v>1866</v>
      </c>
      <c r="E1" s="143"/>
      <c r="F1" s="52"/>
      <c r="G1" s="143" t="s">
        <v>1540</v>
      </c>
      <c r="H1" s="143"/>
      <c r="I1" s="52"/>
      <c r="J1" s="143" t="s">
        <v>1541</v>
      </c>
      <c r="K1" s="143"/>
      <c r="M1" s="143" t="s">
        <v>1542</v>
      </c>
      <c r="N1" s="143"/>
      <c r="P1" s="143" t="s">
        <v>1543</v>
      </c>
      <c r="Q1" s="143"/>
      <c r="S1" t="s">
        <v>1544</v>
      </c>
      <c r="T1">
        <f>Perse!C2929</f>
        <v>740</v>
      </c>
      <c r="V1" s="143" t="s">
        <v>1545</v>
      </c>
      <c r="W1" s="143"/>
      <c r="Y1" s="143" t="s">
        <v>1546</v>
      </c>
      <c r="Z1" s="143"/>
      <c r="AB1" s="143" t="s">
        <v>1547</v>
      </c>
      <c r="AC1" s="143"/>
      <c r="AD1" s="53"/>
      <c r="AE1" s="143" t="s">
        <v>1548</v>
      </c>
      <c r="AF1" s="143"/>
      <c r="AH1" s="143" t="s">
        <v>1549</v>
      </c>
      <c r="AI1" s="143"/>
      <c r="AK1" s="143" t="s">
        <v>1550</v>
      </c>
      <c r="AL1" s="143"/>
      <c r="AN1" s="143" t="s">
        <v>16</v>
      </c>
      <c r="AO1" s="143"/>
      <c r="AQ1" s="147" t="s">
        <v>1854</v>
      </c>
      <c r="AR1" s="147"/>
    </row>
    <row r="2" spans="1:44" x14ac:dyDescent="0.25">
      <c r="A2" s="143" t="s">
        <v>1551</v>
      </c>
      <c r="B2" s="143"/>
      <c r="C2" s="52"/>
      <c r="D2" t="s">
        <v>1552</v>
      </c>
      <c r="E2">
        <v>100</v>
      </c>
      <c r="F2" s="52"/>
      <c r="G2" s="143" t="s">
        <v>1551</v>
      </c>
      <c r="H2" s="143"/>
      <c r="I2" s="52"/>
      <c r="J2" s="143" t="s">
        <v>1551</v>
      </c>
      <c r="K2" s="143"/>
      <c r="M2" t="s">
        <v>1553</v>
      </c>
      <c r="N2">
        <f>Zamru!C12</f>
        <v>0</v>
      </c>
      <c r="P2" t="s">
        <v>1554</v>
      </c>
      <c r="Q2">
        <f>'Poly Main'!N66</f>
        <v>0</v>
      </c>
      <c r="V2" t="s">
        <v>1555</v>
      </c>
      <c r="W2">
        <f>'PG Main'!N50</f>
        <v>0</v>
      </c>
      <c r="Y2" t="s">
        <v>1556</v>
      </c>
      <c r="Z2">
        <f>'PM 2014'!J21</f>
        <v>150</v>
      </c>
      <c r="AD2" s="53"/>
      <c r="AE2" t="s">
        <v>1557</v>
      </c>
      <c r="AF2">
        <f>ABS('Naseema PV'!C588)</f>
        <v>1302</v>
      </c>
      <c r="AH2" t="s">
        <v>1093</v>
      </c>
      <c r="AI2">
        <f>'PC 1(Sama-Samee Pri-Ex Jenn 4G)'!C30</f>
        <v>287</v>
      </c>
      <c r="AK2" t="s">
        <v>1558</v>
      </c>
      <c r="AL2">
        <f>'Baiju Rewards'!C15</f>
        <v>0</v>
      </c>
      <c r="AN2" t="s">
        <v>16</v>
      </c>
      <c r="AO2">
        <f>'Recharge(March)'!C182</f>
        <v>2145</v>
      </c>
      <c r="AQ2" t="s">
        <v>1852</v>
      </c>
      <c r="AR2">
        <f>'PM 2015'!J14</f>
        <v>300</v>
      </c>
    </row>
    <row r="3" spans="1:44" x14ac:dyDescent="0.25">
      <c r="A3" t="s">
        <v>1559</v>
      </c>
      <c r="B3">
        <f>ABS(Lijith!C32)</f>
        <v>3402.2</v>
      </c>
      <c r="C3" s="52"/>
      <c r="D3" t="s">
        <v>1560</v>
      </c>
      <c r="E3">
        <v>600</v>
      </c>
      <c r="F3" s="52"/>
      <c r="G3" t="s">
        <v>1560</v>
      </c>
      <c r="H3">
        <v>300</v>
      </c>
      <c r="I3" s="52"/>
      <c r="J3" t="s">
        <v>1561</v>
      </c>
      <c r="K3">
        <v>140</v>
      </c>
      <c r="M3" t="s">
        <v>1562</v>
      </c>
      <c r="N3">
        <f>'Mimoonathatha Jaram'!C9</f>
        <v>0</v>
      </c>
      <c r="P3" t="s">
        <v>1563</v>
      </c>
      <c r="Q3">
        <f>'Poly Main'!R41</f>
        <v>0</v>
      </c>
      <c r="S3" t="s">
        <v>1564</v>
      </c>
      <c r="T3">
        <f>E10+H20+K10+Q14+Z4+AC9</f>
        <v>11921</v>
      </c>
      <c r="AD3" s="53"/>
      <c r="AE3" t="s">
        <v>1098</v>
      </c>
      <c r="AF3">
        <f>'Moothama Maxi'!C24</f>
        <v>0</v>
      </c>
      <c r="AH3" t="s">
        <v>1565</v>
      </c>
      <c r="AI3">
        <f>'Poly MSF PM'!C20</f>
        <v>26</v>
      </c>
      <c r="AN3" t="s">
        <v>1566</v>
      </c>
      <c r="AO3">
        <f>'Recharge(March)'!G88</f>
        <v>890</v>
      </c>
      <c r="AQ3" t="s">
        <v>1853</v>
      </c>
      <c r="AR3">
        <v>500</v>
      </c>
    </row>
    <row r="4" spans="1:44" x14ac:dyDescent="0.25">
      <c r="A4" t="s">
        <v>1567</v>
      </c>
      <c r="B4">
        <f>ABS('Jamsheer Babu PV'!H105)</f>
        <v>0</v>
      </c>
      <c r="C4" s="52"/>
      <c r="D4" t="s">
        <v>1568</v>
      </c>
      <c r="E4">
        <f>'Rahil Mini'!C10</f>
        <v>25</v>
      </c>
      <c r="F4" s="52"/>
      <c r="G4" t="s">
        <v>1569</v>
      </c>
      <c r="H4">
        <v>100</v>
      </c>
      <c r="I4" s="52"/>
      <c r="J4" t="s">
        <v>1570</v>
      </c>
      <c r="K4">
        <v>800</v>
      </c>
      <c r="M4" t="s">
        <v>1571</v>
      </c>
      <c r="N4">
        <f>'SSM Seminar Samad Kaka'!J69</f>
        <v>250</v>
      </c>
      <c r="P4" t="s">
        <v>1572</v>
      </c>
      <c r="Q4">
        <f>'Poly Main'!V43</f>
        <v>1000</v>
      </c>
      <c r="V4" t="s">
        <v>1021</v>
      </c>
      <c r="W4">
        <f>SUM(W2:W3)</f>
        <v>0</v>
      </c>
      <c r="Y4" t="s">
        <v>1021</v>
      </c>
      <c r="Z4">
        <f>SUM(Z2:Z3)</f>
        <v>150</v>
      </c>
      <c r="AD4" s="53"/>
      <c r="AE4" t="s">
        <v>1573</v>
      </c>
      <c r="AF4">
        <f>Father!H22</f>
        <v>0</v>
      </c>
      <c r="AH4" t="s">
        <v>1574</v>
      </c>
      <c r="AI4">
        <f>'Balaguruswamy book'!C7</f>
        <v>33</v>
      </c>
      <c r="AQ4" t="s">
        <v>2098</v>
      </c>
      <c r="AR4">
        <v>750</v>
      </c>
    </row>
    <row r="5" spans="1:44" x14ac:dyDescent="0.25">
      <c r="A5" t="s">
        <v>1575</v>
      </c>
      <c r="B5">
        <f>Insha!C10</f>
        <v>0</v>
      </c>
      <c r="C5" s="52"/>
      <c r="D5" t="s">
        <v>1576</v>
      </c>
      <c r="E5">
        <v>700</v>
      </c>
      <c r="F5" s="52"/>
      <c r="G5" t="s">
        <v>1570</v>
      </c>
      <c r="H5">
        <v>100</v>
      </c>
      <c r="I5" s="52"/>
      <c r="J5" t="s">
        <v>1577</v>
      </c>
      <c r="K5">
        <v>300</v>
      </c>
      <c r="M5" t="s">
        <v>1578</v>
      </c>
      <c r="N5">
        <f>Father!C18</f>
        <v>0</v>
      </c>
      <c r="P5" t="s">
        <v>1579</v>
      </c>
      <c r="Q5">
        <f>'Poly Main'!N50</f>
        <v>3100</v>
      </c>
      <c r="S5" t="s">
        <v>1580</v>
      </c>
      <c r="T5">
        <f>H24+W4+W11+E27+AR10</f>
        <v>12970</v>
      </c>
      <c r="AD5" s="53"/>
      <c r="AE5" t="s">
        <v>1581</v>
      </c>
      <c r="AF5">
        <f>'Fasil Account'!C27</f>
        <v>0</v>
      </c>
      <c r="AH5" t="s">
        <v>1582</v>
      </c>
      <c r="AI5">
        <f>'Kabeer sir &amp; team'!C24</f>
        <v>-2446</v>
      </c>
      <c r="AN5" t="s">
        <v>75</v>
      </c>
      <c r="AO5">
        <f>AO2-AO3</f>
        <v>1255</v>
      </c>
      <c r="AQ5" t="s">
        <v>2099</v>
      </c>
      <c r="AR5">
        <v>750</v>
      </c>
    </row>
    <row r="6" spans="1:44" x14ac:dyDescent="0.25">
      <c r="A6" t="s">
        <v>1583</v>
      </c>
      <c r="B6">
        <f>ABS('Shaji Mema'!C34)</f>
        <v>42</v>
      </c>
      <c r="C6" s="52"/>
      <c r="D6" t="s">
        <v>1570</v>
      </c>
      <c r="E6">
        <v>500</v>
      </c>
      <c r="F6" s="52"/>
      <c r="G6" t="s">
        <v>1584</v>
      </c>
      <c r="H6">
        <v>400</v>
      </c>
      <c r="I6" s="52"/>
      <c r="J6" t="s">
        <v>2100</v>
      </c>
      <c r="K6">
        <v>1136</v>
      </c>
      <c r="M6" t="s">
        <v>1585</v>
      </c>
      <c r="N6">
        <f>Nesitata!C26</f>
        <v>0</v>
      </c>
      <c r="P6" t="s">
        <v>1586</v>
      </c>
      <c r="Q6">
        <v>500</v>
      </c>
      <c r="V6" s="21"/>
      <c r="W6" s="21"/>
      <c r="AD6" s="53"/>
      <c r="AE6" t="s">
        <v>1587</v>
      </c>
      <c r="AF6">
        <f>Father!H34</f>
        <v>0</v>
      </c>
      <c r="AH6" t="s">
        <v>16</v>
      </c>
      <c r="AI6">
        <f>'Recharge(March)'!C182</f>
        <v>2145</v>
      </c>
    </row>
    <row r="7" spans="1:44" x14ac:dyDescent="0.25">
      <c r="A7" t="s">
        <v>1588</v>
      </c>
      <c r="B7">
        <f>Mother!C256</f>
        <v>12000</v>
      </c>
      <c r="C7" s="52"/>
      <c r="D7" t="s">
        <v>1589</v>
      </c>
      <c r="E7">
        <v>250</v>
      </c>
      <c r="F7" s="52"/>
      <c r="G7" t="s">
        <v>1590</v>
      </c>
      <c r="H7">
        <v>250</v>
      </c>
      <c r="I7" s="52"/>
      <c r="J7" t="s">
        <v>1994</v>
      </c>
      <c r="K7">
        <v>220</v>
      </c>
      <c r="M7" t="s">
        <v>1591</v>
      </c>
      <c r="N7">
        <f>'Ktpm Home'!H10</f>
        <v>0</v>
      </c>
      <c r="S7" t="s">
        <v>1592</v>
      </c>
      <c r="T7">
        <f>B54+H28+K15</f>
        <v>610</v>
      </c>
      <c r="AD7" s="53"/>
      <c r="AE7" t="s">
        <v>1812</v>
      </c>
      <c r="AF7">
        <f>'Kottakkal Vanitha Poly Seminar'!C19</f>
        <v>0</v>
      </c>
      <c r="AH7" t="s">
        <v>1593</v>
      </c>
      <c r="AI7">
        <f>'Shafeeque Hard disk'!C6</f>
        <v>14</v>
      </c>
    </row>
    <row r="8" spans="1:44" x14ac:dyDescent="0.25">
      <c r="A8" t="s">
        <v>1525</v>
      </c>
      <c r="B8">
        <f>PNB!C188-'Mol Account'!E144-'B-tech Account'!E116-'Kottakkal Vanitha Poly Seminar'!E63</f>
        <v>15239.799999999988</v>
      </c>
      <c r="C8" s="52"/>
      <c r="F8" s="52"/>
      <c r="G8" t="s">
        <v>1594</v>
      </c>
      <c r="H8">
        <v>250</v>
      </c>
      <c r="I8" s="52"/>
      <c r="M8" t="s">
        <v>1534</v>
      </c>
      <c r="N8">
        <f>'Muhammed Kutty'!C10</f>
        <v>0</v>
      </c>
      <c r="V8" s="143" t="s">
        <v>1595</v>
      </c>
      <c r="W8" s="143"/>
      <c r="AD8" s="53"/>
      <c r="AH8" t="s">
        <v>1596</v>
      </c>
      <c r="AI8">
        <f>Chippy!C22</f>
        <v>-579</v>
      </c>
    </row>
    <row r="9" spans="1:44" x14ac:dyDescent="0.25">
      <c r="A9" t="s">
        <v>1597</v>
      </c>
      <c r="B9">
        <f>'SBI EZ'!C47</f>
        <v>93</v>
      </c>
      <c r="C9" s="52"/>
      <c r="F9" s="52"/>
      <c r="G9" t="s">
        <v>1598</v>
      </c>
      <c r="H9">
        <v>250</v>
      </c>
      <c r="I9" s="52"/>
      <c r="M9" t="s">
        <v>1600</v>
      </c>
      <c r="N9">
        <f>Father!H9</f>
        <v>0</v>
      </c>
      <c r="S9" t="s">
        <v>1601</v>
      </c>
      <c r="T9">
        <f>H32</f>
        <v>0</v>
      </c>
      <c r="V9" t="s">
        <v>1602</v>
      </c>
      <c r="W9">
        <f>'Site Work'!J45</f>
        <v>7000</v>
      </c>
      <c r="AB9" t="s">
        <v>1021</v>
      </c>
      <c r="AC9">
        <f>SUM(AC2:AC7)</f>
        <v>0</v>
      </c>
      <c r="AD9" s="53"/>
      <c r="AH9" t="s">
        <v>1603</v>
      </c>
      <c r="AI9">
        <f>Rasdan!C8</f>
        <v>32</v>
      </c>
    </row>
    <row r="10" spans="1:44" x14ac:dyDescent="0.25">
      <c r="A10" t="s">
        <v>1296</v>
      </c>
      <c r="B10">
        <f>ABS(Nitin!C8)</f>
        <v>20</v>
      </c>
      <c r="C10" s="52"/>
      <c r="D10" t="s">
        <v>1021</v>
      </c>
      <c r="E10">
        <f>SUM(E2:E7)</f>
        <v>2175</v>
      </c>
      <c r="F10" s="52"/>
      <c r="G10" t="s">
        <v>1604</v>
      </c>
      <c r="H10">
        <v>250</v>
      </c>
      <c r="I10" s="52"/>
      <c r="J10" t="s">
        <v>1021</v>
      </c>
      <c r="K10">
        <f>SUM(K3:K9)</f>
        <v>2596</v>
      </c>
      <c r="M10" t="s">
        <v>1606</v>
      </c>
      <c r="N10">
        <f>Saheerkaka!C10</f>
        <v>0</v>
      </c>
      <c r="AD10" s="53"/>
      <c r="AH10" t="s">
        <v>1556</v>
      </c>
      <c r="AI10">
        <f>Jobin!C34</f>
        <v>-462.25</v>
      </c>
      <c r="AQ10" t="s">
        <v>1021</v>
      </c>
      <c r="AR10">
        <f>SUM(AR2:AR9)</f>
        <v>2300</v>
      </c>
    </row>
    <row r="11" spans="1:44" x14ac:dyDescent="0.25">
      <c r="A11" t="s">
        <v>1147</v>
      </c>
      <c r="B11">
        <f>Chillara!C362</f>
        <v>468.5</v>
      </c>
      <c r="C11" s="52"/>
      <c r="F11" s="52"/>
      <c r="G11" t="s">
        <v>1607</v>
      </c>
      <c r="H11">
        <v>250</v>
      </c>
      <c r="I11" s="52"/>
      <c r="M11" t="s">
        <v>1608</v>
      </c>
      <c r="N11">
        <f>Father!C37</f>
        <v>0</v>
      </c>
      <c r="S11" t="s">
        <v>1609</v>
      </c>
      <c r="T11">
        <f>B49+T1</f>
        <v>65113.499999999985</v>
      </c>
      <c r="V11" t="s">
        <v>1021</v>
      </c>
      <c r="W11">
        <f>SUM(W9:W10)</f>
        <v>7000</v>
      </c>
      <c r="AD11" s="53"/>
      <c r="AH11" t="s">
        <v>1610</v>
      </c>
      <c r="AI11">
        <f>'Shafeeque Seminar'!C9</f>
        <v>-470</v>
      </c>
    </row>
    <row r="12" spans="1:44" x14ac:dyDescent="0.25">
      <c r="A12" t="s">
        <v>1160</v>
      </c>
      <c r="B12">
        <f>ABS(Raslam!C33)</f>
        <v>60</v>
      </c>
      <c r="C12" s="52"/>
      <c r="D12" s="143" t="s">
        <v>1611</v>
      </c>
      <c r="E12" s="143"/>
      <c r="F12" s="52"/>
      <c r="G12" t="s">
        <v>1997</v>
      </c>
      <c r="H12">
        <v>250</v>
      </c>
      <c r="I12" s="52"/>
      <c r="J12" s="143" t="s">
        <v>1599</v>
      </c>
      <c r="K12" s="143"/>
      <c r="M12" t="s">
        <v>1612</v>
      </c>
      <c r="N12">
        <f>'Mol Account'!C147</f>
        <v>102</v>
      </c>
      <c r="AD12" s="53"/>
      <c r="AE12" s="146"/>
      <c r="AF12" s="146"/>
      <c r="AH12" t="s">
        <v>1613</v>
      </c>
      <c r="AI12">
        <f>'Anoop&amp;Murshid'!C13</f>
        <v>-2462</v>
      </c>
    </row>
    <row r="13" spans="1:44" x14ac:dyDescent="0.25">
      <c r="A13" t="s">
        <v>1614</v>
      </c>
      <c r="B13">
        <f>ABS(Naqeeb!C8)</f>
        <v>100</v>
      </c>
      <c r="C13" s="52"/>
      <c r="D13" t="s">
        <v>1615</v>
      </c>
      <c r="E13">
        <f>'Poly Mini 2015'!N45</f>
        <v>0</v>
      </c>
      <c r="F13" s="52"/>
      <c r="I13" s="52"/>
      <c r="J13" t="s">
        <v>1605</v>
      </c>
      <c r="K13">
        <v>300</v>
      </c>
      <c r="M13" t="s">
        <v>1616</v>
      </c>
      <c r="N13">
        <f>Kinara!C10</f>
        <v>0</v>
      </c>
      <c r="S13" t="s">
        <v>1617</v>
      </c>
      <c r="T13">
        <f>T11-N39</f>
        <v>64246.499999999985</v>
      </c>
      <c r="AD13" s="53"/>
      <c r="AH13" t="s">
        <v>1618</v>
      </c>
      <c r="AI13">
        <f>'Mansoor&amp;team'!C25</f>
        <v>-2860</v>
      </c>
    </row>
    <row r="14" spans="1:44" x14ac:dyDescent="0.25">
      <c r="A14" t="s">
        <v>1619</v>
      </c>
      <c r="B14">
        <f>'Mansoor Poly'!C7</f>
        <v>6</v>
      </c>
      <c r="C14" s="52"/>
      <c r="D14" t="s">
        <v>1745</v>
      </c>
      <c r="E14">
        <f>'Poly Mini 2015'!N61</f>
        <v>970</v>
      </c>
      <c r="F14" s="52"/>
      <c r="I14" s="52"/>
      <c r="M14" t="s">
        <v>1620</v>
      </c>
      <c r="N14">
        <f>'Jamsheer Babu PV'!H70</f>
        <v>0</v>
      </c>
      <c r="P14" t="s">
        <v>1021</v>
      </c>
      <c r="Q14">
        <f>SUM(Q2:Q13)</f>
        <v>4600</v>
      </c>
      <c r="AD14" s="53"/>
      <c r="AE14" s="143" t="s">
        <v>1621</v>
      </c>
      <c r="AF14" s="143"/>
      <c r="AH14" t="s">
        <v>1622</v>
      </c>
      <c r="AI14">
        <f>'Nitin &amp; team'!C46</f>
        <v>-3602.5</v>
      </c>
    </row>
    <row r="15" spans="1:44" x14ac:dyDescent="0.25">
      <c r="A15" t="s">
        <v>1623</v>
      </c>
      <c r="B15">
        <f>ABS('Moothama Account'!C49)</f>
        <v>0</v>
      </c>
      <c r="C15" s="52"/>
      <c r="D15" t="s">
        <v>1867</v>
      </c>
      <c r="E15">
        <f>'Poly Mini 2015'!R34</f>
        <v>0</v>
      </c>
      <c r="F15" s="52"/>
      <c r="I15" s="52"/>
      <c r="J15" t="s">
        <v>1021</v>
      </c>
      <c r="K15">
        <f>SUM(K13:K14)</f>
        <v>300</v>
      </c>
      <c r="M15" t="s">
        <v>1625</v>
      </c>
      <c r="N15">
        <f>'Mimoona Edakkulam'!C26</f>
        <v>0</v>
      </c>
      <c r="S15" t="s">
        <v>1626</v>
      </c>
      <c r="T15">
        <f>T13+T3</f>
        <v>76167.499999999985</v>
      </c>
      <c r="AD15" s="53"/>
      <c r="AE15" t="s">
        <v>1557</v>
      </c>
      <c r="AF15" s="82">
        <f>'Mol Account'!C144</f>
        <v>1200</v>
      </c>
      <c r="AH15" t="s">
        <v>1627</v>
      </c>
      <c r="AI15">
        <f>'Muhammed Kutty'!H21</f>
        <v>38</v>
      </c>
    </row>
    <row r="16" spans="1:44" x14ac:dyDescent="0.25">
      <c r="A16" t="s">
        <v>1535</v>
      </c>
      <c r="B16">
        <f>ABS('Muhammed Kutty'!H10)</f>
        <v>150</v>
      </c>
      <c r="C16" s="52"/>
      <c r="D16" t="s">
        <v>1870</v>
      </c>
      <c r="E16">
        <f>'Poly Mini 2015'!R46</f>
        <v>0</v>
      </c>
      <c r="F16" s="52"/>
      <c r="I16" s="52"/>
      <c r="M16" t="s">
        <v>1628</v>
      </c>
      <c r="N16">
        <f>'Moothama Maxi'!C24</f>
        <v>0</v>
      </c>
      <c r="AD16" s="53"/>
      <c r="AE16" t="s">
        <v>1098</v>
      </c>
      <c r="AF16">
        <f>'Moothama Maxi'!C24</f>
        <v>0</v>
      </c>
      <c r="AH16" t="s">
        <v>1629</v>
      </c>
      <c r="AI16">
        <f>'Desktop 2(Shivadasan Cecell PC)'!C12</f>
        <v>28</v>
      </c>
    </row>
    <row r="17" spans="1:35" x14ac:dyDescent="0.25">
      <c r="A17" t="s">
        <v>1561</v>
      </c>
      <c r="B17">
        <f>ABS('Fasil Account'!H16)</f>
        <v>17</v>
      </c>
      <c r="C17" s="52"/>
      <c r="D17" t="s">
        <v>1885</v>
      </c>
      <c r="E17">
        <f>'Poly Mini 2015'!R70</f>
        <v>500</v>
      </c>
      <c r="F17" s="52"/>
      <c r="I17" s="52"/>
      <c r="M17" t="s">
        <v>1588</v>
      </c>
      <c r="N17">
        <f>Mother!I230</f>
        <v>0</v>
      </c>
      <c r="S17" t="s">
        <v>1630</v>
      </c>
      <c r="T17">
        <f>T15+T5</f>
        <v>89137.499999999985</v>
      </c>
      <c r="AD17" s="53"/>
      <c r="AE17" t="s">
        <v>1573</v>
      </c>
      <c r="AF17" t="e">
        <f>Father!#REF!</f>
        <v>#REF!</v>
      </c>
      <c r="AH17" t="s">
        <v>1631</v>
      </c>
      <c r="AI17">
        <f>'Desktop 3(Jennif 4G Mobiles PC)'!C11</f>
        <v>160</v>
      </c>
    </row>
    <row r="18" spans="1:35" x14ac:dyDescent="0.25">
      <c r="A18" t="s">
        <v>1054</v>
      </c>
      <c r="B18">
        <f>Jennif!C21</f>
        <v>90</v>
      </c>
      <c r="C18" s="52"/>
      <c r="D18" t="s">
        <v>1894</v>
      </c>
      <c r="E18">
        <f>'Poly Mini 2015'!N76</f>
        <v>1000</v>
      </c>
      <c r="F18" s="52"/>
      <c r="I18" s="52"/>
      <c r="M18" t="s">
        <v>1632</v>
      </c>
      <c r="N18">
        <f>Father!H22</f>
        <v>0</v>
      </c>
      <c r="AD18" s="53"/>
      <c r="AE18" t="s">
        <v>1581</v>
      </c>
      <c r="AF18">
        <f>ABS('Fasil Account'!C50)</f>
        <v>0</v>
      </c>
      <c r="AH18" t="s">
        <v>1633</v>
      </c>
      <c r="AI18">
        <f>Neenu!H20</f>
        <v>124</v>
      </c>
    </row>
    <row r="19" spans="1:35" x14ac:dyDescent="0.25">
      <c r="A19" t="s">
        <v>1634</v>
      </c>
      <c r="B19">
        <f>ABS('DK Savings'!C52)</f>
        <v>0</v>
      </c>
      <c r="C19" s="52"/>
      <c r="D19" t="s">
        <v>1906</v>
      </c>
      <c r="E19">
        <f>'Poly Mini 2015'!N96</f>
        <v>300</v>
      </c>
      <c r="F19" s="52"/>
      <c r="I19" s="52"/>
      <c r="M19" t="s">
        <v>1635</v>
      </c>
      <c r="N19">
        <f>'Fasil Account'!C27</f>
        <v>0</v>
      </c>
      <c r="S19" t="s">
        <v>1636</v>
      </c>
      <c r="T19">
        <f>T17+T9</f>
        <v>89137.499999999985</v>
      </c>
      <c r="AD19" s="53"/>
      <c r="AE19" t="s">
        <v>1587</v>
      </c>
      <c r="AF19" t="e">
        <f>Father!#REF!</f>
        <v>#REF!</v>
      </c>
      <c r="AH19" t="s">
        <v>1637</v>
      </c>
      <c r="AI19">
        <f>LET!C30</f>
        <v>989</v>
      </c>
    </row>
    <row r="20" spans="1:35" x14ac:dyDescent="0.25">
      <c r="A20" t="s">
        <v>1638</v>
      </c>
      <c r="B20">
        <f>ABS(Noorjatha!H12)</f>
        <v>0</v>
      </c>
      <c r="C20" s="52"/>
      <c r="D20" t="s">
        <v>2059</v>
      </c>
      <c r="E20">
        <f>'Poly Mini 2015'!V43</f>
        <v>150</v>
      </c>
      <c r="F20" s="52"/>
      <c r="G20" t="s">
        <v>1021</v>
      </c>
      <c r="H20">
        <f>SUM(H3:H19)</f>
        <v>2400</v>
      </c>
      <c r="I20" s="52"/>
      <c r="M20" t="s">
        <v>1639</v>
      </c>
      <c r="N20">
        <f>Reenu!C10</f>
        <v>0</v>
      </c>
      <c r="AD20" s="53"/>
      <c r="AE20" t="s">
        <v>1812</v>
      </c>
      <c r="AF20">
        <f>'Kottakkal Vanitha Poly Seminar'!C19</f>
        <v>0</v>
      </c>
      <c r="AH20" t="s">
        <v>1066</v>
      </c>
      <c r="AI20">
        <f>'Fareeda Project'!C37</f>
        <v>-5551</v>
      </c>
    </row>
    <row r="21" spans="1:35" x14ac:dyDescent="0.25">
      <c r="A21" t="s">
        <v>1640</v>
      </c>
      <c r="B21">
        <f>ABS(Nesitata!C96)</f>
        <v>1000</v>
      </c>
      <c r="C21" s="52"/>
      <c r="D21" t="s">
        <v>2060</v>
      </c>
      <c r="E21">
        <f>'Poly Mini 2015'!V59</f>
        <v>750</v>
      </c>
      <c r="F21" s="52"/>
      <c r="I21" s="52"/>
      <c r="M21" t="s">
        <v>1641</v>
      </c>
      <c r="N21">
        <f>ABS('Praveen Sir'!C10)</f>
        <v>10</v>
      </c>
      <c r="S21" t="s">
        <v>1642</v>
      </c>
      <c r="T21">
        <f>T19+T7</f>
        <v>89747.499999999985</v>
      </c>
      <c r="AD21" s="53"/>
      <c r="AH21" t="s">
        <v>1060</v>
      </c>
      <c r="AI21">
        <f>'Baiju Site'!C28</f>
        <v>-963</v>
      </c>
    </row>
    <row r="22" spans="1:35" x14ac:dyDescent="0.25">
      <c r="A22" t="s">
        <v>1643</v>
      </c>
      <c r="B22">
        <f>Malutata!J35</f>
        <v>0</v>
      </c>
      <c r="C22" s="52"/>
      <c r="D22" t="s">
        <v>2061</v>
      </c>
      <c r="E22">
        <f>'Poly Mini 2015'!V75</f>
        <v>0</v>
      </c>
      <c r="F22" s="52"/>
      <c r="G22" s="143" t="s">
        <v>1624</v>
      </c>
      <c r="H22" s="143"/>
      <c r="I22" s="52"/>
      <c r="M22" t="s">
        <v>1644</v>
      </c>
      <c r="N22">
        <f>'Moothamma certificate account'!C10</f>
        <v>0</v>
      </c>
      <c r="AD22" s="53"/>
      <c r="AH22" t="s">
        <v>1050</v>
      </c>
      <c r="AI22">
        <f>'Samad Kaka BM Work'!C25</f>
        <v>48</v>
      </c>
    </row>
    <row r="23" spans="1:35" x14ac:dyDescent="0.25">
      <c r="A23" t="s">
        <v>1645</v>
      </c>
      <c r="B23">
        <f>Antony!C11</f>
        <v>0</v>
      </c>
      <c r="C23" s="52"/>
      <c r="D23" t="s">
        <v>1997</v>
      </c>
      <c r="F23" s="52"/>
      <c r="I23" s="52"/>
      <c r="M23" t="s">
        <v>1647</v>
      </c>
      <c r="N23">
        <f>Father!H34</f>
        <v>0</v>
      </c>
      <c r="AD23" s="53"/>
      <c r="AH23" t="s">
        <v>1049</v>
      </c>
      <c r="AI23">
        <f>'Muhsin Mini Guide'!C20</f>
        <v>44</v>
      </c>
    </row>
    <row r="24" spans="1:35" x14ac:dyDescent="0.25">
      <c r="A24" t="s">
        <v>1648</v>
      </c>
      <c r="B24">
        <f>ABS(Immutyy!C20)</f>
        <v>0</v>
      </c>
      <c r="C24" s="52"/>
      <c r="F24" s="52"/>
      <c r="G24" t="s">
        <v>1021</v>
      </c>
      <c r="H24">
        <f>SUM(H23:H23)</f>
        <v>0</v>
      </c>
      <c r="I24" s="52"/>
      <c r="M24" t="s">
        <v>1024</v>
      </c>
      <c r="N24">
        <f>ABS(Sinaz!C10)</f>
        <v>5</v>
      </c>
      <c r="AD24" s="53"/>
      <c r="AH24" t="s">
        <v>1048</v>
      </c>
      <c r="AI24">
        <f>'Anas Android'!C20</f>
        <v>34</v>
      </c>
    </row>
    <row r="25" spans="1:35" x14ac:dyDescent="0.25">
      <c r="A25" t="s">
        <v>1649</v>
      </c>
      <c r="B25">
        <f>ABS(Samon!C10)</f>
        <v>0</v>
      </c>
      <c r="C25" s="52"/>
      <c r="F25" s="52"/>
      <c r="I25" s="52"/>
      <c r="M25" t="s">
        <v>1774</v>
      </c>
      <c r="N25">
        <f>'Kottakkal Vanitha Poly Seminar'!C19</f>
        <v>0</v>
      </c>
      <c r="AD25" s="53"/>
      <c r="AH25" t="s">
        <v>1650</v>
      </c>
      <c r="AI25">
        <f>'Bio-Weapon Seminar'!C20</f>
        <v>-170</v>
      </c>
    </row>
    <row r="26" spans="1:35" x14ac:dyDescent="0.25">
      <c r="A26" t="s">
        <v>1651</v>
      </c>
      <c r="B26">
        <f>ABS('Mimoonathatha Jaram'!H12)</f>
        <v>0</v>
      </c>
      <c r="C26" s="52"/>
      <c r="F26" s="52"/>
      <c r="G26" s="143" t="s">
        <v>1599</v>
      </c>
      <c r="H26" s="143"/>
      <c r="I26" s="52"/>
      <c r="M26" t="s">
        <v>1817</v>
      </c>
      <c r="N26">
        <f>'Sameer Prism'!C16</f>
        <v>50</v>
      </c>
      <c r="AD26" s="53"/>
      <c r="AH26" t="s">
        <v>1043</v>
      </c>
      <c r="AI26">
        <f>Adnan!C20</f>
        <v>-179</v>
      </c>
    </row>
    <row r="27" spans="1:35" x14ac:dyDescent="0.25">
      <c r="A27" t="s">
        <v>1652</v>
      </c>
      <c r="B27">
        <f>Neenu!C10</f>
        <v>0</v>
      </c>
      <c r="C27" s="52"/>
      <c r="D27" t="s">
        <v>1021</v>
      </c>
      <c r="E27">
        <f>SUM(E13:E26)</f>
        <v>3670</v>
      </c>
      <c r="F27" s="52"/>
      <c r="I27" s="52"/>
      <c r="M27" t="s">
        <v>1902</v>
      </c>
      <c r="N27">
        <f>Prism!C16</f>
        <v>400</v>
      </c>
      <c r="AD27" s="53"/>
      <c r="AH27" t="s">
        <v>1653</v>
      </c>
      <c r="AI27">
        <f>'Jaison Seminar'!C16</f>
        <v>-230</v>
      </c>
    </row>
    <row r="28" spans="1:35" x14ac:dyDescent="0.25">
      <c r="A28" t="s">
        <v>1654</v>
      </c>
      <c r="B28">
        <f>ABS(Ramees!C14)</f>
        <v>0</v>
      </c>
      <c r="C28" s="52"/>
      <c r="F28" s="52"/>
      <c r="G28" t="s">
        <v>1021</v>
      </c>
      <c r="H28">
        <f>SUM(H27)</f>
        <v>0</v>
      </c>
      <c r="I28" s="52"/>
      <c r="M28" t="s">
        <v>1648</v>
      </c>
      <c r="N28">
        <f>Immutyy!H20</f>
        <v>0</v>
      </c>
      <c r="AD28" s="53"/>
      <c r="AH28" t="s">
        <v>1655</v>
      </c>
      <c r="AI28">
        <f>'Jishida Seminar'!C16</f>
        <v>-240</v>
      </c>
    </row>
    <row r="29" spans="1:35" x14ac:dyDescent="0.25">
      <c r="A29" t="s">
        <v>1656</v>
      </c>
      <c r="B29">
        <f>'K T Jaram Barber'!C21</f>
        <v>10</v>
      </c>
      <c r="C29" s="52"/>
      <c r="F29" s="52"/>
      <c r="I29" s="52"/>
      <c r="M29" t="s">
        <v>1588</v>
      </c>
      <c r="N29">
        <f>ABS(Mother!G286)</f>
        <v>50</v>
      </c>
      <c r="AD29" s="53"/>
      <c r="AH29" t="s">
        <v>1040</v>
      </c>
      <c r="AI29">
        <f>'Bhama Seminar'!C16</f>
        <v>-240</v>
      </c>
    </row>
    <row r="30" spans="1:35" x14ac:dyDescent="0.25">
      <c r="A30" t="s">
        <v>1051</v>
      </c>
      <c r="B30">
        <f>Muhsin!C21</f>
        <v>135</v>
      </c>
      <c r="C30" s="52"/>
      <c r="F30" s="52"/>
      <c r="G30" s="143" t="s">
        <v>1646</v>
      </c>
      <c r="H30" s="143"/>
      <c r="I30" s="52"/>
      <c r="AD30" s="53"/>
      <c r="AH30" t="s">
        <v>1657</v>
      </c>
      <c r="AI30">
        <f>'DIET Presentation'!C16</f>
        <v>40</v>
      </c>
    </row>
    <row r="31" spans="1:35" x14ac:dyDescent="0.25">
      <c r="A31" t="s">
        <v>1137</v>
      </c>
      <c r="B31">
        <f>ABS(Father!C106)</f>
        <v>16715</v>
      </c>
      <c r="C31" s="52"/>
      <c r="F31" s="52"/>
      <c r="I31" s="52"/>
      <c r="AD31" s="53"/>
      <c r="AH31" t="s">
        <v>1035</v>
      </c>
      <c r="AI31">
        <f>'Muhsin Server'!C16</f>
        <v>5700</v>
      </c>
    </row>
    <row r="32" spans="1:35" x14ac:dyDescent="0.25">
      <c r="A32" t="s">
        <v>1034</v>
      </c>
      <c r="B32">
        <f>'Domain Reseller'!C16</f>
        <v>1000</v>
      </c>
      <c r="C32" s="52"/>
      <c r="F32" s="52"/>
      <c r="G32" t="s">
        <v>1021</v>
      </c>
      <c r="H32">
        <f>SUM(H31:H31)</f>
        <v>0</v>
      </c>
      <c r="I32" s="52"/>
      <c r="AD32" s="53"/>
      <c r="AH32" t="s">
        <v>1023</v>
      </c>
      <c r="AI32">
        <f>'Monitor-Murshid friend'!C16</f>
        <v>1250</v>
      </c>
    </row>
    <row r="33" spans="1:35" x14ac:dyDescent="0.25">
      <c r="A33" t="s">
        <v>1658</v>
      </c>
      <c r="B33">
        <f>'Cooler Fan Account'!C10</f>
        <v>0</v>
      </c>
      <c r="C33" s="52"/>
      <c r="F33" s="52"/>
      <c r="I33" s="52"/>
      <c r="AD33" s="53"/>
      <c r="AH33" t="s">
        <v>1749</v>
      </c>
      <c r="AI33">
        <f>'Monitor-Safar'!C16</f>
        <v>1600</v>
      </c>
    </row>
    <row r="34" spans="1:35" x14ac:dyDescent="0.25">
      <c r="A34" t="s">
        <v>1659</v>
      </c>
      <c r="B34">
        <f>'Monitor Account'!C17</f>
        <v>0</v>
      </c>
      <c r="C34" s="52"/>
      <c r="F34" s="52"/>
      <c r="I34" s="52"/>
      <c r="AD34" s="53"/>
      <c r="AH34" t="s">
        <v>1768</v>
      </c>
      <c r="AI34">
        <f>'Vairankode System-Murshid frien'!C16</f>
        <v>100</v>
      </c>
    </row>
    <row r="35" spans="1:35" x14ac:dyDescent="0.25">
      <c r="A35" t="s">
        <v>1660</v>
      </c>
      <c r="B35">
        <f>'B-tech Account'!C116</f>
        <v>0</v>
      </c>
      <c r="C35" s="52"/>
      <c r="F35" s="52"/>
      <c r="I35" s="52"/>
      <c r="AD35" s="53"/>
      <c r="AH35" t="s">
        <v>1802</v>
      </c>
      <c r="AI35">
        <f>'Murshi Friend Mangad PC'!C16</f>
        <v>50</v>
      </c>
    </row>
    <row r="36" spans="1:35" x14ac:dyDescent="0.25">
      <c r="A36" t="s">
        <v>1001</v>
      </c>
      <c r="B36">
        <f>'PayTM Account'!C56</f>
        <v>0</v>
      </c>
      <c r="C36" s="52"/>
      <c r="F36" s="52"/>
      <c r="I36" s="52"/>
      <c r="AD36" s="53"/>
      <c r="AH36" t="s">
        <v>1814</v>
      </c>
      <c r="AI36">
        <f>'Murshi Friend HP Workstation PC'!C16</f>
        <v>40</v>
      </c>
    </row>
    <row r="37" spans="1:35" x14ac:dyDescent="0.25">
      <c r="A37" t="s">
        <v>1753</v>
      </c>
      <c r="B37">
        <f>'Shivadasan Sir'!C16</f>
        <v>5</v>
      </c>
      <c r="C37" s="52"/>
      <c r="F37" s="52"/>
      <c r="I37" s="52"/>
      <c r="AD37" s="53"/>
      <c r="AH37" t="s">
        <v>1847</v>
      </c>
      <c r="AI37">
        <f>'SSM Poly Regular Mini'!C21</f>
        <v>105</v>
      </c>
    </row>
    <row r="38" spans="1:35" x14ac:dyDescent="0.25">
      <c r="A38" t="s">
        <v>1769</v>
      </c>
      <c r="B38">
        <f>Murshid!C16</f>
        <v>3000</v>
      </c>
      <c r="C38" s="52"/>
      <c r="F38" s="52"/>
      <c r="I38" s="52"/>
      <c r="AD38" s="53"/>
      <c r="AH38" t="s">
        <v>1943</v>
      </c>
      <c r="AI38">
        <f>'IV,WT&amp;Mini Re-S5 CS Eav SSM Tir'!C88</f>
        <v>-402</v>
      </c>
    </row>
    <row r="39" spans="1:35" x14ac:dyDescent="0.25">
      <c r="A39" t="s">
        <v>1024</v>
      </c>
      <c r="B39">
        <f>Sinaz!H50</f>
        <v>2132</v>
      </c>
      <c r="C39" s="52"/>
      <c r="F39" s="52"/>
      <c r="I39" s="52"/>
      <c r="M39" t="s">
        <v>1021</v>
      </c>
      <c r="N39">
        <f>SUM(SUM(N2:N38))</f>
        <v>867</v>
      </c>
      <c r="AD39" s="53"/>
    </row>
    <row r="40" spans="1:35" x14ac:dyDescent="0.25">
      <c r="A40" t="s">
        <v>1819</v>
      </c>
      <c r="B40">
        <f>'Mobikwik Account'!C41</f>
        <v>48</v>
      </c>
      <c r="C40" s="52"/>
      <c r="F40" s="52"/>
      <c r="I40" s="52"/>
      <c r="AD40" s="53"/>
    </row>
    <row r="41" spans="1:35" x14ac:dyDescent="0.25">
      <c r="A41" t="s">
        <v>1844</v>
      </c>
      <c r="B41">
        <f>Sharafu!C16</f>
        <v>0</v>
      </c>
      <c r="C41" s="52"/>
      <c r="F41" s="52"/>
      <c r="I41" s="52"/>
      <c r="AD41" s="53"/>
    </row>
    <row r="42" spans="1:35" x14ac:dyDescent="0.25">
      <c r="A42" t="s">
        <v>1889</v>
      </c>
      <c r="B42">
        <f>'Samad Prism'!C16</f>
        <v>4500</v>
      </c>
      <c r="C42" s="52"/>
      <c r="F42" s="52"/>
      <c r="I42" s="52"/>
      <c r="AD42" s="53"/>
    </row>
    <row r="43" spans="1:35" x14ac:dyDescent="0.25">
      <c r="A43" t="s">
        <v>1906</v>
      </c>
      <c r="B43">
        <f>Swaroop!C16</f>
        <v>20</v>
      </c>
      <c r="C43" s="52"/>
      <c r="F43" s="52"/>
      <c r="I43" s="52"/>
      <c r="AD43" s="53"/>
    </row>
    <row r="44" spans="1:35" x14ac:dyDescent="0.25">
      <c r="A44" t="s">
        <v>1937</v>
      </c>
      <c r="B44">
        <f>'Sabu Mash'!C16</f>
        <v>5</v>
      </c>
      <c r="C44" s="52"/>
      <c r="F44" s="52"/>
      <c r="I44" s="52"/>
      <c r="AD44" s="53"/>
    </row>
    <row r="45" spans="1:35" x14ac:dyDescent="0.25">
      <c r="A45" t="s">
        <v>2077</v>
      </c>
      <c r="B45">
        <f>Mother!N62</f>
        <v>4115</v>
      </c>
      <c r="C45" s="52"/>
      <c r="F45" s="52"/>
      <c r="I45" s="52"/>
      <c r="AD45" s="53"/>
    </row>
    <row r="46" spans="1:35" x14ac:dyDescent="0.25">
      <c r="C46" s="52"/>
      <c r="F46" s="52"/>
      <c r="I46" s="52"/>
      <c r="AD46" s="53"/>
    </row>
    <row r="47" spans="1:35" x14ac:dyDescent="0.25">
      <c r="C47" s="52"/>
      <c r="F47" s="52"/>
      <c r="I47" s="52"/>
      <c r="AD47" s="53"/>
    </row>
    <row r="48" spans="1:35" x14ac:dyDescent="0.25">
      <c r="C48" s="52"/>
      <c r="F48" s="52"/>
      <c r="I48" s="52"/>
      <c r="AD48" s="53"/>
    </row>
    <row r="49" spans="1:35" x14ac:dyDescent="0.25">
      <c r="A49" t="s">
        <v>1021</v>
      </c>
      <c r="B49">
        <f>SUM(B3:B48)</f>
        <v>64373.499999999985</v>
      </c>
      <c r="C49" s="52"/>
      <c r="F49" s="52"/>
      <c r="I49" s="52"/>
      <c r="AD49" s="53"/>
    </row>
    <row r="50" spans="1:35" x14ac:dyDescent="0.25">
      <c r="C50" s="52"/>
      <c r="F50" s="52"/>
      <c r="I50" s="52"/>
      <c r="AD50" s="53"/>
    </row>
    <row r="51" spans="1:35" x14ac:dyDescent="0.25">
      <c r="A51" s="143" t="s">
        <v>1599</v>
      </c>
      <c r="B51" s="143"/>
      <c r="C51" s="52"/>
      <c r="F51" s="52"/>
      <c r="I51" s="52"/>
      <c r="AD51" s="53"/>
    </row>
    <row r="52" spans="1:35" x14ac:dyDescent="0.25">
      <c r="A52" t="s">
        <v>1661</v>
      </c>
      <c r="B52">
        <f>Akhil!C23</f>
        <v>310</v>
      </c>
      <c r="C52" s="52"/>
      <c r="F52" s="52"/>
      <c r="I52" s="52"/>
      <c r="AD52" s="53"/>
    </row>
    <row r="53" spans="1:35" x14ac:dyDescent="0.25">
      <c r="C53" s="52"/>
      <c r="F53" s="52"/>
      <c r="I53" s="52"/>
      <c r="AD53" s="53"/>
    </row>
    <row r="54" spans="1:35" x14ac:dyDescent="0.25">
      <c r="A54" t="s">
        <v>1021</v>
      </c>
      <c r="B54">
        <f>SUM(B52:B53)</f>
        <v>310</v>
      </c>
      <c r="C54" s="52"/>
      <c r="F54" s="52"/>
      <c r="I54" s="52"/>
      <c r="AD54" s="53"/>
    </row>
    <row r="55" spans="1:35" x14ac:dyDescent="0.25">
      <c r="C55" s="52"/>
      <c r="F55" s="52"/>
      <c r="I55" s="52"/>
      <c r="AD55" s="53"/>
    </row>
    <row r="56" spans="1:35" x14ac:dyDescent="0.25">
      <c r="C56" s="52"/>
      <c r="F56" s="52"/>
      <c r="I56" s="52"/>
      <c r="AD56" s="53"/>
      <c r="AH56" t="s">
        <v>1021</v>
      </c>
      <c r="AI56">
        <f>SUM(AI2:AI55)</f>
        <v>-7969.75</v>
      </c>
    </row>
  </sheetData>
  <mergeCells count="26">
    <mergeCell ref="AQ1:AR1"/>
    <mergeCell ref="Y1:Z1"/>
    <mergeCell ref="AB1:AC1"/>
    <mergeCell ref="AE1:AF1"/>
    <mergeCell ref="A1:B1"/>
    <mergeCell ref="D1:E1"/>
    <mergeCell ref="G1:H1"/>
    <mergeCell ref="J1:K1"/>
    <mergeCell ref="M1:N1"/>
    <mergeCell ref="A2:B2"/>
    <mergeCell ref="G2:H2"/>
    <mergeCell ref="J2:K2"/>
    <mergeCell ref="P1:Q1"/>
    <mergeCell ref="V1:W1"/>
    <mergeCell ref="AE12:AF12"/>
    <mergeCell ref="AE14:AF14"/>
    <mergeCell ref="AH1:AI1"/>
    <mergeCell ref="AK1:AL1"/>
    <mergeCell ref="AN1:AO1"/>
    <mergeCell ref="G22:H22"/>
    <mergeCell ref="G26:H26"/>
    <mergeCell ref="G30:H30"/>
    <mergeCell ref="A51:B51"/>
    <mergeCell ref="V8:W8"/>
    <mergeCell ref="J12:K12"/>
    <mergeCell ref="D12:E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C9" activeCellId="1" sqref="C278 C9"/>
    </sheetView>
  </sheetViews>
  <sheetFormatPr defaultRowHeight="15" x14ac:dyDescent="0.25"/>
  <cols>
    <col min="1" max="1" width="24.140625"/>
    <col min="2" max="2" width="71.7109375"/>
    <col min="3" max="1025" width="8.7109375"/>
  </cols>
  <sheetData>
    <row r="1" spans="1:4" x14ac:dyDescent="0.25">
      <c r="A1" s="144" t="s">
        <v>1661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/>
      <c r="B4" t="s">
        <v>1662</v>
      </c>
      <c r="C4" s="5">
        <v>200</v>
      </c>
      <c r="D4" s="14"/>
    </row>
    <row r="5" spans="1:4" x14ac:dyDescent="0.25">
      <c r="D5" s="14"/>
    </row>
    <row r="6" spans="1:4" x14ac:dyDescent="0.25">
      <c r="A6" s="6"/>
      <c r="B6" s="4" t="s">
        <v>1663</v>
      </c>
      <c r="C6">
        <v>70</v>
      </c>
      <c r="D6" s="14"/>
    </row>
    <row r="8" spans="1:4" x14ac:dyDescent="0.25">
      <c r="B8" t="s">
        <v>1664</v>
      </c>
      <c r="C8">
        <v>40</v>
      </c>
    </row>
    <row r="20" spans="1:4" x14ac:dyDescent="0.25">
      <c r="A20" s="6"/>
      <c r="D20" s="14"/>
    </row>
    <row r="21" spans="1:4" x14ac:dyDescent="0.25">
      <c r="A21" s="143" t="s">
        <v>73</v>
      </c>
      <c r="B21" s="143"/>
      <c r="C21" s="5">
        <f>SUM(C4:C20)</f>
        <v>310</v>
      </c>
      <c r="D21" s="5"/>
    </row>
    <row r="22" spans="1:4" x14ac:dyDescent="0.25">
      <c r="A22" s="143" t="s">
        <v>74</v>
      </c>
      <c r="B22" s="143"/>
      <c r="C22" s="5"/>
      <c r="D22" s="5">
        <f>SUM(D4:D20)</f>
        <v>0</v>
      </c>
    </row>
    <row r="23" spans="1:4" x14ac:dyDescent="0.25">
      <c r="A23" s="143" t="s">
        <v>75</v>
      </c>
      <c r="B23" s="143"/>
      <c r="C23" s="5">
        <f>C21-D22</f>
        <v>310</v>
      </c>
      <c r="D23" s="5"/>
    </row>
  </sheetData>
  <mergeCells count="7">
    <mergeCell ref="A22:B22"/>
    <mergeCell ref="A23:B23"/>
    <mergeCell ref="A1:D1"/>
    <mergeCell ref="A2:A3"/>
    <mergeCell ref="B2:B3"/>
    <mergeCell ref="C2:D2"/>
    <mergeCell ref="A21:B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1" sqref="A11"/>
    </sheetView>
  </sheetViews>
  <sheetFormatPr defaultRowHeight="15" x14ac:dyDescent="0.25"/>
  <cols>
    <col min="1" max="1" width="28.85546875" customWidth="1"/>
    <col min="2" max="2" width="40.28515625" customWidth="1"/>
  </cols>
  <sheetData>
    <row r="1" spans="1:4" x14ac:dyDescent="0.25">
      <c r="A1" s="144" t="s">
        <v>1889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107" t="s">
        <v>4</v>
      </c>
      <c r="D3" s="107" t="s">
        <v>5</v>
      </c>
    </row>
    <row r="4" spans="1:4" x14ac:dyDescent="0.25">
      <c r="A4" s="69"/>
      <c r="B4" t="s">
        <v>1888</v>
      </c>
      <c r="C4">
        <v>5000</v>
      </c>
    </row>
    <row r="5" spans="1:4" x14ac:dyDescent="0.25">
      <c r="A5" s="3"/>
    </row>
    <row r="6" spans="1:4" x14ac:dyDescent="0.25">
      <c r="A6" s="69">
        <v>42266</v>
      </c>
      <c r="B6" s="62" t="s">
        <v>1887</v>
      </c>
      <c r="D6">
        <v>1000</v>
      </c>
    </row>
    <row r="7" spans="1:4" x14ac:dyDescent="0.25">
      <c r="A7" s="20"/>
    </row>
    <row r="8" spans="1:4" x14ac:dyDescent="0.25">
      <c r="A8" s="69">
        <v>42278</v>
      </c>
      <c r="B8" t="s">
        <v>1921</v>
      </c>
      <c r="C8">
        <v>2500</v>
      </c>
    </row>
    <row r="9" spans="1:4" x14ac:dyDescent="0.25">
      <c r="A9" s="69">
        <v>42278</v>
      </c>
      <c r="B9" t="s">
        <v>1922</v>
      </c>
      <c r="D9">
        <v>400</v>
      </c>
    </row>
    <row r="11" spans="1:4" x14ac:dyDescent="0.25">
      <c r="A11" s="69">
        <v>42279</v>
      </c>
      <c r="B11" t="s">
        <v>1928</v>
      </c>
      <c r="D11">
        <v>1600</v>
      </c>
    </row>
    <row r="12" spans="1:4" x14ac:dyDescent="0.25">
      <c r="A12" s="3"/>
      <c r="B12" s="4"/>
      <c r="C12" s="108"/>
    </row>
    <row r="13" spans="1:4" x14ac:dyDescent="0.25">
      <c r="A13" s="6"/>
    </row>
    <row r="14" spans="1:4" x14ac:dyDescent="0.25">
      <c r="A14" s="143" t="s">
        <v>73</v>
      </c>
      <c r="B14" s="143"/>
      <c r="C14" s="108">
        <f>SUM(C4:C13)</f>
        <v>7500</v>
      </c>
      <c r="D14" s="108"/>
    </row>
    <row r="15" spans="1:4" x14ac:dyDescent="0.25">
      <c r="A15" s="143" t="s">
        <v>74</v>
      </c>
      <c r="B15" s="143"/>
      <c r="C15" s="108"/>
      <c r="D15" s="108">
        <f>SUM(D4:D13)</f>
        <v>3000</v>
      </c>
    </row>
    <row r="16" spans="1:4" x14ac:dyDescent="0.25">
      <c r="A16" s="143" t="s">
        <v>75</v>
      </c>
      <c r="B16" s="143"/>
      <c r="C16" s="108">
        <f>C14-D15</f>
        <v>4500</v>
      </c>
      <c r="D16" s="108"/>
    </row>
  </sheetData>
  <mergeCells count="7">
    <mergeCell ref="A16:B16"/>
    <mergeCell ref="A1:D1"/>
    <mergeCell ref="A2:A3"/>
    <mergeCell ref="B2:B3"/>
    <mergeCell ref="C2:D2"/>
    <mergeCell ref="A14:B14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F19" activeCellId="1" sqref="C278 F19"/>
    </sheetView>
  </sheetViews>
  <sheetFormatPr defaultRowHeight="15" x14ac:dyDescent="0.25"/>
  <cols>
    <col min="1" max="1" width="24.140625"/>
    <col min="2" max="2" width="45.140625"/>
    <col min="3" max="3" width="8.7109375"/>
    <col min="4" max="4" width="9.140625" style="14"/>
    <col min="5" max="5" width="25"/>
    <col min="6" max="6" width="28.85546875"/>
    <col min="7" max="7" width="17.140625"/>
    <col min="8" max="1025" width="8.7109375"/>
  </cols>
  <sheetData>
    <row r="1" spans="1:7" x14ac:dyDescent="0.25">
      <c r="A1" s="144" t="s">
        <v>1665</v>
      </c>
      <c r="B1" s="144"/>
      <c r="C1" s="144"/>
      <c r="D1"/>
      <c r="E1" s="144"/>
      <c r="F1" s="144"/>
      <c r="G1" s="144"/>
    </row>
    <row r="2" spans="1:7" x14ac:dyDescent="0.25">
      <c r="A2" s="144" t="s">
        <v>1</v>
      </c>
      <c r="B2" s="144" t="s">
        <v>2</v>
      </c>
      <c r="C2" s="144" t="s">
        <v>3</v>
      </c>
      <c r="D2" s="144"/>
      <c r="E2" s="2"/>
      <c r="F2" s="2"/>
      <c r="G2" s="2"/>
    </row>
    <row r="3" spans="1:7" x14ac:dyDescent="0.25">
      <c r="A3" s="144"/>
      <c r="B3" s="144"/>
      <c r="C3" s="2" t="s">
        <v>4</v>
      </c>
      <c r="D3" s="2" t="s">
        <v>5</v>
      </c>
      <c r="E3" s="3"/>
      <c r="G3" s="5"/>
    </row>
    <row r="4" spans="1:7" x14ac:dyDescent="0.25">
      <c r="A4" s="3">
        <v>42117</v>
      </c>
      <c r="B4" t="s">
        <v>700</v>
      </c>
      <c r="C4" s="5">
        <v>30</v>
      </c>
      <c r="D4"/>
      <c r="E4" s="6"/>
    </row>
    <row r="5" spans="1:7" x14ac:dyDescent="0.25">
      <c r="D5"/>
      <c r="E5" s="6"/>
      <c r="F5" s="5"/>
    </row>
    <row r="6" spans="1:7" x14ac:dyDescent="0.25">
      <c r="A6" s="6"/>
      <c r="B6" s="4" t="s">
        <v>1666</v>
      </c>
      <c r="D6" s="14">
        <v>30</v>
      </c>
      <c r="E6" s="6"/>
    </row>
    <row r="7" spans="1:7" x14ac:dyDescent="0.25">
      <c r="A7" s="6"/>
      <c r="D7"/>
      <c r="E7" s="6"/>
    </row>
    <row r="8" spans="1:7" x14ac:dyDescent="0.25">
      <c r="A8" s="143" t="s">
        <v>73</v>
      </c>
      <c r="B8" s="143"/>
      <c r="C8" s="5">
        <f>SUM(C4:C7)</f>
        <v>30</v>
      </c>
      <c r="D8" s="5"/>
      <c r="E8" s="6"/>
    </row>
    <row r="9" spans="1:7" x14ac:dyDescent="0.25">
      <c r="A9" s="143" t="s">
        <v>74</v>
      </c>
      <c r="B9" s="143"/>
      <c r="C9" s="5"/>
      <c r="D9" s="5">
        <f>SUM(D4:D7)</f>
        <v>30</v>
      </c>
    </row>
    <row r="10" spans="1:7" x14ac:dyDescent="0.25">
      <c r="A10" s="143" t="s">
        <v>75</v>
      </c>
      <c r="B10" s="143"/>
      <c r="C10" s="5">
        <f>C8-D9</f>
        <v>0</v>
      </c>
      <c r="D10" s="5"/>
    </row>
  </sheetData>
  <mergeCells count="8">
    <mergeCell ref="A8:B8"/>
    <mergeCell ref="A9:B9"/>
    <mergeCell ref="A10:B10"/>
    <mergeCell ref="A1:C1"/>
    <mergeCell ref="E1:G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21" activeCellId="1" sqref="C278 B21"/>
    </sheetView>
  </sheetViews>
  <sheetFormatPr defaultRowHeight="15" x14ac:dyDescent="0.25"/>
  <cols>
    <col min="1" max="1" width="26"/>
    <col min="2" max="2" width="38.42578125"/>
    <col min="3" max="1025" width="8.7109375"/>
  </cols>
  <sheetData>
    <row r="1" spans="1:4" x14ac:dyDescent="0.25">
      <c r="A1" s="144" t="s">
        <v>1667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42117</v>
      </c>
      <c r="B4" t="s">
        <v>704</v>
      </c>
      <c r="D4" s="5">
        <v>10</v>
      </c>
    </row>
    <row r="5" spans="1:4" x14ac:dyDescent="0.25">
      <c r="A5" s="6"/>
    </row>
    <row r="6" spans="1:4" x14ac:dyDescent="0.25">
      <c r="A6" s="3"/>
      <c r="B6" s="4"/>
      <c r="C6" s="5"/>
    </row>
    <row r="7" spans="1:4" x14ac:dyDescent="0.25">
      <c r="A7" s="6"/>
    </row>
    <row r="8" spans="1:4" x14ac:dyDescent="0.25">
      <c r="A8" s="143" t="s">
        <v>73</v>
      </c>
      <c r="B8" s="143"/>
      <c r="C8" s="5">
        <f>SUM(C4:C7)</f>
        <v>0</v>
      </c>
      <c r="D8" s="5"/>
    </row>
    <row r="9" spans="1:4" x14ac:dyDescent="0.25">
      <c r="A9" s="143" t="s">
        <v>74</v>
      </c>
      <c r="B9" s="143"/>
      <c r="C9" s="5"/>
      <c r="D9" s="5">
        <f>SUM(D4:D7)</f>
        <v>10</v>
      </c>
    </row>
    <row r="10" spans="1:4" x14ac:dyDescent="0.25">
      <c r="A10" s="143" t="s">
        <v>75</v>
      </c>
      <c r="B10" s="143"/>
      <c r="C10" s="5">
        <f>C8-D9</f>
        <v>-10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B18" sqref="B18"/>
    </sheetView>
  </sheetViews>
  <sheetFormatPr defaultRowHeight="15" x14ac:dyDescent="0.25"/>
  <cols>
    <col min="1" max="1" width="26.28515625" customWidth="1"/>
    <col min="2" max="2" width="57.85546875"/>
    <col min="3" max="3" width="8.7109375"/>
    <col min="4" max="4" width="9.140625" style="14"/>
    <col min="5" max="5" width="25"/>
    <col min="6" max="6" width="22.7109375"/>
    <col min="7" max="7" width="17.140625"/>
    <col min="8" max="1025" width="8.7109375"/>
  </cols>
  <sheetData>
    <row r="1" spans="1:7" x14ac:dyDescent="0.25">
      <c r="A1" s="144" t="s">
        <v>1558</v>
      </c>
      <c r="B1" s="144"/>
      <c r="C1" s="144"/>
      <c r="E1" s="144"/>
      <c r="F1" s="144"/>
      <c r="G1" s="144"/>
    </row>
    <row r="2" spans="1:7" x14ac:dyDescent="0.25">
      <c r="A2" s="2" t="s">
        <v>1</v>
      </c>
      <c r="B2" s="2" t="s">
        <v>2</v>
      </c>
      <c r="C2" s="2" t="s">
        <v>3</v>
      </c>
      <c r="E2" s="2"/>
      <c r="F2" s="2"/>
      <c r="G2" s="2"/>
    </row>
    <row r="3" spans="1:7" x14ac:dyDescent="0.25">
      <c r="A3" s="3">
        <v>42108</v>
      </c>
      <c r="B3" s="4" t="s">
        <v>660</v>
      </c>
      <c r="C3" s="5">
        <v>500</v>
      </c>
      <c r="E3" s="3"/>
      <c r="F3" s="4"/>
    </row>
    <row r="4" spans="1:7" x14ac:dyDescent="0.25">
      <c r="A4" s="3"/>
      <c r="E4" s="6"/>
    </row>
    <row r="5" spans="1:7" x14ac:dyDescent="0.25">
      <c r="A5" s="54"/>
      <c r="B5" s="4" t="s">
        <v>1668</v>
      </c>
      <c r="C5">
        <f>'PG Main'!N49</f>
        <v>6000</v>
      </c>
      <c r="E5" s="6"/>
      <c r="F5" s="5"/>
    </row>
    <row r="6" spans="1:7" x14ac:dyDescent="0.25">
      <c r="A6" s="6"/>
      <c r="E6" s="6"/>
    </row>
    <row r="7" spans="1:7" x14ac:dyDescent="0.25">
      <c r="A7" s="143" t="s">
        <v>1095</v>
      </c>
      <c r="B7" s="143"/>
      <c r="C7" s="5">
        <f>SUM(C3:C6)</f>
        <v>6500</v>
      </c>
      <c r="E7" s="6"/>
    </row>
    <row r="9" spans="1:7" x14ac:dyDescent="0.25">
      <c r="B9" t="s">
        <v>1910</v>
      </c>
      <c r="C9">
        <f>C7*18.75%</f>
        <v>1218.75</v>
      </c>
    </row>
    <row r="11" spans="1:7" x14ac:dyDescent="0.25">
      <c r="A11" s="79"/>
      <c r="B11" s="79" t="s">
        <v>1911</v>
      </c>
      <c r="C11" s="79">
        <v>1500</v>
      </c>
    </row>
    <row r="12" spans="1:7" x14ac:dyDescent="0.25">
      <c r="A12" s="79"/>
      <c r="B12" s="79"/>
      <c r="C12" s="79"/>
    </row>
    <row r="13" spans="1:7" x14ac:dyDescent="0.25">
      <c r="A13" s="78">
        <v>42274</v>
      </c>
      <c r="B13" s="79" t="s">
        <v>1907</v>
      </c>
      <c r="C13" s="79">
        <v>1500</v>
      </c>
    </row>
    <row r="14" spans="1:7" x14ac:dyDescent="0.25">
      <c r="A14" s="79"/>
      <c r="B14" s="79"/>
      <c r="C14" s="79"/>
    </row>
    <row r="15" spans="1:7" x14ac:dyDescent="0.25">
      <c r="A15" s="79"/>
      <c r="B15" s="79" t="s">
        <v>75</v>
      </c>
      <c r="C15" s="79">
        <f>C11-C13</f>
        <v>0</v>
      </c>
    </row>
  </sheetData>
  <mergeCells count="3">
    <mergeCell ref="A1:C1"/>
    <mergeCell ref="E1:G1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D14" activeCellId="1" sqref="C278 D14"/>
    </sheetView>
  </sheetViews>
  <sheetFormatPr defaultRowHeight="15" x14ac:dyDescent="0.25"/>
  <cols>
    <col min="1" max="1" width="26"/>
    <col min="2" max="2" width="38.42578125"/>
    <col min="3" max="1025" width="8.7109375"/>
  </cols>
  <sheetData>
    <row r="1" spans="1:4" x14ac:dyDescent="0.25">
      <c r="A1" s="144" t="s">
        <v>1669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42091</v>
      </c>
      <c r="B4" s="4" t="s">
        <v>538</v>
      </c>
      <c r="D4">
        <v>10</v>
      </c>
    </row>
    <row r="5" spans="1:4" x14ac:dyDescent="0.25">
      <c r="A5" s="6"/>
    </row>
    <row r="6" spans="1:4" x14ac:dyDescent="0.25">
      <c r="A6" s="3">
        <v>42105</v>
      </c>
      <c r="B6" s="4" t="s">
        <v>1670</v>
      </c>
      <c r="C6" s="5">
        <v>10</v>
      </c>
    </row>
    <row r="8" spans="1:4" x14ac:dyDescent="0.25">
      <c r="A8" s="3">
        <v>42129</v>
      </c>
      <c r="B8" t="s">
        <v>757</v>
      </c>
      <c r="C8" s="2"/>
      <c r="D8" s="2">
        <v>5</v>
      </c>
    </row>
    <row r="10" spans="1:4" x14ac:dyDescent="0.25">
      <c r="A10" s="3">
        <v>42136</v>
      </c>
      <c r="B10" s="4" t="s">
        <v>1670</v>
      </c>
      <c r="C10" s="2">
        <v>5</v>
      </c>
    </row>
    <row r="12" spans="1:4" x14ac:dyDescent="0.25">
      <c r="A12" s="143" t="s">
        <v>73</v>
      </c>
      <c r="B12" s="143"/>
      <c r="C12" s="5">
        <f>SUM(C4:C10)</f>
        <v>15</v>
      </c>
      <c r="D12" s="5"/>
    </row>
    <row r="13" spans="1:4" x14ac:dyDescent="0.25">
      <c r="A13" s="143" t="s">
        <v>74</v>
      </c>
      <c r="B13" s="143"/>
      <c r="C13" s="5"/>
      <c r="D13" s="5">
        <f>SUM(D4:D10)</f>
        <v>15</v>
      </c>
    </row>
    <row r="14" spans="1:4" x14ac:dyDescent="0.25">
      <c r="A14" s="143" t="s">
        <v>75</v>
      </c>
      <c r="B14" s="143"/>
      <c r="C14" s="5">
        <f>C12-D13</f>
        <v>0</v>
      </c>
      <c r="D14" s="5"/>
    </row>
  </sheetData>
  <mergeCells count="7">
    <mergeCell ref="A13:B13"/>
    <mergeCell ref="A14:B14"/>
    <mergeCell ref="A1:D1"/>
    <mergeCell ref="A2:A3"/>
    <mergeCell ref="B2:B3"/>
    <mergeCell ref="C2:D2"/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3.42578125"/>
    <col min="2" max="2" width="75.140625"/>
    <col min="3" max="1025" width="8.7109375"/>
  </cols>
  <sheetData>
    <row r="1" spans="1:4" x14ac:dyDescent="0.25">
      <c r="A1" s="144" t="s">
        <v>1649</v>
      </c>
      <c r="B1" s="144"/>
      <c r="C1" s="144"/>
      <c r="D1" s="144"/>
    </row>
    <row r="2" spans="1:4" x14ac:dyDescent="0.25">
      <c r="A2" s="144">
        <v>7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42089</v>
      </c>
      <c r="B4" t="s">
        <v>513</v>
      </c>
      <c r="D4">
        <v>600</v>
      </c>
    </row>
    <row r="5" spans="1:4" x14ac:dyDescent="0.25">
      <c r="A5" s="6"/>
    </row>
    <row r="6" spans="1:4" x14ac:dyDescent="0.25">
      <c r="A6" s="3">
        <v>42106</v>
      </c>
      <c r="B6" s="4" t="s">
        <v>653</v>
      </c>
      <c r="C6" s="5">
        <v>600</v>
      </c>
      <c r="D6" s="5"/>
    </row>
    <row r="7" spans="1:4" x14ac:dyDescent="0.25">
      <c r="A7" s="6"/>
    </row>
    <row r="8" spans="1:4" x14ac:dyDescent="0.25">
      <c r="A8" s="143" t="s">
        <v>73</v>
      </c>
      <c r="B8" s="143"/>
      <c r="C8" s="5">
        <f>SUM(C4:C7)</f>
        <v>600</v>
      </c>
      <c r="D8" s="5"/>
    </row>
    <row r="9" spans="1:4" x14ac:dyDescent="0.25">
      <c r="A9" s="143" t="s">
        <v>74</v>
      </c>
      <c r="B9" s="143"/>
      <c r="C9" s="5"/>
      <c r="D9" s="5">
        <f>SUM(D4:D7)</f>
        <v>600</v>
      </c>
    </row>
    <row r="10" spans="1:4" x14ac:dyDescent="0.25">
      <c r="A10" s="143" t="s">
        <v>75</v>
      </c>
      <c r="B10" s="143"/>
      <c r="C10" s="5">
        <f>C8-D9</f>
        <v>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6"/>
    <col min="2" max="2" width="47.28515625"/>
    <col min="3" max="1025" width="8.7109375"/>
  </cols>
  <sheetData>
    <row r="1" spans="1:4" x14ac:dyDescent="0.25">
      <c r="A1" s="144" t="s">
        <v>1671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42059</v>
      </c>
      <c r="B4" t="s">
        <v>333</v>
      </c>
      <c r="D4">
        <v>200</v>
      </c>
    </row>
    <row r="5" spans="1:4" x14ac:dyDescent="0.25">
      <c r="A5" s="3">
        <v>42083</v>
      </c>
      <c r="B5" t="s">
        <v>466</v>
      </c>
      <c r="C5">
        <v>230</v>
      </c>
    </row>
    <row r="6" spans="1:4" x14ac:dyDescent="0.25">
      <c r="A6" s="3"/>
    </row>
    <row r="7" spans="1:4" x14ac:dyDescent="0.25">
      <c r="A7" s="3"/>
      <c r="B7" t="s">
        <v>1152</v>
      </c>
      <c r="D7">
        <v>30</v>
      </c>
    </row>
    <row r="8" spans="1:4" x14ac:dyDescent="0.25">
      <c r="A8" s="6"/>
    </row>
    <row r="9" spans="1:4" x14ac:dyDescent="0.25">
      <c r="A9" s="143" t="s">
        <v>73</v>
      </c>
      <c r="B9" s="143"/>
      <c r="C9" s="5">
        <f>SUM(C4:C8)</f>
        <v>230</v>
      </c>
      <c r="D9" s="5"/>
    </row>
    <row r="10" spans="1:4" x14ac:dyDescent="0.25">
      <c r="A10" s="143" t="s">
        <v>74</v>
      </c>
      <c r="B10" s="143"/>
      <c r="C10" s="5"/>
      <c r="D10" s="5">
        <f>SUM(D4:D8)</f>
        <v>230</v>
      </c>
    </row>
    <row r="11" spans="1:4" x14ac:dyDescent="0.25">
      <c r="A11" s="143" t="s">
        <v>75</v>
      </c>
      <c r="B11" s="143"/>
      <c r="C11" s="5">
        <f>C9-D10</f>
        <v>0</v>
      </c>
      <c r="D11" s="5"/>
    </row>
  </sheetData>
  <mergeCells count="7">
    <mergeCell ref="A10:B10"/>
    <mergeCell ref="A11:B11"/>
    <mergeCell ref="A1:D1"/>
    <mergeCell ref="A2:A3"/>
    <mergeCell ref="B2:B3"/>
    <mergeCell ref="C2:D2"/>
    <mergeCell ref="A9:B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F6" sqref="F6:I6"/>
    </sheetView>
  </sheetViews>
  <sheetFormatPr defaultRowHeight="15" x14ac:dyDescent="0.25"/>
  <cols>
    <col min="1" max="1" width="27.85546875" customWidth="1"/>
    <col min="2" max="2" width="27.85546875"/>
    <col min="3" max="4" width="8.7109375"/>
    <col min="5" max="5" width="8.7109375" style="125"/>
    <col min="6" max="6" width="26.42578125" customWidth="1"/>
    <col min="7" max="7" width="20.85546875" customWidth="1"/>
    <col min="8" max="1025" width="8.7109375"/>
  </cols>
  <sheetData>
    <row r="1" spans="1:9" x14ac:dyDescent="0.25">
      <c r="A1" s="144" t="s">
        <v>1648</v>
      </c>
      <c r="B1" s="144"/>
      <c r="C1" s="144"/>
      <c r="D1" s="144"/>
      <c r="F1" s="144" t="s">
        <v>2043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127" t="s">
        <v>4</v>
      </c>
      <c r="I3" s="127" t="s">
        <v>5</v>
      </c>
    </row>
    <row r="4" spans="1:9" x14ac:dyDescent="0.25">
      <c r="A4" s="20">
        <v>42241</v>
      </c>
      <c r="B4" t="s">
        <v>1793</v>
      </c>
      <c r="C4">
        <v>1000</v>
      </c>
      <c r="F4" s="69">
        <v>42285</v>
      </c>
      <c r="G4" t="s">
        <v>1820</v>
      </c>
      <c r="H4">
        <v>100</v>
      </c>
    </row>
    <row r="5" spans="1:9" x14ac:dyDescent="0.25">
      <c r="A5" s="6"/>
      <c r="F5" s="6"/>
    </row>
    <row r="6" spans="1:9" x14ac:dyDescent="0.25">
      <c r="A6" s="69">
        <v>42248</v>
      </c>
      <c r="B6" s="62" t="s">
        <v>1820</v>
      </c>
      <c r="D6">
        <v>1000</v>
      </c>
      <c r="F6" s="69">
        <v>42317</v>
      </c>
      <c r="G6" t="s">
        <v>2062</v>
      </c>
      <c r="I6">
        <v>100</v>
      </c>
    </row>
    <row r="7" spans="1:9" x14ac:dyDescent="0.25">
      <c r="A7" s="6"/>
      <c r="F7" s="6"/>
    </row>
    <row r="8" spans="1:9" x14ac:dyDescent="0.25">
      <c r="A8" s="6"/>
      <c r="F8" s="6"/>
    </row>
    <row r="9" spans="1:9" x14ac:dyDescent="0.25">
      <c r="A9" s="6"/>
      <c r="F9" s="6"/>
    </row>
    <row r="10" spans="1:9" x14ac:dyDescent="0.25">
      <c r="A10" s="6"/>
      <c r="F10" s="6"/>
    </row>
    <row r="11" spans="1:9" x14ac:dyDescent="0.25">
      <c r="A11" s="6"/>
      <c r="F11" s="6"/>
    </row>
    <row r="13" spans="1:9" x14ac:dyDescent="0.25">
      <c r="A13" s="6"/>
      <c r="F13" s="6"/>
    </row>
    <row r="17" spans="1:9" x14ac:dyDescent="0.25">
      <c r="A17" s="6"/>
      <c r="F17" s="6"/>
    </row>
    <row r="18" spans="1:9" x14ac:dyDescent="0.25">
      <c r="A18" s="143" t="s">
        <v>73</v>
      </c>
      <c r="B18" s="143"/>
      <c r="C18" s="5">
        <f>SUM(C4:C17)</f>
        <v>1000</v>
      </c>
      <c r="D18" s="5"/>
      <c r="F18" s="143" t="s">
        <v>73</v>
      </c>
      <c r="G18" s="143"/>
      <c r="H18" s="126">
        <f>SUM(H4:H17)</f>
        <v>100</v>
      </c>
      <c r="I18" s="126"/>
    </row>
    <row r="19" spans="1:9" x14ac:dyDescent="0.25">
      <c r="A19" s="143" t="s">
        <v>74</v>
      </c>
      <c r="B19" s="143"/>
      <c r="C19" s="5"/>
      <c r="D19" s="5">
        <f>SUM(D4:D17)</f>
        <v>1000</v>
      </c>
      <c r="F19" s="143" t="s">
        <v>74</v>
      </c>
      <c r="G19" s="143"/>
      <c r="H19" s="126"/>
      <c r="I19" s="126">
        <f>SUM(I4:I17)</f>
        <v>100</v>
      </c>
    </row>
    <row r="20" spans="1:9" x14ac:dyDescent="0.25">
      <c r="A20" s="143" t="s">
        <v>75</v>
      </c>
      <c r="B20" s="143"/>
      <c r="C20" s="5">
        <f>C18-D19</f>
        <v>0</v>
      </c>
      <c r="D20" s="5"/>
      <c r="F20" s="143" t="s">
        <v>75</v>
      </c>
      <c r="G20" s="143"/>
      <c r="H20" s="126">
        <f>H18-I19</f>
        <v>0</v>
      </c>
      <c r="I20" s="126"/>
    </row>
  </sheetData>
  <mergeCells count="14">
    <mergeCell ref="A19:B19"/>
    <mergeCell ref="A20:B20"/>
    <mergeCell ref="A1:D1"/>
    <mergeCell ref="A2:A3"/>
    <mergeCell ref="B2:B3"/>
    <mergeCell ref="C2:D2"/>
    <mergeCell ref="A18:B18"/>
    <mergeCell ref="F19:G19"/>
    <mergeCell ref="F20:G20"/>
    <mergeCell ref="F1:I1"/>
    <mergeCell ref="F2:F3"/>
    <mergeCell ref="G2:G3"/>
    <mergeCell ref="H2:I2"/>
    <mergeCell ref="F18:G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3.28515625"/>
    <col min="2" max="2" width="27.85546875"/>
    <col min="3" max="1025" width="8.7109375"/>
  </cols>
  <sheetData>
    <row r="1" spans="1:4" x14ac:dyDescent="0.25">
      <c r="A1" s="144" t="s">
        <v>1672</v>
      </c>
      <c r="B1" s="144"/>
      <c r="C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42083</v>
      </c>
      <c r="B4" t="s">
        <v>12</v>
      </c>
      <c r="C4">
        <v>9</v>
      </c>
    </row>
    <row r="5" spans="1:4" x14ac:dyDescent="0.25">
      <c r="A5" s="3">
        <v>42083</v>
      </c>
      <c r="B5" s="4" t="s">
        <v>130</v>
      </c>
      <c r="C5">
        <v>7</v>
      </c>
    </row>
    <row r="6" spans="1:4" x14ac:dyDescent="0.25">
      <c r="A6" s="3">
        <v>42083</v>
      </c>
      <c r="B6" t="s">
        <v>462</v>
      </c>
      <c r="D6">
        <v>50</v>
      </c>
    </row>
    <row r="7" spans="1:4" x14ac:dyDescent="0.25">
      <c r="A7" s="3">
        <v>42083</v>
      </c>
      <c r="B7" t="s">
        <v>10</v>
      </c>
      <c r="C7">
        <v>7</v>
      </c>
    </row>
    <row r="8" spans="1:4" x14ac:dyDescent="0.25">
      <c r="A8" s="3">
        <v>42083</v>
      </c>
      <c r="B8" t="s">
        <v>15</v>
      </c>
      <c r="C8">
        <v>10</v>
      </c>
    </row>
    <row r="9" spans="1:4" x14ac:dyDescent="0.25">
      <c r="A9" s="3">
        <v>42083</v>
      </c>
      <c r="B9" t="s">
        <v>465</v>
      </c>
      <c r="C9">
        <v>20</v>
      </c>
    </row>
    <row r="10" spans="1:4" x14ac:dyDescent="0.25">
      <c r="A10" s="3">
        <v>42083</v>
      </c>
      <c r="B10" t="s">
        <v>130</v>
      </c>
      <c r="C10">
        <v>7</v>
      </c>
    </row>
    <row r="11" spans="1:4" x14ac:dyDescent="0.25">
      <c r="A11" s="3">
        <v>42083</v>
      </c>
      <c r="B11" t="s">
        <v>10</v>
      </c>
      <c r="C11">
        <v>7</v>
      </c>
    </row>
    <row r="12" spans="1:4" x14ac:dyDescent="0.25">
      <c r="A12" s="3">
        <v>42083</v>
      </c>
      <c r="B12" t="s">
        <v>15</v>
      </c>
      <c r="C12">
        <v>9</v>
      </c>
    </row>
    <row r="13" spans="1:4" x14ac:dyDescent="0.25">
      <c r="A13" s="6"/>
    </row>
    <row r="17" spans="1:4" x14ac:dyDescent="0.25">
      <c r="A17" s="6"/>
    </row>
    <row r="18" spans="1:4" x14ac:dyDescent="0.25">
      <c r="A18" s="143" t="s">
        <v>73</v>
      </c>
      <c r="B18" s="143"/>
      <c r="C18" s="5">
        <f>SUM(C4:C17)</f>
        <v>76</v>
      </c>
      <c r="D18" s="5"/>
    </row>
    <row r="19" spans="1:4" x14ac:dyDescent="0.25">
      <c r="A19" s="143" t="s">
        <v>74</v>
      </c>
      <c r="B19" s="143"/>
      <c r="C19" s="5"/>
      <c r="D19" s="5">
        <f>SUM(D4:D17)</f>
        <v>50</v>
      </c>
    </row>
    <row r="20" spans="1:4" x14ac:dyDescent="0.25">
      <c r="A20" s="143" t="s">
        <v>75</v>
      </c>
      <c r="B20" s="143"/>
      <c r="C20" s="5">
        <f>C18-D19</f>
        <v>26</v>
      </c>
      <c r="D20" s="5"/>
    </row>
  </sheetData>
  <mergeCells count="7">
    <mergeCell ref="A19:B19"/>
    <mergeCell ref="A20:B20"/>
    <mergeCell ref="A1:C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4.140625"/>
    <col min="2" max="2" width="27.85546875"/>
    <col min="3" max="3" width="8.7109375"/>
    <col min="4" max="4" width="9.140625" style="14"/>
    <col min="5" max="5" width="25"/>
    <col min="6" max="6" width="22.7109375"/>
    <col min="7" max="7" width="17.140625"/>
    <col min="8" max="1025" width="8.7109375"/>
  </cols>
  <sheetData>
    <row r="1" spans="1:7" x14ac:dyDescent="0.25">
      <c r="A1" s="144" t="s">
        <v>1673</v>
      </c>
      <c r="B1" s="144"/>
      <c r="C1" s="144"/>
      <c r="E1" s="2"/>
      <c r="F1" s="2"/>
      <c r="G1" s="2"/>
    </row>
    <row r="2" spans="1:7" x14ac:dyDescent="0.25">
      <c r="A2" s="2" t="s">
        <v>1</v>
      </c>
      <c r="B2" s="2" t="s">
        <v>2</v>
      </c>
      <c r="C2" s="2" t="s">
        <v>3</v>
      </c>
      <c r="E2" s="2"/>
      <c r="F2" s="2"/>
      <c r="G2" s="2"/>
    </row>
    <row r="3" spans="1:7" x14ac:dyDescent="0.25">
      <c r="A3" s="3">
        <v>42086</v>
      </c>
      <c r="B3" t="s">
        <v>495</v>
      </c>
      <c r="C3">
        <v>8</v>
      </c>
      <c r="E3" s="3"/>
      <c r="F3" s="4"/>
    </row>
    <row r="4" spans="1:7" x14ac:dyDescent="0.25">
      <c r="A4" s="3">
        <v>42086</v>
      </c>
      <c r="B4" t="s">
        <v>496</v>
      </c>
      <c r="C4">
        <v>10</v>
      </c>
      <c r="E4" s="6"/>
    </row>
    <row r="5" spans="1:7" x14ac:dyDescent="0.25">
      <c r="A5" s="3">
        <v>42086</v>
      </c>
      <c r="B5" s="4" t="s">
        <v>497</v>
      </c>
      <c r="C5">
        <v>15</v>
      </c>
      <c r="E5" s="6"/>
      <c r="F5" s="5"/>
    </row>
    <row r="6" spans="1:7" x14ac:dyDescent="0.25">
      <c r="A6" s="6"/>
      <c r="E6" s="6"/>
    </row>
    <row r="7" spans="1:7" x14ac:dyDescent="0.25">
      <c r="A7" s="143" t="s">
        <v>1095</v>
      </c>
      <c r="B7" s="143"/>
      <c r="C7" s="5">
        <f>SUM(C3:C6)</f>
        <v>33</v>
      </c>
      <c r="E7" s="6"/>
    </row>
  </sheetData>
  <mergeCells count="2">
    <mergeCell ref="A1:C1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zoomScaleNormal="100" workbookViewId="0">
      <selection activeCell="D15" activeCellId="1" sqref="C278 D15"/>
    </sheetView>
  </sheetViews>
  <sheetFormatPr defaultRowHeight="15" x14ac:dyDescent="0.25"/>
  <cols>
    <col min="1" max="1" width="24.85546875"/>
    <col min="2" max="2" width="27.85546875"/>
    <col min="3" max="3" width="8.7109375"/>
    <col min="4" max="4" width="9.140625" style="14"/>
    <col min="5" max="5" width="24.28515625"/>
    <col min="6" max="6" width="22.7109375"/>
    <col min="7" max="7" width="17.140625"/>
    <col min="8" max="1025" width="8.7109375"/>
  </cols>
  <sheetData>
    <row r="1" spans="1:7" x14ac:dyDescent="0.25">
      <c r="A1" s="144" t="s">
        <v>1674</v>
      </c>
      <c r="B1" s="144"/>
      <c r="C1" s="144"/>
      <c r="D1" s="144"/>
      <c r="E1" s="2"/>
      <c r="F1" s="2"/>
      <c r="G1" s="2"/>
    </row>
    <row r="2" spans="1:7" x14ac:dyDescent="0.25">
      <c r="A2" s="144" t="s">
        <v>1</v>
      </c>
      <c r="B2" s="144" t="s">
        <v>2</v>
      </c>
      <c r="C2" s="144" t="s">
        <v>3</v>
      </c>
      <c r="D2" s="144"/>
      <c r="E2" s="2"/>
      <c r="F2" s="2"/>
      <c r="G2" s="2"/>
    </row>
    <row r="3" spans="1:7" x14ac:dyDescent="0.25">
      <c r="A3" s="144"/>
      <c r="B3" s="144"/>
      <c r="C3" s="2" t="s">
        <v>4</v>
      </c>
      <c r="D3" s="2" t="s">
        <v>5</v>
      </c>
    </row>
    <row r="4" spans="1:7" x14ac:dyDescent="0.25">
      <c r="A4" s="3">
        <v>42080</v>
      </c>
      <c r="B4" s="17" t="s">
        <v>12</v>
      </c>
      <c r="C4">
        <v>9</v>
      </c>
      <c r="D4"/>
    </row>
    <row r="5" spans="1:7" x14ac:dyDescent="0.25">
      <c r="A5" s="3">
        <v>42080</v>
      </c>
      <c r="B5" s="17" t="s">
        <v>130</v>
      </c>
      <c r="C5">
        <v>7</v>
      </c>
      <c r="D5" s="5"/>
    </row>
    <row r="6" spans="1:7" x14ac:dyDescent="0.25">
      <c r="A6" s="3">
        <v>42080</v>
      </c>
      <c r="B6" t="s">
        <v>11</v>
      </c>
      <c r="C6">
        <v>10</v>
      </c>
      <c r="D6"/>
    </row>
    <row r="7" spans="1:7" x14ac:dyDescent="0.25">
      <c r="A7" s="3"/>
      <c r="D7"/>
    </row>
    <row r="8" spans="1:7" x14ac:dyDescent="0.25">
      <c r="A8" s="3">
        <v>42083</v>
      </c>
      <c r="B8" t="s">
        <v>12</v>
      </c>
      <c r="C8">
        <v>9</v>
      </c>
      <c r="D8"/>
    </row>
    <row r="9" spans="1:7" x14ac:dyDescent="0.25">
      <c r="A9" s="3">
        <v>42083</v>
      </c>
      <c r="B9" t="s">
        <v>130</v>
      </c>
      <c r="C9">
        <v>6</v>
      </c>
      <c r="D9"/>
    </row>
    <row r="10" spans="1:7" x14ac:dyDescent="0.25">
      <c r="A10" s="3"/>
      <c r="D10"/>
    </row>
    <row r="11" spans="1:7" x14ac:dyDescent="0.25">
      <c r="A11" s="3">
        <v>42084</v>
      </c>
      <c r="B11" t="s">
        <v>59</v>
      </c>
      <c r="C11">
        <v>13</v>
      </c>
      <c r="D11"/>
      <c r="E11" s="5"/>
      <c r="F11" s="5"/>
      <c r="G11" s="5"/>
    </row>
    <row r="12" spans="1:7" x14ac:dyDescent="0.25">
      <c r="A12" s="6"/>
      <c r="D12"/>
    </row>
    <row r="13" spans="1:7" x14ac:dyDescent="0.25">
      <c r="A13" s="3">
        <v>42084</v>
      </c>
      <c r="B13" t="s">
        <v>484</v>
      </c>
      <c r="D13">
        <v>2000</v>
      </c>
    </row>
    <row r="14" spans="1:7" x14ac:dyDescent="0.25">
      <c r="A14" s="6"/>
      <c r="D14"/>
    </row>
    <row r="15" spans="1:7" x14ac:dyDescent="0.25">
      <c r="A15" s="3">
        <v>42195</v>
      </c>
      <c r="B15" t="s">
        <v>952</v>
      </c>
      <c r="D15">
        <v>500</v>
      </c>
    </row>
    <row r="21" spans="1:4" x14ac:dyDescent="0.25">
      <c r="A21" s="6"/>
      <c r="D21"/>
    </row>
    <row r="22" spans="1:4" x14ac:dyDescent="0.25">
      <c r="A22" s="143" t="s">
        <v>73</v>
      </c>
      <c r="B22" s="143"/>
      <c r="C22" s="5">
        <f>SUM(C4:C21)</f>
        <v>54</v>
      </c>
      <c r="D22" s="5"/>
    </row>
    <row r="23" spans="1:4" x14ac:dyDescent="0.25">
      <c r="A23" s="143" t="s">
        <v>74</v>
      </c>
      <c r="B23" s="143"/>
      <c r="C23" s="5"/>
      <c r="D23" s="5">
        <f>SUM(D4:D21)</f>
        <v>2500</v>
      </c>
    </row>
    <row r="24" spans="1:4" x14ac:dyDescent="0.25">
      <c r="A24" s="143" t="s">
        <v>75</v>
      </c>
      <c r="B24" s="143"/>
      <c r="C24" s="5">
        <f>C22-D23</f>
        <v>-2446</v>
      </c>
      <c r="D24" s="5"/>
    </row>
  </sheetData>
  <mergeCells count="7">
    <mergeCell ref="A23:B23"/>
    <mergeCell ref="A24:B24"/>
    <mergeCell ref="A1:D1"/>
    <mergeCell ref="A2:A3"/>
    <mergeCell ref="B2:B3"/>
    <mergeCell ref="C2:D2"/>
    <mergeCell ref="A22:B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F1" zoomScaleNormal="100" workbookViewId="0">
      <selection activeCell="I13" sqref="I13"/>
    </sheetView>
  </sheetViews>
  <sheetFormatPr defaultRowHeight="15" x14ac:dyDescent="0.25"/>
  <cols>
    <col min="1" max="1" width="28.28515625" customWidth="1"/>
    <col min="2" max="2" width="44" customWidth="1"/>
    <col min="4" max="4" width="8.85546875" customWidth="1"/>
    <col min="7" max="7" width="9.140625" style="100"/>
    <col min="8" max="8" width="29" customWidth="1"/>
    <col min="9" max="9" width="28.85546875" customWidth="1"/>
    <col min="11" max="11" width="9.140625" style="36"/>
    <col min="12" max="12" width="28.140625" customWidth="1"/>
    <col min="13" max="13" width="44.7109375" customWidth="1"/>
  </cols>
  <sheetData>
    <row r="1" spans="1:14" x14ac:dyDescent="0.25">
      <c r="A1" s="144" t="s">
        <v>1689</v>
      </c>
      <c r="B1" s="144"/>
      <c r="C1" s="144"/>
      <c r="D1" s="144"/>
      <c r="G1" s="99"/>
      <c r="H1" s="143" t="s">
        <v>1849</v>
      </c>
      <c r="I1" s="143"/>
      <c r="J1" s="143"/>
      <c r="L1" s="143" t="s">
        <v>1691</v>
      </c>
      <c r="M1" s="143"/>
      <c r="N1" s="143"/>
    </row>
    <row r="2" spans="1:14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99"/>
      <c r="H2" s="86" t="s">
        <v>1</v>
      </c>
      <c r="I2" s="86" t="s">
        <v>2</v>
      </c>
      <c r="J2" s="86" t="s">
        <v>3</v>
      </c>
      <c r="L2" s="86" t="s">
        <v>1</v>
      </c>
      <c r="M2" s="86" t="s">
        <v>2</v>
      </c>
      <c r="N2" s="86" t="s">
        <v>3</v>
      </c>
    </row>
    <row r="3" spans="1:14" x14ac:dyDescent="0.25">
      <c r="A3" s="144"/>
      <c r="B3" s="144"/>
      <c r="C3" s="85" t="s">
        <v>4</v>
      </c>
      <c r="D3" s="85" t="s">
        <v>5</v>
      </c>
      <c r="E3" t="s">
        <v>4</v>
      </c>
      <c r="F3" t="s">
        <v>5</v>
      </c>
      <c r="G3" s="99"/>
      <c r="H3" s="69">
        <v>42259</v>
      </c>
      <c r="I3" s="62" t="s">
        <v>1848</v>
      </c>
      <c r="J3">
        <v>500</v>
      </c>
      <c r="L3" s="69">
        <v>42259</v>
      </c>
      <c r="M3" s="62" t="s">
        <v>1848</v>
      </c>
      <c r="N3">
        <v>500</v>
      </c>
    </row>
    <row r="4" spans="1:14" x14ac:dyDescent="0.25">
      <c r="A4" s="69">
        <v>42259</v>
      </c>
      <c r="B4" s="62" t="s">
        <v>1848</v>
      </c>
      <c r="C4">
        <v>500</v>
      </c>
      <c r="D4" s="69"/>
      <c r="E4" s="62"/>
      <c r="G4" s="99"/>
      <c r="H4" s="86"/>
      <c r="I4" s="86"/>
      <c r="J4" s="86"/>
      <c r="L4" s="69"/>
      <c r="M4" s="62"/>
    </row>
    <row r="5" spans="1:14" x14ac:dyDescent="0.25">
      <c r="A5" s="69">
        <v>42259</v>
      </c>
      <c r="B5" s="4" t="s">
        <v>377</v>
      </c>
      <c r="D5">
        <v>500</v>
      </c>
      <c r="E5">
        <v>500</v>
      </c>
      <c r="G5" s="99"/>
      <c r="H5" s="86" t="s">
        <v>1021</v>
      </c>
      <c r="I5" s="86"/>
      <c r="J5" s="86">
        <f>SUM(J3:J4)</f>
        <v>500</v>
      </c>
      <c r="L5" s="69">
        <v>42322</v>
      </c>
      <c r="M5" t="s">
        <v>2072</v>
      </c>
      <c r="N5">
        <v>200</v>
      </c>
    </row>
    <row r="6" spans="1:14" x14ac:dyDescent="0.25">
      <c r="G6" s="99"/>
      <c r="H6" s="86" t="s">
        <v>75</v>
      </c>
      <c r="I6" s="86"/>
      <c r="J6" s="86">
        <f>500-J5</f>
        <v>0</v>
      </c>
      <c r="L6" s="69">
        <v>42322</v>
      </c>
      <c r="M6" t="s">
        <v>2073</v>
      </c>
      <c r="N6">
        <v>750</v>
      </c>
    </row>
    <row r="7" spans="1:14" x14ac:dyDescent="0.25">
      <c r="A7" s="69">
        <v>42322</v>
      </c>
      <c r="B7" t="s">
        <v>2072</v>
      </c>
      <c r="C7">
        <v>200</v>
      </c>
      <c r="D7" s="129"/>
      <c r="G7" s="99"/>
      <c r="L7" s="69"/>
      <c r="M7" s="62"/>
    </row>
    <row r="8" spans="1:14" x14ac:dyDescent="0.25">
      <c r="A8" s="69">
        <v>42322</v>
      </c>
      <c r="B8" t="s">
        <v>2073</v>
      </c>
      <c r="C8">
        <v>750</v>
      </c>
      <c r="D8" s="129"/>
      <c r="G8" s="99"/>
      <c r="H8" s="79"/>
      <c r="I8" s="79"/>
      <c r="J8" s="79"/>
      <c r="L8" s="69">
        <v>42323</v>
      </c>
      <c r="M8" t="s">
        <v>2078</v>
      </c>
      <c r="N8">
        <v>750</v>
      </c>
    </row>
    <row r="9" spans="1:14" x14ac:dyDescent="0.25">
      <c r="A9" s="69">
        <v>42322</v>
      </c>
      <c r="B9" s="4" t="s">
        <v>377</v>
      </c>
      <c r="D9">
        <v>950</v>
      </c>
      <c r="E9">
        <v>950</v>
      </c>
      <c r="G9" s="99"/>
      <c r="H9" s="143" t="s">
        <v>1850</v>
      </c>
      <c r="I9" s="143"/>
      <c r="J9" s="143"/>
      <c r="L9" s="69"/>
      <c r="M9" s="62"/>
    </row>
    <row r="10" spans="1:14" x14ac:dyDescent="0.25">
      <c r="G10" s="99"/>
      <c r="H10" s="86" t="s">
        <v>1</v>
      </c>
      <c r="I10" s="86" t="s">
        <v>2</v>
      </c>
      <c r="J10" s="86" t="s">
        <v>3</v>
      </c>
      <c r="L10" s="69">
        <v>42324</v>
      </c>
      <c r="M10" t="s">
        <v>2087</v>
      </c>
      <c r="N10">
        <v>750</v>
      </c>
    </row>
    <row r="11" spans="1:14" x14ac:dyDescent="0.25">
      <c r="A11" s="69">
        <v>42323</v>
      </c>
      <c r="B11" t="s">
        <v>2078</v>
      </c>
      <c r="C11">
        <v>750</v>
      </c>
      <c r="G11" s="99"/>
      <c r="H11" s="69">
        <v>42322</v>
      </c>
      <c r="I11" t="s">
        <v>2072</v>
      </c>
      <c r="J11">
        <v>200</v>
      </c>
      <c r="L11" s="69">
        <v>42324</v>
      </c>
      <c r="M11" t="s">
        <v>2088</v>
      </c>
      <c r="N11">
        <v>3750</v>
      </c>
    </row>
    <row r="12" spans="1:14" x14ac:dyDescent="0.25">
      <c r="A12" s="69">
        <v>42323</v>
      </c>
      <c r="B12" s="4" t="s">
        <v>377</v>
      </c>
      <c r="D12">
        <v>750</v>
      </c>
      <c r="E12">
        <v>750</v>
      </c>
      <c r="G12" s="99"/>
      <c r="H12" s="86"/>
      <c r="I12" s="86"/>
      <c r="J12" s="86"/>
    </row>
    <row r="13" spans="1:14" x14ac:dyDescent="0.25">
      <c r="G13" s="99"/>
      <c r="H13" s="86" t="s">
        <v>1021</v>
      </c>
      <c r="I13" s="86"/>
      <c r="J13" s="86">
        <f>SUM(J11:J12)</f>
        <v>200</v>
      </c>
    </row>
    <row r="14" spans="1:14" x14ac:dyDescent="0.25">
      <c r="A14" s="69">
        <v>42324</v>
      </c>
      <c r="B14" t="s">
        <v>2087</v>
      </c>
      <c r="C14">
        <v>750</v>
      </c>
      <c r="G14" s="99"/>
      <c r="H14" s="86" t="s">
        <v>75</v>
      </c>
      <c r="I14" s="86"/>
      <c r="J14" s="86">
        <f>500-J13</f>
        <v>300</v>
      </c>
      <c r="L14" s="6"/>
      <c r="N14" s="86"/>
    </row>
    <row r="15" spans="1:14" x14ac:dyDescent="0.25">
      <c r="A15" s="69">
        <v>42324</v>
      </c>
      <c r="B15" t="s">
        <v>2088</v>
      </c>
      <c r="C15">
        <v>3750</v>
      </c>
      <c r="G15" s="99"/>
      <c r="L15" s="6"/>
    </row>
    <row r="16" spans="1:14" x14ac:dyDescent="0.25">
      <c r="A16" s="69">
        <v>42324</v>
      </c>
      <c r="B16" s="4" t="s">
        <v>377</v>
      </c>
      <c r="D16">
        <v>4500</v>
      </c>
      <c r="E16">
        <v>4500</v>
      </c>
      <c r="G16" s="99"/>
      <c r="H16" s="79"/>
      <c r="I16" s="79"/>
      <c r="J16" s="79"/>
      <c r="L16" s="86"/>
      <c r="M16" s="86"/>
      <c r="N16" s="86"/>
    </row>
    <row r="17" spans="1:14" x14ac:dyDescent="0.25">
      <c r="A17" s="69"/>
      <c r="B17" s="4"/>
      <c r="C17" s="86"/>
      <c r="G17" s="99"/>
      <c r="H17" s="143" t="s">
        <v>1851</v>
      </c>
      <c r="I17" s="143"/>
      <c r="J17" s="143"/>
      <c r="L17" s="86" t="s">
        <v>1021</v>
      </c>
      <c r="M17" s="86"/>
      <c r="N17" s="86">
        <f>SUM(N3:N16)</f>
        <v>6700</v>
      </c>
    </row>
    <row r="18" spans="1:14" x14ac:dyDescent="0.25">
      <c r="D18" s="86"/>
      <c r="G18" s="99"/>
      <c r="H18" s="86" t="s">
        <v>1</v>
      </c>
      <c r="I18" s="86" t="s">
        <v>2</v>
      </c>
      <c r="J18" s="86" t="s">
        <v>3</v>
      </c>
      <c r="L18" s="86"/>
      <c r="M18" s="86"/>
      <c r="N18" s="86"/>
    </row>
    <row r="19" spans="1:14" x14ac:dyDescent="0.25">
      <c r="A19" s="143" t="s">
        <v>73</v>
      </c>
      <c r="B19" s="143"/>
      <c r="C19" s="86">
        <f>SUM(C4:C17)</f>
        <v>6700</v>
      </c>
      <c r="D19" s="86"/>
      <c r="E19">
        <f>SUM(E4:E17)</f>
        <v>6700</v>
      </c>
      <c r="G19" s="99"/>
      <c r="H19" s="69"/>
      <c r="I19" s="62"/>
    </row>
    <row r="20" spans="1:14" x14ac:dyDescent="0.25">
      <c r="A20" s="143" t="s">
        <v>74</v>
      </c>
      <c r="B20" s="143"/>
      <c r="C20" s="86"/>
      <c r="D20" s="138">
        <f>SUM(D4:D17)</f>
        <v>6700</v>
      </c>
      <c r="F20">
        <f>SUM(F4:F17)</f>
        <v>0</v>
      </c>
      <c r="G20" s="99"/>
      <c r="H20" s="86"/>
      <c r="I20" s="86"/>
      <c r="J20" s="86"/>
    </row>
    <row r="21" spans="1:14" x14ac:dyDescent="0.25">
      <c r="A21" s="143" t="s">
        <v>75</v>
      </c>
      <c r="B21" s="143"/>
      <c r="C21" s="143">
        <f>C19-D20</f>
        <v>0</v>
      </c>
      <c r="D21" s="143"/>
      <c r="E21" s="143">
        <f>E19-F20</f>
        <v>6700</v>
      </c>
      <c r="F21" s="143"/>
      <c r="G21" s="99"/>
      <c r="H21" s="86" t="s">
        <v>1021</v>
      </c>
      <c r="I21" s="86"/>
      <c r="J21" s="86">
        <f>SUM(J19:J20)</f>
        <v>0</v>
      </c>
    </row>
    <row r="22" spans="1:14" x14ac:dyDescent="0.25">
      <c r="A22" s="86"/>
      <c r="B22" s="86"/>
      <c r="C22" s="86"/>
      <c r="D22" s="86"/>
      <c r="H22" s="86" t="s">
        <v>75</v>
      </c>
      <c r="I22" s="86"/>
      <c r="J22" s="86">
        <f>500-J21</f>
        <v>500</v>
      </c>
    </row>
    <row r="23" spans="1:14" x14ac:dyDescent="0.25">
      <c r="A23" s="69"/>
      <c r="D23" s="86"/>
    </row>
    <row r="24" spans="1:14" x14ac:dyDescent="0.25">
      <c r="A24" s="69"/>
      <c r="D24" s="86"/>
    </row>
  </sheetData>
  <mergeCells count="14">
    <mergeCell ref="H9:J9"/>
    <mergeCell ref="H17:J17"/>
    <mergeCell ref="A19:B19"/>
    <mergeCell ref="A20:B20"/>
    <mergeCell ref="A21:B21"/>
    <mergeCell ref="C21:D21"/>
    <mergeCell ref="E21:F21"/>
    <mergeCell ref="A1:D1"/>
    <mergeCell ref="H1:J1"/>
    <mergeCell ref="L1:N1"/>
    <mergeCell ref="A2:A3"/>
    <mergeCell ref="B2:B3"/>
    <mergeCell ref="C2:D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5.140625"/>
    <col min="2" max="2" width="25.5703125"/>
    <col min="3" max="1025" width="8.7109375"/>
  </cols>
  <sheetData>
    <row r="1" spans="1:4" x14ac:dyDescent="0.25">
      <c r="A1" s="144" t="s">
        <v>1675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42080</v>
      </c>
      <c r="B4" t="s">
        <v>451</v>
      </c>
      <c r="C4">
        <v>10</v>
      </c>
    </row>
    <row r="5" spans="1:4" x14ac:dyDescent="0.25">
      <c r="A5" s="3"/>
      <c r="C5" s="2"/>
      <c r="D5" s="5"/>
    </row>
    <row r="6" spans="1:4" x14ac:dyDescent="0.25">
      <c r="A6" s="3">
        <v>42084</v>
      </c>
      <c r="B6" t="s">
        <v>473</v>
      </c>
      <c r="D6">
        <v>10</v>
      </c>
    </row>
    <row r="7" spans="1:4" x14ac:dyDescent="0.25">
      <c r="A7" s="6"/>
    </row>
    <row r="8" spans="1:4" x14ac:dyDescent="0.25">
      <c r="A8" s="143" t="s">
        <v>73</v>
      </c>
      <c r="B8" s="143"/>
      <c r="C8" s="5">
        <f>SUM(C4:C7)</f>
        <v>10</v>
      </c>
      <c r="D8" s="5"/>
    </row>
    <row r="9" spans="1:4" x14ac:dyDescent="0.25">
      <c r="A9" s="143" t="s">
        <v>74</v>
      </c>
      <c r="B9" s="143"/>
      <c r="C9" s="5"/>
      <c r="D9" s="5">
        <f>SUM(D4:D7)</f>
        <v>10</v>
      </c>
    </row>
    <row r="10" spans="1:4" x14ac:dyDescent="0.25">
      <c r="A10" s="143" t="s">
        <v>75</v>
      </c>
      <c r="B10" s="143"/>
      <c r="C10" s="5">
        <f>C8-D9</f>
        <v>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3.28515625"/>
    <col min="2" max="2" width="40.140625"/>
    <col min="3" max="1025" width="8.7109375"/>
  </cols>
  <sheetData>
    <row r="1" spans="1:4" x14ac:dyDescent="0.25">
      <c r="A1" s="144" t="s">
        <v>1614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42076</v>
      </c>
      <c r="B4" t="s">
        <v>416</v>
      </c>
      <c r="D4">
        <v>100</v>
      </c>
    </row>
    <row r="5" spans="1:4" x14ac:dyDescent="0.25">
      <c r="A5" s="6"/>
      <c r="C5" s="2"/>
      <c r="D5" s="5"/>
    </row>
    <row r="6" spans="1:4" x14ac:dyDescent="0.25">
      <c r="A6" s="143" t="s">
        <v>73</v>
      </c>
      <c r="B6" s="143"/>
      <c r="C6" s="5">
        <f>SUM(C4:C5)</f>
        <v>0</v>
      </c>
      <c r="D6" s="5"/>
    </row>
    <row r="7" spans="1:4" x14ac:dyDescent="0.25">
      <c r="A7" s="143" t="s">
        <v>74</v>
      </c>
      <c r="B7" s="143"/>
      <c r="C7" s="5"/>
      <c r="D7" s="5">
        <f>SUM(D4:D5)</f>
        <v>100</v>
      </c>
    </row>
    <row r="8" spans="1:4" x14ac:dyDescent="0.25">
      <c r="A8" s="143" t="s">
        <v>75</v>
      </c>
      <c r="B8" s="143"/>
      <c r="C8" s="5">
        <f>C6-D7</f>
        <v>-100</v>
      </c>
      <c r="D8" s="5"/>
    </row>
  </sheetData>
  <mergeCells count="7">
    <mergeCell ref="A7:B7"/>
    <mergeCell ref="A8:B8"/>
    <mergeCell ref="A1:D1"/>
    <mergeCell ref="A2:A3"/>
    <mergeCell ref="B2:B3"/>
    <mergeCell ref="C2:D2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1" zoomScaleNormal="100" workbookViewId="0">
      <selection activeCell="A50" activeCellId="1" sqref="C278 A50"/>
    </sheetView>
  </sheetViews>
  <sheetFormatPr defaultRowHeight="15" x14ac:dyDescent="0.25"/>
  <cols>
    <col min="1" max="1" width="26.7109375"/>
    <col min="2" max="2" width="100.28515625"/>
    <col min="3" max="4" width="8.7109375"/>
    <col min="5" max="5" width="9.140625" style="21"/>
    <col min="6" max="6" width="22"/>
    <col min="7" max="7" width="31.28515625"/>
    <col min="8" max="1025" width="8.7109375"/>
  </cols>
  <sheetData>
    <row r="1" spans="1:9" x14ac:dyDescent="0.25">
      <c r="A1" s="144" t="s">
        <v>1676</v>
      </c>
      <c r="B1" s="144"/>
      <c r="C1" s="144"/>
      <c r="D1" s="144"/>
      <c r="F1" s="144" t="s">
        <v>1677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2" t="s">
        <v>4</v>
      </c>
      <c r="I3" s="2" t="s">
        <v>5</v>
      </c>
    </row>
    <row r="4" spans="1:9" x14ac:dyDescent="0.25">
      <c r="A4" s="6"/>
      <c r="B4" t="s">
        <v>1086</v>
      </c>
      <c r="C4" s="2">
        <v>4950</v>
      </c>
      <c r="D4" s="5"/>
      <c r="F4" s="3">
        <v>42118</v>
      </c>
      <c r="G4" s="11" t="s">
        <v>712</v>
      </c>
      <c r="H4" s="5">
        <v>30</v>
      </c>
      <c r="I4" s="5"/>
    </row>
    <row r="5" spans="1:9" x14ac:dyDescent="0.25">
      <c r="A5" s="6"/>
      <c r="C5" s="2"/>
      <c r="D5" s="5"/>
      <c r="F5" s="3"/>
      <c r="H5" s="2"/>
      <c r="I5" s="5"/>
    </row>
    <row r="6" spans="1:9" x14ac:dyDescent="0.25">
      <c r="A6" s="3">
        <v>42065</v>
      </c>
      <c r="B6" t="s">
        <v>360</v>
      </c>
      <c r="D6">
        <v>2000</v>
      </c>
      <c r="F6" s="3">
        <v>42122</v>
      </c>
      <c r="G6" t="s">
        <v>731</v>
      </c>
      <c r="I6" s="5">
        <v>30</v>
      </c>
    </row>
    <row r="7" spans="1:9" x14ac:dyDescent="0.25">
      <c r="A7" s="7"/>
      <c r="F7" s="7"/>
    </row>
    <row r="8" spans="1:9" x14ac:dyDescent="0.25">
      <c r="A8" s="3">
        <v>42066</v>
      </c>
      <c r="B8" t="s">
        <v>1138</v>
      </c>
      <c r="C8">
        <v>50</v>
      </c>
      <c r="F8" s="143" t="s">
        <v>73</v>
      </c>
      <c r="G8" s="143"/>
      <c r="H8" s="5">
        <f>SUM(H4:H7)</f>
        <v>30</v>
      </c>
      <c r="I8" s="5"/>
    </row>
    <row r="9" spans="1:9" x14ac:dyDescent="0.25">
      <c r="A9" s="3">
        <v>42066</v>
      </c>
      <c r="B9" t="s">
        <v>367</v>
      </c>
      <c r="D9">
        <v>850</v>
      </c>
      <c r="F9" s="143" t="s">
        <v>74</v>
      </c>
      <c r="G9" s="143"/>
      <c r="H9" s="5"/>
      <c r="I9" s="5">
        <f>SUM(I4:I7)</f>
        <v>30</v>
      </c>
    </row>
    <row r="10" spans="1:9" x14ac:dyDescent="0.25">
      <c r="A10" s="3"/>
      <c r="F10" s="143" t="s">
        <v>75</v>
      </c>
      <c r="G10" s="143"/>
      <c r="H10" s="5">
        <f>H8-I9</f>
        <v>0</v>
      </c>
      <c r="I10" s="5"/>
    </row>
    <row r="11" spans="1:9" x14ac:dyDescent="0.25">
      <c r="A11" s="3">
        <v>42067</v>
      </c>
      <c r="B11" t="s">
        <v>373</v>
      </c>
      <c r="D11">
        <v>2000</v>
      </c>
    </row>
    <row r="12" spans="1:9" x14ac:dyDescent="0.25">
      <c r="A12" s="3">
        <v>42067</v>
      </c>
      <c r="B12" t="s">
        <v>373</v>
      </c>
      <c r="D12">
        <v>50</v>
      </c>
    </row>
    <row r="13" spans="1:9" x14ac:dyDescent="0.25">
      <c r="A13" s="7"/>
    </row>
    <row r="14" spans="1:9" x14ac:dyDescent="0.25">
      <c r="A14" s="3">
        <v>42068</v>
      </c>
      <c r="B14" t="s">
        <v>373</v>
      </c>
      <c r="D14">
        <v>100</v>
      </c>
    </row>
    <row r="15" spans="1:9" x14ac:dyDescent="0.25">
      <c r="A15" s="7"/>
    </row>
    <row r="16" spans="1:9" x14ac:dyDescent="0.25">
      <c r="A16" s="3">
        <v>42072</v>
      </c>
      <c r="B16" t="s">
        <v>397</v>
      </c>
      <c r="C16">
        <v>5000</v>
      </c>
    </row>
    <row r="17" spans="1:4" x14ac:dyDescent="0.25">
      <c r="A17" s="7"/>
    </row>
    <row r="18" spans="1:4" x14ac:dyDescent="0.25">
      <c r="A18" s="3">
        <v>42073</v>
      </c>
      <c r="B18" t="s">
        <v>400</v>
      </c>
      <c r="D18">
        <v>4000</v>
      </c>
    </row>
    <row r="19" spans="1:4" x14ac:dyDescent="0.25">
      <c r="A19" s="7"/>
    </row>
    <row r="20" spans="1:4" x14ac:dyDescent="0.25">
      <c r="A20" s="3">
        <v>42073</v>
      </c>
      <c r="B20" t="s">
        <v>401</v>
      </c>
      <c r="D20">
        <v>1000</v>
      </c>
    </row>
    <row r="21" spans="1:4" x14ac:dyDescent="0.25">
      <c r="A21" s="7"/>
    </row>
    <row r="22" spans="1:4" x14ac:dyDescent="0.25">
      <c r="A22" s="3">
        <v>42077</v>
      </c>
      <c r="B22" t="s">
        <v>424</v>
      </c>
      <c r="C22">
        <v>1000</v>
      </c>
      <c r="D22" s="5"/>
    </row>
    <row r="23" spans="1:4" x14ac:dyDescent="0.25">
      <c r="A23" s="7"/>
    </row>
    <row r="24" spans="1:4" x14ac:dyDescent="0.25">
      <c r="A24" s="3">
        <v>42079</v>
      </c>
      <c r="B24" t="s">
        <v>435</v>
      </c>
      <c r="D24">
        <v>10000</v>
      </c>
    </row>
    <row r="25" spans="1:4" x14ac:dyDescent="0.25">
      <c r="A25" s="3">
        <v>42079</v>
      </c>
      <c r="B25" t="s">
        <v>444</v>
      </c>
      <c r="C25">
        <v>2700</v>
      </c>
    </row>
    <row r="26" spans="1:4" x14ac:dyDescent="0.25">
      <c r="A26" s="7"/>
    </row>
    <row r="27" spans="1:4" x14ac:dyDescent="0.25">
      <c r="A27" s="3">
        <v>42088</v>
      </c>
      <c r="B27" t="s">
        <v>444</v>
      </c>
      <c r="C27">
        <v>3000</v>
      </c>
    </row>
    <row r="29" spans="1:4" x14ac:dyDescent="0.25">
      <c r="A29" s="3">
        <v>42130</v>
      </c>
      <c r="B29" s="4" t="s">
        <v>1678</v>
      </c>
      <c r="C29">
        <v>100</v>
      </c>
    </row>
    <row r="31" spans="1:4" x14ac:dyDescent="0.25">
      <c r="A31" s="3">
        <v>42131</v>
      </c>
      <c r="B31" t="s">
        <v>766</v>
      </c>
      <c r="C31" s="2">
        <v>5000</v>
      </c>
    </row>
    <row r="32" spans="1:4" x14ac:dyDescent="0.25">
      <c r="A32" s="3">
        <v>42131</v>
      </c>
      <c r="B32" t="s">
        <v>767</v>
      </c>
      <c r="C32" s="2"/>
      <c r="D32" s="2">
        <v>5000</v>
      </c>
    </row>
    <row r="34" spans="1:4" x14ac:dyDescent="0.25">
      <c r="A34" s="3">
        <v>42146</v>
      </c>
      <c r="B34" t="s">
        <v>834</v>
      </c>
      <c r="D34">
        <v>500</v>
      </c>
    </row>
    <row r="35" spans="1:4" x14ac:dyDescent="0.25">
      <c r="A35" s="3">
        <v>42146</v>
      </c>
      <c r="B35" t="s">
        <v>834</v>
      </c>
      <c r="D35">
        <v>500</v>
      </c>
    </row>
    <row r="37" spans="1:4" x14ac:dyDescent="0.25">
      <c r="B37" t="s">
        <v>1220</v>
      </c>
      <c r="C37">
        <v>1000</v>
      </c>
    </row>
    <row r="39" spans="1:4" x14ac:dyDescent="0.25">
      <c r="A39" s="3">
        <v>42178</v>
      </c>
      <c r="B39" t="s">
        <v>915</v>
      </c>
      <c r="C39">
        <v>3200</v>
      </c>
    </row>
    <row r="47" spans="1:4" x14ac:dyDescent="0.25">
      <c r="A47" s="143" t="s">
        <v>73</v>
      </c>
      <c r="B47" s="143"/>
      <c r="C47" s="5">
        <f>SUM(C4:C44)</f>
        <v>26000</v>
      </c>
    </row>
    <row r="48" spans="1:4" x14ac:dyDescent="0.25">
      <c r="A48" s="143" t="s">
        <v>74</v>
      </c>
      <c r="B48" s="143"/>
      <c r="C48" s="5"/>
      <c r="D48" s="5">
        <f>SUM(D4:D46)</f>
        <v>26000</v>
      </c>
    </row>
    <row r="49" spans="1:3" x14ac:dyDescent="0.25">
      <c r="A49" s="143" t="s">
        <v>75</v>
      </c>
      <c r="B49" s="143"/>
      <c r="C49" s="5">
        <f>C47-D48</f>
        <v>0</v>
      </c>
    </row>
  </sheetData>
  <mergeCells count="14">
    <mergeCell ref="A1:D1"/>
    <mergeCell ref="F1:I1"/>
    <mergeCell ref="A2:A3"/>
    <mergeCell ref="B2:B3"/>
    <mergeCell ref="C2:D2"/>
    <mergeCell ref="F2:F3"/>
    <mergeCell ref="G2:G3"/>
    <mergeCell ref="H2:I2"/>
    <mergeCell ref="A49:B49"/>
    <mergeCell ref="F8:G8"/>
    <mergeCell ref="F9:G9"/>
    <mergeCell ref="F10:G10"/>
    <mergeCell ref="A47:B47"/>
    <mergeCell ref="A48:B4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2" activeCellId="1" sqref="C278 B12"/>
    </sheetView>
  </sheetViews>
  <sheetFormatPr defaultRowHeight="15" x14ac:dyDescent="0.25"/>
  <cols>
    <col min="1" max="1" width="25.7109375"/>
    <col min="2" max="2" width="36.7109375"/>
    <col min="3" max="4" width="8.7109375"/>
    <col min="5" max="5" width="16.85546875"/>
    <col min="6" max="1025" width="8.7109375"/>
  </cols>
  <sheetData>
    <row r="1" spans="1:3" x14ac:dyDescent="0.25">
      <c r="A1" s="144" t="s">
        <v>1679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42050</v>
      </c>
      <c r="B3" t="s">
        <v>309</v>
      </c>
      <c r="C3">
        <v>7</v>
      </c>
    </row>
    <row r="4" spans="1:3" x14ac:dyDescent="0.25">
      <c r="A4" s="3">
        <v>42050</v>
      </c>
      <c r="B4" t="s">
        <v>310</v>
      </c>
      <c r="C4">
        <v>7</v>
      </c>
    </row>
    <row r="5" spans="1:3" x14ac:dyDescent="0.25">
      <c r="A5" s="6"/>
    </row>
    <row r="6" spans="1:3" x14ac:dyDescent="0.25">
      <c r="A6" s="143" t="s">
        <v>1095</v>
      </c>
      <c r="B6" s="143"/>
      <c r="C6" s="5">
        <f>SUM(C3:C5)</f>
        <v>14</v>
      </c>
    </row>
  </sheetData>
  <mergeCells count="2">
    <mergeCell ref="A1:C1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14" activeCellId="1" sqref="C278 B14"/>
    </sheetView>
  </sheetViews>
  <sheetFormatPr defaultRowHeight="15" x14ac:dyDescent="0.25"/>
  <cols>
    <col min="1" max="1" width="25.7109375"/>
    <col min="2" max="2" width="36.7109375"/>
    <col min="3" max="4" width="8.7109375"/>
    <col min="5" max="5" width="25.7109375"/>
    <col min="6" max="1025" width="8.7109375"/>
  </cols>
  <sheetData>
    <row r="1" spans="1:4" x14ac:dyDescent="0.25">
      <c r="A1" s="144" t="s">
        <v>1680</v>
      </c>
      <c r="B1" s="144"/>
      <c r="C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42050</v>
      </c>
      <c r="B4" t="s">
        <v>303</v>
      </c>
      <c r="C4">
        <v>7</v>
      </c>
      <c r="D4" s="5"/>
    </row>
    <row r="5" spans="1:4" x14ac:dyDescent="0.25">
      <c r="A5" s="3">
        <v>42050</v>
      </c>
      <c r="B5" t="s">
        <v>304</v>
      </c>
      <c r="C5">
        <v>18</v>
      </c>
    </row>
    <row r="6" spans="1:4" x14ac:dyDescent="0.25">
      <c r="A6" s="3">
        <v>42050</v>
      </c>
      <c r="B6" t="s">
        <v>305</v>
      </c>
      <c r="C6">
        <v>17</v>
      </c>
    </row>
    <row r="7" spans="1:4" x14ac:dyDescent="0.25">
      <c r="A7" s="3">
        <v>42050</v>
      </c>
      <c r="B7" t="s">
        <v>307</v>
      </c>
      <c r="C7">
        <v>17</v>
      </c>
    </row>
    <row r="8" spans="1:4" x14ac:dyDescent="0.25">
      <c r="A8" s="3">
        <v>42050</v>
      </c>
      <c r="B8" t="s">
        <v>308</v>
      </c>
      <c r="C8">
        <v>12</v>
      </c>
    </row>
    <row r="9" spans="1:4" x14ac:dyDescent="0.25">
      <c r="A9" s="3">
        <v>42050</v>
      </c>
      <c r="B9" t="s">
        <v>306</v>
      </c>
      <c r="D9">
        <v>650</v>
      </c>
    </row>
    <row r="10" spans="1:4" x14ac:dyDescent="0.25">
      <c r="A10" s="55"/>
      <c r="B10" s="11"/>
      <c r="C10" s="11"/>
      <c r="D10" s="11"/>
    </row>
    <row r="11" spans="1:4" x14ac:dyDescent="0.25">
      <c r="A11" s="3"/>
      <c r="B11" s="4"/>
    </row>
    <row r="12" spans="1:4" x14ac:dyDescent="0.25">
      <c r="A12" s="3"/>
      <c r="B12" s="4"/>
    </row>
    <row r="13" spans="1:4" x14ac:dyDescent="0.25">
      <c r="A13" s="7"/>
    </row>
    <row r="14" spans="1:4" x14ac:dyDescent="0.25">
      <c r="A14" s="3"/>
      <c r="B14" s="4"/>
      <c r="C14" s="5"/>
      <c r="D14" s="5"/>
    </row>
    <row r="16" spans="1:4" x14ac:dyDescent="0.25">
      <c r="A16" s="3"/>
      <c r="B16" s="4"/>
      <c r="C16" s="5"/>
      <c r="D16" s="5"/>
    </row>
    <row r="20" spans="1:4" x14ac:dyDescent="0.25">
      <c r="A20" s="143" t="s">
        <v>73</v>
      </c>
      <c r="B20" s="143"/>
      <c r="C20" s="5">
        <f>SUM(C4:C19)</f>
        <v>71</v>
      </c>
      <c r="D20" s="5"/>
    </row>
    <row r="21" spans="1:4" x14ac:dyDescent="0.25">
      <c r="A21" s="143" t="s">
        <v>74</v>
      </c>
      <c r="B21" s="143"/>
      <c r="C21" s="5"/>
      <c r="D21" s="5">
        <f>SUM(D4:D19)</f>
        <v>650</v>
      </c>
    </row>
    <row r="22" spans="1:4" x14ac:dyDescent="0.25">
      <c r="A22" s="143" t="s">
        <v>75</v>
      </c>
      <c r="B22" s="143"/>
      <c r="C22" s="5">
        <f>C20-D21</f>
        <v>-579</v>
      </c>
      <c r="D22" s="5"/>
    </row>
  </sheetData>
  <mergeCells count="7">
    <mergeCell ref="A21:B21"/>
    <mergeCell ref="A22:B22"/>
    <mergeCell ref="A1:C1"/>
    <mergeCell ref="A2:A3"/>
    <mergeCell ref="B2:B3"/>
    <mergeCell ref="C2:D2"/>
    <mergeCell ref="A20:B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2" zoomScaleNormal="100" workbookViewId="0">
      <selection activeCell="B37" activeCellId="1" sqref="C278 B37"/>
    </sheetView>
  </sheetViews>
  <sheetFormatPr defaultRowHeight="15" x14ac:dyDescent="0.25"/>
  <cols>
    <col min="1" max="1" width="29.28515625"/>
    <col min="2" max="2" width="28.85546875"/>
    <col min="3" max="1025" width="8.7109375"/>
  </cols>
  <sheetData>
    <row r="1" spans="1:4" x14ac:dyDescent="0.25">
      <c r="A1" s="144" t="s">
        <v>1583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/>
      <c r="B4" s="4" t="s">
        <v>6</v>
      </c>
      <c r="D4" s="5">
        <v>1500</v>
      </c>
    </row>
    <row r="5" spans="1:4" x14ac:dyDescent="0.25">
      <c r="A5" s="3"/>
      <c r="B5" s="4"/>
      <c r="D5" s="5"/>
    </row>
    <row r="6" spans="1:4" x14ac:dyDescent="0.25">
      <c r="A6" s="150" t="s">
        <v>1681</v>
      </c>
      <c r="B6" s="150"/>
      <c r="C6" s="150"/>
      <c r="D6" s="150"/>
    </row>
    <row r="7" spans="1:4" x14ac:dyDescent="0.25">
      <c r="A7" s="3">
        <v>42017</v>
      </c>
      <c r="B7" t="s">
        <v>215</v>
      </c>
      <c r="C7" s="2"/>
      <c r="D7" s="2">
        <v>8</v>
      </c>
    </row>
    <row r="8" spans="1:4" x14ac:dyDescent="0.25">
      <c r="A8" s="3">
        <v>42017</v>
      </c>
      <c r="B8" t="s">
        <v>216</v>
      </c>
      <c r="C8" s="2"/>
      <c r="D8" s="2">
        <v>20</v>
      </c>
    </row>
    <row r="9" spans="1:4" x14ac:dyDescent="0.25">
      <c r="A9" s="3">
        <v>42017</v>
      </c>
      <c r="B9" t="s">
        <v>217</v>
      </c>
      <c r="C9" s="2"/>
      <c r="D9" s="2">
        <v>7</v>
      </c>
    </row>
    <row r="10" spans="1:4" x14ac:dyDescent="0.25">
      <c r="A10" s="7"/>
    </row>
    <row r="11" spans="1:4" x14ac:dyDescent="0.25">
      <c r="A11" s="3">
        <v>42032</v>
      </c>
      <c r="B11" t="s">
        <v>276</v>
      </c>
      <c r="D11">
        <v>1000</v>
      </c>
    </row>
    <row r="12" spans="1:4" x14ac:dyDescent="0.25">
      <c r="A12" s="7"/>
    </row>
    <row r="13" spans="1:4" x14ac:dyDescent="0.25">
      <c r="A13" s="3">
        <v>42049</v>
      </c>
      <c r="B13" t="s">
        <v>302</v>
      </c>
      <c r="D13">
        <v>1000</v>
      </c>
    </row>
    <row r="15" spans="1:4" x14ac:dyDescent="0.25">
      <c r="A15" s="151" t="s">
        <v>1682</v>
      </c>
      <c r="B15" s="151"/>
      <c r="C15" s="151"/>
      <c r="D15" s="151"/>
    </row>
    <row r="16" spans="1:4" x14ac:dyDescent="0.25">
      <c r="A16" s="3">
        <v>42093</v>
      </c>
      <c r="B16" s="4" t="s">
        <v>551</v>
      </c>
      <c r="D16">
        <v>7</v>
      </c>
    </row>
    <row r="17" spans="1:4" x14ac:dyDescent="0.25">
      <c r="A17" s="3">
        <v>42093</v>
      </c>
      <c r="B17" s="4" t="s">
        <v>554</v>
      </c>
      <c r="D17">
        <v>50</v>
      </c>
    </row>
    <row r="18" spans="1:4" x14ac:dyDescent="0.25">
      <c r="A18" s="7"/>
    </row>
    <row r="19" spans="1:4" x14ac:dyDescent="0.25">
      <c r="A19" s="3">
        <v>42098</v>
      </c>
      <c r="B19" s="4" t="s">
        <v>621</v>
      </c>
      <c r="C19" s="5"/>
      <c r="D19" s="5">
        <v>100</v>
      </c>
    </row>
    <row r="21" spans="1:4" x14ac:dyDescent="0.25">
      <c r="A21" s="3">
        <v>42108</v>
      </c>
      <c r="B21" s="4" t="s">
        <v>662</v>
      </c>
      <c r="C21" s="5"/>
      <c r="D21" s="5">
        <v>3000</v>
      </c>
    </row>
    <row r="23" spans="1:4" x14ac:dyDescent="0.25">
      <c r="A23" s="3">
        <v>42137</v>
      </c>
      <c r="B23" t="s">
        <v>797</v>
      </c>
      <c r="D23">
        <v>4500</v>
      </c>
    </row>
    <row r="25" spans="1:4" x14ac:dyDescent="0.25">
      <c r="A25" s="3">
        <v>42149</v>
      </c>
      <c r="B25" t="s">
        <v>844</v>
      </c>
      <c r="D25">
        <v>5000</v>
      </c>
    </row>
    <row r="27" spans="1:4" x14ac:dyDescent="0.25">
      <c r="A27" s="3">
        <v>42201</v>
      </c>
      <c r="B27" t="s">
        <v>967</v>
      </c>
      <c r="C27">
        <v>10150</v>
      </c>
    </row>
    <row r="29" spans="1:4" x14ac:dyDescent="0.25">
      <c r="A29" s="20">
        <v>42220</v>
      </c>
      <c r="B29" t="s">
        <v>967</v>
      </c>
      <c r="C29">
        <v>6000</v>
      </c>
    </row>
    <row r="32" spans="1:4" x14ac:dyDescent="0.25">
      <c r="A32" s="143" t="s">
        <v>73</v>
      </c>
      <c r="B32" s="143"/>
      <c r="C32" s="5">
        <f>SUM(C4:C30)</f>
        <v>16150</v>
      </c>
      <c r="D32" s="5"/>
    </row>
    <row r="33" spans="1:4" x14ac:dyDescent="0.25">
      <c r="A33" s="143" t="s">
        <v>74</v>
      </c>
      <c r="B33" s="143"/>
      <c r="C33" s="5"/>
      <c r="D33" s="5">
        <f>SUM(D4:D30)</f>
        <v>16192</v>
      </c>
    </row>
    <row r="34" spans="1:4" x14ac:dyDescent="0.25">
      <c r="A34" s="143" t="s">
        <v>75</v>
      </c>
      <c r="B34" s="143"/>
      <c r="C34" s="5">
        <f>C32-D33</f>
        <v>-42</v>
      </c>
      <c r="D34" s="5"/>
    </row>
  </sheetData>
  <mergeCells count="9">
    <mergeCell ref="A15:D15"/>
    <mergeCell ref="A32:B32"/>
    <mergeCell ref="A33:B33"/>
    <mergeCell ref="A34:B34"/>
    <mergeCell ref="A1:D1"/>
    <mergeCell ref="A2:A3"/>
    <mergeCell ref="B2:B3"/>
    <mergeCell ref="C2:D2"/>
    <mergeCell ref="A6:D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G16" activeCellId="1" sqref="C278 G16"/>
    </sheetView>
  </sheetViews>
  <sheetFormatPr defaultRowHeight="15" x14ac:dyDescent="0.25"/>
  <cols>
    <col min="1" max="1" width="25.28515625"/>
    <col min="2" max="2" width="18.5703125"/>
    <col min="3" max="4" width="8.7109375"/>
    <col min="5" max="5" width="9.140625" style="18"/>
    <col min="6" max="6" width="25.140625"/>
    <col min="7" max="7" width="45.7109375"/>
    <col min="8" max="1025" width="8.7109375"/>
  </cols>
  <sheetData>
    <row r="1" spans="1:9" x14ac:dyDescent="0.25">
      <c r="A1" s="144" t="s">
        <v>1562</v>
      </c>
      <c r="B1" s="144"/>
      <c r="C1" s="144"/>
      <c r="D1" s="144"/>
      <c r="F1" s="144" t="s">
        <v>1</v>
      </c>
      <c r="G1" s="144" t="s">
        <v>2</v>
      </c>
      <c r="H1" s="144" t="s">
        <v>3</v>
      </c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/>
      <c r="G2" s="144"/>
      <c r="H2" s="2" t="s">
        <v>4</v>
      </c>
      <c r="I2" s="2" t="s">
        <v>5</v>
      </c>
    </row>
    <row r="3" spans="1:9" x14ac:dyDescent="0.25">
      <c r="A3" s="144"/>
      <c r="B3" s="144"/>
      <c r="C3" s="2" t="s">
        <v>4</v>
      </c>
      <c r="D3" s="2" t="s">
        <v>5</v>
      </c>
      <c r="F3" s="3">
        <v>42084</v>
      </c>
      <c r="G3" t="s">
        <v>468</v>
      </c>
      <c r="I3">
        <v>1000</v>
      </c>
    </row>
    <row r="4" spans="1:9" x14ac:dyDescent="0.25">
      <c r="A4" s="3">
        <v>42023</v>
      </c>
      <c r="B4" t="s">
        <v>1683</v>
      </c>
      <c r="C4" s="2">
        <v>100</v>
      </c>
      <c r="D4" s="5"/>
      <c r="F4" s="3"/>
    </row>
    <row r="5" spans="1:9" x14ac:dyDescent="0.25">
      <c r="A5" s="3">
        <v>42023</v>
      </c>
      <c r="B5" t="s">
        <v>1684</v>
      </c>
      <c r="D5">
        <v>100</v>
      </c>
      <c r="F5" s="3">
        <v>42090</v>
      </c>
      <c r="G5" t="s">
        <v>527</v>
      </c>
      <c r="I5">
        <v>500</v>
      </c>
    </row>
    <row r="6" spans="1:9" x14ac:dyDescent="0.25">
      <c r="A6" s="6"/>
      <c r="F6" s="7"/>
    </row>
    <row r="7" spans="1:9" x14ac:dyDescent="0.25">
      <c r="A7" s="143" t="s">
        <v>73</v>
      </c>
      <c r="B7" s="143"/>
      <c r="C7" s="5">
        <f>SUM(C4:C5)</f>
        <v>100</v>
      </c>
      <c r="D7" s="5"/>
      <c r="F7" s="3">
        <v>42104</v>
      </c>
      <c r="G7" s="4" t="s">
        <v>639</v>
      </c>
      <c r="H7">
        <v>1500</v>
      </c>
    </row>
    <row r="8" spans="1:9" x14ac:dyDescent="0.25">
      <c r="A8" s="143" t="s">
        <v>74</v>
      </c>
      <c r="B8" s="143"/>
      <c r="C8" s="5"/>
      <c r="D8" s="5">
        <f>SUM(D4:D5)</f>
        <v>100</v>
      </c>
    </row>
    <row r="9" spans="1:9" x14ac:dyDescent="0.25">
      <c r="A9" s="143" t="s">
        <v>75</v>
      </c>
      <c r="B9" s="143"/>
      <c r="C9" s="5">
        <f>C7-D8</f>
        <v>0</v>
      </c>
      <c r="D9" s="5"/>
    </row>
    <row r="10" spans="1:9" x14ac:dyDescent="0.25">
      <c r="F10" s="143" t="s">
        <v>73</v>
      </c>
      <c r="G10" s="143"/>
      <c r="H10" s="5">
        <f>SUM(H3:H8)</f>
        <v>1500</v>
      </c>
      <c r="I10" s="5"/>
    </row>
    <row r="11" spans="1:9" x14ac:dyDescent="0.25">
      <c r="F11" s="143" t="s">
        <v>74</v>
      </c>
      <c r="G11" s="143"/>
      <c r="H11" s="5"/>
      <c r="I11" s="5">
        <f>SUM(I3:I8)</f>
        <v>1500</v>
      </c>
    </row>
    <row r="12" spans="1:9" x14ac:dyDescent="0.25">
      <c r="F12" s="143" t="s">
        <v>75</v>
      </c>
      <c r="G12" s="143"/>
      <c r="H12" s="5">
        <f>H10-I11</f>
        <v>0</v>
      </c>
      <c r="I12" s="5"/>
    </row>
  </sheetData>
  <mergeCells count="13">
    <mergeCell ref="A1:D1"/>
    <mergeCell ref="F1:F2"/>
    <mergeCell ref="G1:G2"/>
    <mergeCell ref="H1:I1"/>
    <mergeCell ref="A2:A3"/>
    <mergeCell ref="B2:B3"/>
    <mergeCell ref="C2:D2"/>
    <mergeCell ref="F12:G12"/>
    <mergeCell ref="A7:B7"/>
    <mergeCell ref="A8:B8"/>
    <mergeCell ref="A9:B9"/>
    <mergeCell ref="F10:G10"/>
    <mergeCell ref="F11:G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A4" activeCellId="1" sqref="C278 A4"/>
    </sheetView>
  </sheetViews>
  <sheetFormatPr defaultRowHeight="15" x14ac:dyDescent="0.25"/>
  <cols>
    <col min="1" max="1" width="30"/>
    <col min="2" max="2" width="34.42578125"/>
    <col min="3" max="1025" width="8.7109375"/>
  </cols>
  <sheetData>
    <row r="1" spans="1:4" x14ac:dyDescent="0.25">
      <c r="A1" s="144" t="s">
        <v>1606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42051</v>
      </c>
      <c r="B4" t="s">
        <v>314</v>
      </c>
      <c r="C4">
        <v>12000</v>
      </c>
      <c r="D4" s="5"/>
    </row>
    <row r="5" spans="1:4" x14ac:dyDescent="0.25">
      <c r="A5" s="3"/>
      <c r="D5" s="5"/>
    </row>
    <row r="6" spans="1:4" x14ac:dyDescent="0.25">
      <c r="A6" s="3">
        <v>42053</v>
      </c>
      <c r="B6" t="s">
        <v>319</v>
      </c>
      <c r="D6">
        <v>12000</v>
      </c>
    </row>
    <row r="7" spans="1:4" x14ac:dyDescent="0.25">
      <c r="A7" s="6"/>
    </row>
    <row r="8" spans="1:4" x14ac:dyDescent="0.25">
      <c r="A8" s="143" t="s">
        <v>73</v>
      </c>
      <c r="B8" s="143"/>
      <c r="C8" s="5">
        <f>SUM(C4:C6)</f>
        <v>12000</v>
      </c>
      <c r="D8" s="5"/>
    </row>
    <row r="9" spans="1:4" x14ac:dyDescent="0.25">
      <c r="A9" s="143" t="s">
        <v>74</v>
      </c>
      <c r="B9" s="143"/>
      <c r="C9" s="5"/>
      <c r="D9" s="5">
        <f>SUM(D4:D6)</f>
        <v>12000</v>
      </c>
    </row>
    <row r="10" spans="1:4" x14ac:dyDescent="0.25">
      <c r="A10" s="143" t="s">
        <v>75</v>
      </c>
      <c r="B10" s="143"/>
      <c r="C10" s="5">
        <f>C8-D9</f>
        <v>0</v>
      </c>
      <c r="D10" s="5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C13" activeCellId="1" sqref="C278 C13"/>
    </sheetView>
  </sheetViews>
  <sheetFormatPr defaultRowHeight="15" x14ac:dyDescent="0.25"/>
  <cols>
    <col min="1" max="1" width="25.28515625"/>
    <col min="2" max="2" width="26.42578125"/>
    <col min="3" max="1025" width="8.7109375"/>
  </cols>
  <sheetData>
    <row r="1" spans="1:3" x14ac:dyDescent="0.25">
      <c r="A1" s="144" t="s">
        <v>1603</v>
      </c>
      <c r="B1" s="144"/>
      <c r="C1" s="144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>
        <v>42016</v>
      </c>
      <c r="B3" t="s">
        <v>12</v>
      </c>
      <c r="C3" s="2">
        <v>9</v>
      </c>
    </row>
    <row r="4" spans="1:3" x14ac:dyDescent="0.25">
      <c r="A4" s="3">
        <v>42016</v>
      </c>
      <c r="B4" t="s">
        <v>130</v>
      </c>
      <c r="C4" s="2">
        <v>7</v>
      </c>
    </row>
    <row r="5" spans="1:3" x14ac:dyDescent="0.25">
      <c r="A5" s="3">
        <v>42016</v>
      </c>
      <c r="B5" t="s">
        <v>10</v>
      </c>
      <c r="C5" s="2">
        <v>7</v>
      </c>
    </row>
    <row r="6" spans="1:3" x14ac:dyDescent="0.25">
      <c r="A6" s="3">
        <v>42016</v>
      </c>
      <c r="B6" t="s">
        <v>192</v>
      </c>
      <c r="C6" s="2">
        <v>9</v>
      </c>
    </row>
    <row r="7" spans="1:3" x14ac:dyDescent="0.25">
      <c r="A7" s="6"/>
      <c r="C7" s="2"/>
    </row>
    <row r="8" spans="1:3" x14ac:dyDescent="0.25">
      <c r="A8" s="143" t="s">
        <v>1095</v>
      </c>
      <c r="B8" s="143"/>
      <c r="C8" s="5">
        <f>SUM(C3:C7)</f>
        <v>32</v>
      </c>
    </row>
  </sheetData>
  <mergeCells count="2">
    <mergeCell ref="A1:C1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9" zoomScaleNormal="100" workbookViewId="0">
      <selection activeCell="D33" activeCellId="1" sqref="C278 D33"/>
    </sheetView>
  </sheetViews>
  <sheetFormatPr defaultRowHeight="15" x14ac:dyDescent="0.25"/>
  <cols>
    <col min="1" max="1" width="28.85546875"/>
    <col min="2" max="2" width="36.7109375"/>
    <col min="3" max="4" width="8.7109375"/>
    <col min="5" max="5" width="29"/>
    <col min="6" max="6" width="37.85546875"/>
    <col min="7" max="1025" width="8.7109375"/>
  </cols>
  <sheetData>
    <row r="1" spans="1:4" x14ac:dyDescent="0.25">
      <c r="A1" s="144" t="s">
        <v>1556</v>
      </c>
      <c r="B1" s="144"/>
      <c r="C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7"/>
      <c r="B4" t="s">
        <v>12</v>
      </c>
      <c r="C4" s="2">
        <v>9</v>
      </c>
    </row>
    <row r="5" spans="1:4" x14ac:dyDescent="0.25">
      <c r="A5" s="7"/>
      <c r="B5" t="s">
        <v>1685</v>
      </c>
      <c r="C5" s="2">
        <v>7</v>
      </c>
    </row>
    <row r="6" spans="1:4" x14ac:dyDescent="0.25">
      <c r="A6" s="7"/>
      <c r="B6" t="s">
        <v>192</v>
      </c>
      <c r="C6" s="2">
        <v>9</v>
      </c>
    </row>
    <row r="7" spans="1:4" x14ac:dyDescent="0.25">
      <c r="A7" s="7"/>
    </row>
    <row r="8" spans="1:4" x14ac:dyDescent="0.25">
      <c r="A8" s="3">
        <v>42015</v>
      </c>
      <c r="B8" t="s">
        <v>202</v>
      </c>
      <c r="C8" s="2">
        <v>7</v>
      </c>
    </row>
    <row r="9" spans="1:4" x14ac:dyDescent="0.25">
      <c r="A9" s="3">
        <v>42015</v>
      </c>
      <c r="B9" t="s">
        <v>130</v>
      </c>
      <c r="C9" s="2">
        <v>7</v>
      </c>
    </row>
    <row r="10" spans="1:4" x14ac:dyDescent="0.25">
      <c r="A10" s="3">
        <v>42015</v>
      </c>
      <c r="B10" t="s">
        <v>192</v>
      </c>
      <c r="C10" s="2">
        <v>9</v>
      </c>
    </row>
    <row r="11" spans="1:4" x14ac:dyDescent="0.25">
      <c r="A11" s="7"/>
    </row>
    <row r="12" spans="1:4" x14ac:dyDescent="0.25">
      <c r="A12" s="3">
        <v>42036</v>
      </c>
      <c r="B12" t="s">
        <v>271</v>
      </c>
      <c r="C12">
        <v>9</v>
      </c>
    </row>
    <row r="13" spans="1:4" x14ac:dyDescent="0.25">
      <c r="A13" s="3">
        <v>42036</v>
      </c>
      <c r="B13" t="s">
        <v>192</v>
      </c>
      <c r="C13">
        <v>9</v>
      </c>
    </row>
    <row r="14" spans="1:4" x14ac:dyDescent="0.25">
      <c r="A14" s="7"/>
    </row>
    <row r="15" spans="1:4" x14ac:dyDescent="0.25">
      <c r="A15" s="3">
        <v>42069</v>
      </c>
      <c r="B15" t="s">
        <v>379</v>
      </c>
      <c r="C15">
        <v>8.75</v>
      </c>
    </row>
    <row r="16" spans="1:4" x14ac:dyDescent="0.25">
      <c r="A16" s="3">
        <v>42069</v>
      </c>
      <c r="B16" t="s">
        <v>380</v>
      </c>
      <c r="C16">
        <v>7</v>
      </c>
    </row>
    <row r="17" spans="1:4" x14ac:dyDescent="0.25">
      <c r="A17" s="7"/>
    </row>
    <row r="18" spans="1:4" x14ac:dyDescent="0.25">
      <c r="A18" s="3">
        <v>42074</v>
      </c>
      <c r="B18" t="s">
        <v>403</v>
      </c>
      <c r="C18">
        <v>15</v>
      </c>
    </row>
    <row r="19" spans="1:4" x14ac:dyDescent="0.25">
      <c r="A19" s="3">
        <v>42074</v>
      </c>
      <c r="B19" t="s">
        <v>368</v>
      </c>
      <c r="C19">
        <v>7</v>
      </c>
    </row>
    <row r="20" spans="1:4" x14ac:dyDescent="0.25">
      <c r="A20" s="7"/>
    </row>
    <row r="21" spans="1:4" x14ac:dyDescent="0.25">
      <c r="A21" s="3">
        <v>42076</v>
      </c>
      <c r="B21" t="s">
        <v>1686</v>
      </c>
      <c r="C21">
        <v>7</v>
      </c>
    </row>
    <row r="22" spans="1:4" x14ac:dyDescent="0.25">
      <c r="A22" s="3">
        <v>42076</v>
      </c>
      <c r="B22" t="s">
        <v>414</v>
      </c>
      <c r="C22">
        <v>13</v>
      </c>
    </row>
    <row r="23" spans="1:4" x14ac:dyDescent="0.25">
      <c r="A23" s="3">
        <v>42076</v>
      </c>
      <c r="B23" t="s">
        <v>380</v>
      </c>
      <c r="C23">
        <v>7</v>
      </c>
    </row>
    <row r="24" spans="1:4" x14ac:dyDescent="0.25">
      <c r="A24" s="7"/>
      <c r="D24" s="5"/>
    </row>
    <row r="25" spans="1:4" x14ac:dyDescent="0.25">
      <c r="A25" s="3">
        <v>42085</v>
      </c>
      <c r="B25" t="s">
        <v>487</v>
      </c>
      <c r="C25" s="5">
        <v>7</v>
      </c>
      <c r="D25" s="5"/>
    </row>
    <row r="26" spans="1:4" x14ac:dyDescent="0.25">
      <c r="A26" s="3"/>
    </row>
    <row r="27" spans="1:4" x14ac:dyDescent="0.25">
      <c r="A27" s="7"/>
      <c r="B27" t="s">
        <v>1687</v>
      </c>
      <c r="D27">
        <f>'PM 2014'!J20</f>
        <v>600</v>
      </c>
    </row>
    <row r="28" spans="1:4" x14ac:dyDescent="0.25">
      <c r="A28" s="3"/>
    </row>
    <row r="31" spans="1:4" x14ac:dyDescent="0.25">
      <c r="A31" s="6"/>
    </row>
    <row r="32" spans="1:4" x14ac:dyDescent="0.25">
      <c r="A32" s="143" t="s">
        <v>73</v>
      </c>
      <c r="B32" s="143"/>
      <c r="C32" s="5">
        <f>SUM(C4:C31)</f>
        <v>137.75</v>
      </c>
      <c r="D32" s="5"/>
    </row>
    <row r="33" spans="1:4" x14ac:dyDescent="0.25">
      <c r="A33" s="143" t="s">
        <v>74</v>
      </c>
      <c r="B33" s="143"/>
      <c r="C33" s="5"/>
      <c r="D33" s="5">
        <f>SUM(D24:D31)</f>
        <v>600</v>
      </c>
    </row>
    <row r="34" spans="1:4" x14ac:dyDescent="0.25">
      <c r="A34" s="143" t="s">
        <v>75</v>
      </c>
      <c r="B34" s="143"/>
      <c r="C34" s="5">
        <f>C32-D33</f>
        <v>-462.25</v>
      </c>
      <c r="D34" s="5"/>
    </row>
  </sheetData>
  <mergeCells count="7">
    <mergeCell ref="A33:B33"/>
    <mergeCell ref="A34:B34"/>
    <mergeCell ref="A1:C1"/>
    <mergeCell ref="A2:A3"/>
    <mergeCell ref="B2:B3"/>
    <mergeCell ref="C2:D2"/>
    <mergeCell ref="A32:B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41"/>
  <sheetViews>
    <sheetView topLeftCell="A19" zoomScaleNormal="100" workbookViewId="0">
      <selection activeCell="B23" sqref="B23"/>
    </sheetView>
  </sheetViews>
  <sheetFormatPr defaultRowHeight="15" x14ac:dyDescent="0.25"/>
  <cols>
    <col min="1" max="1" width="30.140625" customWidth="1"/>
    <col min="2" max="2" width="41.28515625" customWidth="1"/>
  </cols>
  <sheetData>
    <row r="1" spans="1:1021 1025:2045 2049:3069 3073:4093 4097:5117 5121:6141 6145:7165 7169:8189 8193:9213 9217:10237 10241:11261 11265:12285 12289:13309 13313:14333 14337:15357 15361:16381" x14ac:dyDescent="0.25">
      <c r="A1" s="144" t="s">
        <v>1819</v>
      </c>
      <c r="B1" s="144"/>
      <c r="C1" s="144"/>
      <c r="D1" s="144"/>
    </row>
    <row r="2" spans="1:1021 1025:2045 2049:3069 3073:4093 4097:5117 5121:6141 6145:7165 7169:8189 8193:9213 9217:10237 10241:11261 11265:12285 12289:13309 13313:14333 14337:15357 15361:16381" x14ac:dyDescent="0.25">
      <c r="A2" s="144" t="s">
        <v>1</v>
      </c>
      <c r="B2" s="144" t="s">
        <v>2</v>
      </c>
      <c r="C2" s="144" t="s">
        <v>3</v>
      </c>
      <c r="D2" s="144"/>
    </row>
    <row r="3" spans="1:1021 1025:2045 2049:3069 3073:4093 4097:5117 5121:6141 6145:7165 7169:8189 8193:9213 9217:10237 10241:11261 11265:12285 12289:13309 13313:14333 14337:15357 15361:16381" x14ac:dyDescent="0.25">
      <c r="A3" s="144"/>
      <c r="B3" s="144"/>
      <c r="C3" s="83" t="s">
        <v>4</v>
      </c>
      <c r="D3" s="83" t="s">
        <v>5</v>
      </c>
    </row>
    <row r="4" spans="1:1021 1025:2045 2049:3069 3073:4093 4097:5117 5121:6141 6145:7165 7169:8189 8193:9213 9217:10237 10241:11261 11265:12285 12289:13309 13313:14333 14337:15357 15361:16381" x14ac:dyDescent="0.25">
      <c r="A4" s="69">
        <v>42248</v>
      </c>
      <c r="B4" t="s">
        <v>1818</v>
      </c>
      <c r="C4">
        <v>100</v>
      </c>
    </row>
    <row r="5" spans="1:1021 1025:2045 2049:3069 3073:4093 4097:5117 5121:6141 6145:7165 7169:8189 8193:9213 9217:10237 10241:11261 11265:12285 12289:13309 13313:14333 14337:15357 15361:16381" x14ac:dyDescent="0.25">
      <c r="A5" s="69"/>
      <c r="E5" s="69"/>
      <c r="I5" s="69"/>
      <c r="M5" s="69"/>
      <c r="Q5" s="69"/>
      <c r="U5" s="69"/>
      <c r="Y5" s="69"/>
      <c r="AC5" s="69"/>
      <c r="AG5" s="69"/>
      <c r="AK5" s="69"/>
      <c r="AO5" s="69"/>
      <c r="AS5" s="69"/>
      <c r="AW5" s="69"/>
      <c r="BA5" s="69"/>
      <c r="BE5" s="69"/>
      <c r="BI5" s="69"/>
      <c r="BM5" s="69"/>
      <c r="BQ5" s="69"/>
      <c r="BU5" s="69"/>
      <c r="BY5" s="69"/>
      <c r="CC5" s="69"/>
      <c r="CG5" s="69"/>
      <c r="CK5" s="69"/>
      <c r="CO5" s="69"/>
      <c r="CS5" s="69"/>
      <c r="CW5" s="69"/>
      <c r="DA5" s="69"/>
      <c r="DE5" s="69"/>
      <c r="DI5" s="69"/>
      <c r="DM5" s="69"/>
      <c r="DQ5" s="69"/>
      <c r="DU5" s="69"/>
      <c r="DY5" s="69"/>
      <c r="EC5" s="69"/>
      <c r="EG5" s="69"/>
      <c r="EK5" s="69"/>
      <c r="EO5" s="69"/>
      <c r="ES5" s="69"/>
      <c r="EW5" s="69"/>
      <c r="FA5" s="69"/>
      <c r="FE5" s="69"/>
      <c r="FI5" s="69"/>
      <c r="FM5" s="69"/>
      <c r="FQ5" s="69"/>
      <c r="FU5" s="69"/>
      <c r="FY5" s="69"/>
      <c r="GC5" s="69"/>
      <c r="GG5" s="69"/>
      <c r="GK5" s="69"/>
      <c r="GO5" s="69"/>
      <c r="GS5" s="69"/>
      <c r="GW5" s="69"/>
      <c r="HA5" s="69"/>
      <c r="HE5" s="69"/>
      <c r="HI5" s="69"/>
      <c r="HM5" s="69"/>
      <c r="HQ5" s="69"/>
      <c r="HU5" s="69"/>
      <c r="HY5" s="69"/>
      <c r="IC5" s="69"/>
      <c r="IG5" s="69"/>
      <c r="IK5" s="69"/>
      <c r="IO5" s="69"/>
      <c r="IS5" s="69"/>
      <c r="IW5" s="69"/>
      <c r="JA5" s="69"/>
      <c r="JE5" s="69"/>
      <c r="JI5" s="69"/>
      <c r="JM5" s="69"/>
      <c r="JQ5" s="69"/>
      <c r="JU5" s="69"/>
      <c r="JY5" s="69"/>
      <c r="KC5" s="69"/>
      <c r="KG5" s="69"/>
      <c r="KK5" s="69"/>
      <c r="KO5" s="69"/>
      <c r="KS5" s="69"/>
      <c r="KW5" s="69"/>
      <c r="LA5" s="69"/>
      <c r="LE5" s="69"/>
      <c r="LI5" s="69"/>
      <c r="LM5" s="69"/>
      <c r="LQ5" s="69"/>
      <c r="LU5" s="69"/>
      <c r="LY5" s="69"/>
      <c r="MC5" s="69"/>
      <c r="MG5" s="69"/>
      <c r="MK5" s="69"/>
      <c r="MO5" s="69"/>
      <c r="MS5" s="69"/>
      <c r="MW5" s="69"/>
      <c r="NA5" s="69"/>
      <c r="NE5" s="69"/>
      <c r="NI5" s="69"/>
      <c r="NM5" s="69"/>
      <c r="NQ5" s="69"/>
      <c r="NU5" s="69"/>
      <c r="NY5" s="69"/>
      <c r="OC5" s="69"/>
      <c r="OG5" s="69"/>
      <c r="OK5" s="69"/>
      <c r="OO5" s="69"/>
      <c r="OS5" s="69"/>
      <c r="OW5" s="69"/>
      <c r="PA5" s="69"/>
      <c r="PE5" s="69"/>
      <c r="PI5" s="69"/>
      <c r="PM5" s="69"/>
      <c r="PQ5" s="69"/>
      <c r="PU5" s="69"/>
      <c r="PY5" s="69"/>
      <c r="QC5" s="69"/>
      <c r="QG5" s="69"/>
      <c r="QK5" s="69"/>
      <c r="QO5" s="69"/>
      <c r="QS5" s="69"/>
      <c r="QW5" s="69"/>
      <c r="RA5" s="69"/>
      <c r="RE5" s="69"/>
      <c r="RI5" s="69"/>
      <c r="RM5" s="69"/>
      <c r="RQ5" s="69"/>
      <c r="RU5" s="69"/>
      <c r="RY5" s="69"/>
      <c r="SC5" s="69"/>
      <c r="SG5" s="69"/>
      <c r="SK5" s="69"/>
      <c r="SO5" s="69"/>
      <c r="SS5" s="69"/>
      <c r="SW5" s="69"/>
      <c r="TA5" s="69"/>
      <c r="TE5" s="69"/>
      <c r="TI5" s="69"/>
      <c r="TM5" s="69"/>
      <c r="TQ5" s="69"/>
      <c r="TU5" s="69"/>
      <c r="TY5" s="69"/>
      <c r="UC5" s="69"/>
      <c r="UG5" s="69"/>
      <c r="UK5" s="69"/>
      <c r="UO5" s="69"/>
      <c r="US5" s="69"/>
      <c r="UW5" s="69"/>
      <c r="VA5" s="69"/>
      <c r="VE5" s="69"/>
      <c r="VI5" s="69"/>
      <c r="VM5" s="69"/>
      <c r="VQ5" s="69"/>
      <c r="VU5" s="69"/>
      <c r="VY5" s="69"/>
      <c r="WC5" s="69"/>
      <c r="WG5" s="69"/>
      <c r="WK5" s="69"/>
      <c r="WO5" s="69"/>
      <c r="WS5" s="69"/>
      <c r="WW5" s="69"/>
      <c r="XA5" s="69"/>
      <c r="XE5" s="69"/>
      <c r="XI5" s="69"/>
      <c r="XM5" s="69"/>
      <c r="XQ5" s="69"/>
      <c r="XU5" s="69"/>
      <c r="XY5" s="69"/>
      <c r="YC5" s="69"/>
      <c r="YG5" s="69"/>
      <c r="YK5" s="69"/>
      <c r="YO5" s="69"/>
      <c r="YS5" s="69"/>
      <c r="YW5" s="69"/>
      <c r="ZA5" s="69"/>
      <c r="ZE5" s="69"/>
      <c r="ZI5" s="69"/>
      <c r="ZM5" s="69"/>
      <c r="ZQ5" s="69"/>
      <c r="ZU5" s="69"/>
      <c r="ZY5" s="69"/>
      <c r="AAC5" s="69"/>
      <c r="AAG5" s="69"/>
      <c r="AAK5" s="69"/>
      <c r="AAO5" s="69"/>
      <c r="AAS5" s="69"/>
      <c r="AAW5" s="69"/>
      <c r="ABA5" s="69"/>
      <c r="ABE5" s="69"/>
      <c r="ABI5" s="69"/>
      <c r="ABM5" s="69"/>
      <c r="ABQ5" s="69"/>
      <c r="ABU5" s="69"/>
      <c r="ABY5" s="69"/>
      <c r="ACC5" s="69"/>
      <c r="ACG5" s="69"/>
      <c r="ACK5" s="69"/>
      <c r="ACO5" s="69"/>
      <c r="ACS5" s="69"/>
      <c r="ACW5" s="69"/>
      <c r="ADA5" s="69"/>
      <c r="ADE5" s="69"/>
      <c r="ADI5" s="69"/>
      <c r="ADM5" s="69"/>
      <c r="ADQ5" s="69"/>
      <c r="ADU5" s="69"/>
      <c r="ADY5" s="69"/>
      <c r="AEC5" s="69"/>
      <c r="AEG5" s="69"/>
      <c r="AEK5" s="69"/>
      <c r="AEO5" s="69"/>
      <c r="AES5" s="69"/>
      <c r="AEW5" s="69"/>
      <c r="AFA5" s="69"/>
      <c r="AFE5" s="69"/>
      <c r="AFI5" s="69"/>
      <c r="AFM5" s="69"/>
      <c r="AFQ5" s="69"/>
      <c r="AFU5" s="69"/>
      <c r="AFY5" s="69"/>
      <c r="AGC5" s="69"/>
      <c r="AGG5" s="69"/>
      <c r="AGK5" s="69"/>
      <c r="AGO5" s="69"/>
      <c r="AGS5" s="69"/>
      <c r="AGW5" s="69"/>
      <c r="AHA5" s="69"/>
      <c r="AHE5" s="69"/>
      <c r="AHI5" s="69"/>
      <c r="AHM5" s="69"/>
      <c r="AHQ5" s="69"/>
      <c r="AHU5" s="69"/>
      <c r="AHY5" s="69"/>
      <c r="AIC5" s="69"/>
      <c r="AIG5" s="69"/>
      <c r="AIK5" s="69"/>
      <c r="AIO5" s="69"/>
      <c r="AIS5" s="69"/>
      <c r="AIW5" s="69"/>
      <c r="AJA5" s="69"/>
      <c r="AJE5" s="69"/>
      <c r="AJI5" s="69"/>
      <c r="AJM5" s="69"/>
      <c r="AJQ5" s="69"/>
      <c r="AJU5" s="69"/>
      <c r="AJY5" s="69"/>
      <c r="AKC5" s="69"/>
      <c r="AKG5" s="69"/>
      <c r="AKK5" s="69"/>
      <c r="AKO5" s="69"/>
      <c r="AKS5" s="69"/>
      <c r="AKW5" s="69"/>
      <c r="ALA5" s="69"/>
      <c r="ALE5" s="69"/>
      <c r="ALI5" s="69"/>
      <c r="ALM5" s="69"/>
      <c r="ALQ5" s="69"/>
      <c r="ALU5" s="69"/>
      <c r="ALY5" s="69"/>
      <c r="AMC5" s="69"/>
      <c r="AMG5" s="69"/>
      <c r="AMK5" s="69"/>
      <c r="AMO5" s="69"/>
      <c r="AMS5" s="69"/>
      <c r="AMW5" s="69"/>
      <c r="ANA5" s="69"/>
      <c r="ANE5" s="69"/>
      <c r="ANI5" s="69"/>
      <c r="ANM5" s="69"/>
      <c r="ANQ5" s="69"/>
      <c r="ANU5" s="69"/>
      <c r="ANY5" s="69"/>
      <c r="AOC5" s="69"/>
      <c r="AOG5" s="69"/>
      <c r="AOK5" s="69"/>
      <c r="AOO5" s="69"/>
      <c r="AOS5" s="69"/>
      <c r="AOW5" s="69"/>
      <c r="APA5" s="69"/>
      <c r="APE5" s="69"/>
      <c r="API5" s="69"/>
      <c r="APM5" s="69"/>
      <c r="APQ5" s="69"/>
      <c r="APU5" s="69"/>
      <c r="APY5" s="69"/>
      <c r="AQC5" s="69"/>
      <c r="AQG5" s="69"/>
      <c r="AQK5" s="69"/>
      <c r="AQO5" s="69"/>
      <c r="AQS5" s="69"/>
      <c r="AQW5" s="69"/>
      <c r="ARA5" s="69"/>
      <c r="ARE5" s="69"/>
      <c r="ARI5" s="69"/>
      <c r="ARM5" s="69"/>
      <c r="ARQ5" s="69"/>
      <c r="ARU5" s="69"/>
      <c r="ARY5" s="69"/>
      <c r="ASC5" s="69"/>
      <c r="ASG5" s="69"/>
      <c r="ASK5" s="69"/>
      <c r="ASO5" s="69"/>
      <c r="ASS5" s="69"/>
      <c r="ASW5" s="69"/>
      <c r="ATA5" s="69"/>
      <c r="ATE5" s="69"/>
      <c r="ATI5" s="69"/>
      <c r="ATM5" s="69"/>
      <c r="ATQ5" s="69"/>
      <c r="ATU5" s="69"/>
      <c r="ATY5" s="69"/>
      <c r="AUC5" s="69"/>
      <c r="AUG5" s="69"/>
      <c r="AUK5" s="69"/>
      <c r="AUO5" s="69"/>
      <c r="AUS5" s="69"/>
      <c r="AUW5" s="69"/>
      <c r="AVA5" s="69"/>
      <c r="AVE5" s="69"/>
      <c r="AVI5" s="69"/>
      <c r="AVM5" s="69"/>
      <c r="AVQ5" s="69"/>
      <c r="AVU5" s="69"/>
      <c r="AVY5" s="69"/>
      <c r="AWC5" s="69"/>
      <c r="AWG5" s="69"/>
      <c r="AWK5" s="69"/>
      <c r="AWO5" s="69"/>
      <c r="AWS5" s="69"/>
      <c r="AWW5" s="69"/>
      <c r="AXA5" s="69"/>
      <c r="AXE5" s="69"/>
      <c r="AXI5" s="69"/>
      <c r="AXM5" s="69"/>
      <c r="AXQ5" s="69"/>
      <c r="AXU5" s="69"/>
      <c r="AXY5" s="69"/>
      <c r="AYC5" s="69"/>
      <c r="AYG5" s="69"/>
      <c r="AYK5" s="69"/>
      <c r="AYO5" s="69"/>
      <c r="AYS5" s="69"/>
      <c r="AYW5" s="69"/>
      <c r="AZA5" s="69"/>
      <c r="AZE5" s="69"/>
      <c r="AZI5" s="69"/>
      <c r="AZM5" s="69"/>
      <c r="AZQ5" s="69"/>
      <c r="AZU5" s="69"/>
      <c r="AZY5" s="69"/>
      <c r="BAC5" s="69"/>
      <c r="BAG5" s="69"/>
      <c r="BAK5" s="69"/>
      <c r="BAO5" s="69"/>
      <c r="BAS5" s="69"/>
      <c r="BAW5" s="69"/>
      <c r="BBA5" s="69"/>
      <c r="BBE5" s="69"/>
      <c r="BBI5" s="69"/>
      <c r="BBM5" s="69"/>
      <c r="BBQ5" s="69"/>
      <c r="BBU5" s="69"/>
      <c r="BBY5" s="69"/>
      <c r="BCC5" s="69"/>
      <c r="BCG5" s="69"/>
      <c r="BCK5" s="69"/>
      <c r="BCO5" s="69"/>
      <c r="BCS5" s="69"/>
      <c r="BCW5" s="69"/>
      <c r="BDA5" s="69"/>
      <c r="BDE5" s="69"/>
      <c r="BDI5" s="69"/>
      <c r="BDM5" s="69"/>
      <c r="BDQ5" s="69"/>
      <c r="BDU5" s="69"/>
      <c r="BDY5" s="69"/>
      <c r="BEC5" s="69"/>
      <c r="BEG5" s="69"/>
      <c r="BEK5" s="69"/>
      <c r="BEO5" s="69"/>
      <c r="BES5" s="69"/>
      <c r="BEW5" s="69"/>
      <c r="BFA5" s="69"/>
      <c r="BFE5" s="69"/>
      <c r="BFI5" s="69"/>
      <c r="BFM5" s="69"/>
      <c r="BFQ5" s="69"/>
      <c r="BFU5" s="69"/>
      <c r="BFY5" s="69"/>
      <c r="BGC5" s="69"/>
      <c r="BGG5" s="69"/>
      <c r="BGK5" s="69"/>
      <c r="BGO5" s="69"/>
      <c r="BGS5" s="69"/>
      <c r="BGW5" s="69"/>
      <c r="BHA5" s="69"/>
      <c r="BHE5" s="69"/>
      <c r="BHI5" s="69"/>
      <c r="BHM5" s="69"/>
      <c r="BHQ5" s="69"/>
      <c r="BHU5" s="69"/>
      <c r="BHY5" s="69"/>
      <c r="BIC5" s="69"/>
      <c r="BIG5" s="69"/>
      <c r="BIK5" s="69"/>
      <c r="BIO5" s="69"/>
      <c r="BIS5" s="69"/>
      <c r="BIW5" s="69"/>
      <c r="BJA5" s="69"/>
      <c r="BJE5" s="69"/>
      <c r="BJI5" s="69"/>
      <c r="BJM5" s="69"/>
      <c r="BJQ5" s="69"/>
      <c r="BJU5" s="69"/>
      <c r="BJY5" s="69"/>
      <c r="BKC5" s="69"/>
      <c r="BKG5" s="69"/>
      <c r="BKK5" s="69"/>
      <c r="BKO5" s="69"/>
      <c r="BKS5" s="69"/>
      <c r="BKW5" s="69"/>
      <c r="BLA5" s="69"/>
      <c r="BLE5" s="69"/>
      <c r="BLI5" s="69"/>
      <c r="BLM5" s="69"/>
      <c r="BLQ5" s="69"/>
      <c r="BLU5" s="69"/>
      <c r="BLY5" s="69"/>
      <c r="BMC5" s="69"/>
      <c r="BMG5" s="69"/>
      <c r="BMK5" s="69"/>
      <c r="BMO5" s="69"/>
      <c r="BMS5" s="69"/>
      <c r="BMW5" s="69"/>
      <c r="BNA5" s="69"/>
      <c r="BNE5" s="69"/>
      <c r="BNI5" s="69"/>
      <c r="BNM5" s="69"/>
      <c r="BNQ5" s="69"/>
      <c r="BNU5" s="69"/>
      <c r="BNY5" s="69"/>
      <c r="BOC5" s="69"/>
      <c r="BOG5" s="69"/>
      <c r="BOK5" s="69"/>
      <c r="BOO5" s="69"/>
      <c r="BOS5" s="69"/>
      <c r="BOW5" s="69"/>
      <c r="BPA5" s="69"/>
      <c r="BPE5" s="69"/>
      <c r="BPI5" s="69"/>
      <c r="BPM5" s="69"/>
      <c r="BPQ5" s="69"/>
      <c r="BPU5" s="69"/>
      <c r="BPY5" s="69"/>
      <c r="BQC5" s="69"/>
      <c r="BQG5" s="69"/>
      <c r="BQK5" s="69"/>
      <c r="BQO5" s="69"/>
      <c r="BQS5" s="69"/>
      <c r="BQW5" s="69"/>
      <c r="BRA5" s="69"/>
      <c r="BRE5" s="69"/>
      <c r="BRI5" s="69"/>
      <c r="BRM5" s="69"/>
      <c r="BRQ5" s="69"/>
      <c r="BRU5" s="69"/>
      <c r="BRY5" s="69"/>
      <c r="BSC5" s="69"/>
      <c r="BSG5" s="69"/>
      <c r="BSK5" s="69"/>
      <c r="BSO5" s="69"/>
      <c r="BSS5" s="69"/>
      <c r="BSW5" s="69"/>
      <c r="BTA5" s="69"/>
      <c r="BTE5" s="69"/>
      <c r="BTI5" s="69"/>
      <c r="BTM5" s="69"/>
      <c r="BTQ5" s="69"/>
      <c r="BTU5" s="69"/>
      <c r="BTY5" s="69"/>
      <c r="BUC5" s="69"/>
      <c r="BUG5" s="69"/>
      <c r="BUK5" s="69"/>
      <c r="BUO5" s="69"/>
      <c r="BUS5" s="69"/>
      <c r="BUW5" s="69"/>
      <c r="BVA5" s="69"/>
      <c r="BVE5" s="69"/>
      <c r="BVI5" s="69"/>
      <c r="BVM5" s="69"/>
      <c r="BVQ5" s="69"/>
      <c r="BVU5" s="69"/>
      <c r="BVY5" s="69"/>
      <c r="BWC5" s="69"/>
      <c r="BWG5" s="69"/>
      <c r="BWK5" s="69"/>
      <c r="BWO5" s="69"/>
      <c r="BWS5" s="69"/>
      <c r="BWW5" s="69"/>
      <c r="BXA5" s="69"/>
      <c r="BXE5" s="69"/>
      <c r="BXI5" s="69"/>
      <c r="BXM5" s="69"/>
      <c r="BXQ5" s="69"/>
      <c r="BXU5" s="69"/>
      <c r="BXY5" s="69"/>
      <c r="BYC5" s="69"/>
      <c r="BYG5" s="69"/>
      <c r="BYK5" s="69"/>
      <c r="BYO5" s="69"/>
      <c r="BYS5" s="69"/>
      <c r="BYW5" s="69"/>
      <c r="BZA5" s="69"/>
      <c r="BZE5" s="69"/>
      <c r="BZI5" s="69"/>
      <c r="BZM5" s="69"/>
      <c r="BZQ5" s="69"/>
      <c r="BZU5" s="69"/>
      <c r="BZY5" s="69"/>
      <c r="CAC5" s="69"/>
      <c r="CAG5" s="69"/>
      <c r="CAK5" s="69"/>
      <c r="CAO5" s="69"/>
      <c r="CAS5" s="69"/>
      <c r="CAW5" s="69"/>
      <c r="CBA5" s="69"/>
      <c r="CBE5" s="69"/>
      <c r="CBI5" s="69"/>
      <c r="CBM5" s="69"/>
      <c r="CBQ5" s="69"/>
      <c r="CBU5" s="69"/>
      <c r="CBY5" s="69"/>
      <c r="CCC5" s="69"/>
      <c r="CCG5" s="69"/>
      <c r="CCK5" s="69"/>
      <c r="CCO5" s="69"/>
      <c r="CCS5" s="69"/>
      <c r="CCW5" s="69"/>
      <c r="CDA5" s="69"/>
      <c r="CDE5" s="69"/>
      <c r="CDI5" s="69"/>
      <c r="CDM5" s="69"/>
      <c r="CDQ5" s="69"/>
      <c r="CDU5" s="69"/>
      <c r="CDY5" s="69"/>
      <c r="CEC5" s="69"/>
      <c r="CEG5" s="69"/>
      <c r="CEK5" s="69"/>
      <c r="CEO5" s="69"/>
      <c r="CES5" s="69"/>
      <c r="CEW5" s="69"/>
      <c r="CFA5" s="69"/>
      <c r="CFE5" s="69"/>
      <c r="CFI5" s="69"/>
      <c r="CFM5" s="69"/>
      <c r="CFQ5" s="69"/>
      <c r="CFU5" s="69"/>
      <c r="CFY5" s="69"/>
      <c r="CGC5" s="69"/>
      <c r="CGG5" s="69"/>
      <c r="CGK5" s="69"/>
      <c r="CGO5" s="69"/>
      <c r="CGS5" s="69"/>
      <c r="CGW5" s="69"/>
      <c r="CHA5" s="69"/>
      <c r="CHE5" s="69"/>
      <c r="CHI5" s="69"/>
      <c r="CHM5" s="69"/>
      <c r="CHQ5" s="69"/>
      <c r="CHU5" s="69"/>
      <c r="CHY5" s="69"/>
      <c r="CIC5" s="69"/>
      <c r="CIG5" s="69"/>
      <c r="CIK5" s="69"/>
      <c r="CIO5" s="69"/>
      <c r="CIS5" s="69"/>
      <c r="CIW5" s="69"/>
      <c r="CJA5" s="69"/>
      <c r="CJE5" s="69"/>
      <c r="CJI5" s="69"/>
      <c r="CJM5" s="69"/>
      <c r="CJQ5" s="69"/>
      <c r="CJU5" s="69"/>
      <c r="CJY5" s="69"/>
      <c r="CKC5" s="69"/>
      <c r="CKG5" s="69"/>
      <c r="CKK5" s="69"/>
      <c r="CKO5" s="69"/>
      <c r="CKS5" s="69"/>
      <c r="CKW5" s="69"/>
      <c r="CLA5" s="69"/>
      <c r="CLE5" s="69"/>
      <c r="CLI5" s="69"/>
      <c r="CLM5" s="69"/>
      <c r="CLQ5" s="69"/>
      <c r="CLU5" s="69"/>
      <c r="CLY5" s="69"/>
      <c r="CMC5" s="69"/>
      <c r="CMG5" s="69"/>
      <c r="CMK5" s="69"/>
      <c r="CMO5" s="69"/>
      <c r="CMS5" s="69"/>
      <c r="CMW5" s="69"/>
      <c r="CNA5" s="69"/>
      <c r="CNE5" s="69"/>
      <c r="CNI5" s="69"/>
      <c r="CNM5" s="69"/>
      <c r="CNQ5" s="69"/>
      <c r="CNU5" s="69"/>
      <c r="CNY5" s="69"/>
      <c r="COC5" s="69"/>
      <c r="COG5" s="69"/>
      <c r="COK5" s="69"/>
      <c r="COO5" s="69"/>
      <c r="COS5" s="69"/>
      <c r="COW5" s="69"/>
      <c r="CPA5" s="69"/>
      <c r="CPE5" s="69"/>
      <c r="CPI5" s="69"/>
      <c r="CPM5" s="69"/>
      <c r="CPQ5" s="69"/>
      <c r="CPU5" s="69"/>
      <c r="CPY5" s="69"/>
      <c r="CQC5" s="69"/>
      <c r="CQG5" s="69"/>
      <c r="CQK5" s="69"/>
      <c r="CQO5" s="69"/>
      <c r="CQS5" s="69"/>
      <c r="CQW5" s="69"/>
      <c r="CRA5" s="69"/>
      <c r="CRE5" s="69"/>
      <c r="CRI5" s="69"/>
      <c r="CRM5" s="69"/>
      <c r="CRQ5" s="69"/>
      <c r="CRU5" s="69"/>
      <c r="CRY5" s="69"/>
      <c r="CSC5" s="69"/>
      <c r="CSG5" s="69"/>
      <c r="CSK5" s="69"/>
      <c r="CSO5" s="69"/>
      <c r="CSS5" s="69"/>
      <c r="CSW5" s="69"/>
      <c r="CTA5" s="69"/>
      <c r="CTE5" s="69"/>
      <c r="CTI5" s="69"/>
      <c r="CTM5" s="69"/>
      <c r="CTQ5" s="69"/>
      <c r="CTU5" s="69"/>
      <c r="CTY5" s="69"/>
      <c r="CUC5" s="69"/>
      <c r="CUG5" s="69"/>
      <c r="CUK5" s="69"/>
      <c r="CUO5" s="69"/>
      <c r="CUS5" s="69"/>
      <c r="CUW5" s="69"/>
      <c r="CVA5" s="69"/>
      <c r="CVE5" s="69"/>
      <c r="CVI5" s="69"/>
      <c r="CVM5" s="69"/>
      <c r="CVQ5" s="69"/>
      <c r="CVU5" s="69"/>
      <c r="CVY5" s="69"/>
      <c r="CWC5" s="69"/>
      <c r="CWG5" s="69"/>
      <c r="CWK5" s="69"/>
      <c r="CWO5" s="69"/>
      <c r="CWS5" s="69"/>
      <c r="CWW5" s="69"/>
      <c r="CXA5" s="69"/>
      <c r="CXE5" s="69"/>
      <c r="CXI5" s="69"/>
      <c r="CXM5" s="69"/>
      <c r="CXQ5" s="69"/>
      <c r="CXU5" s="69"/>
      <c r="CXY5" s="69"/>
      <c r="CYC5" s="69"/>
      <c r="CYG5" s="69"/>
      <c r="CYK5" s="69"/>
      <c r="CYO5" s="69"/>
      <c r="CYS5" s="69"/>
      <c r="CYW5" s="69"/>
      <c r="CZA5" s="69"/>
      <c r="CZE5" s="69"/>
      <c r="CZI5" s="69"/>
      <c r="CZM5" s="69"/>
      <c r="CZQ5" s="69"/>
      <c r="CZU5" s="69"/>
      <c r="CZY5" s="69"/>
      <c r="DAC5" s="69"/>
      <c r="DAG5" s="69"/>
      <c r="DAK5" s="69"/>
      <c r="DAO5" s="69"/>
      <c r="DAS5" s="69"/>
      <c r="DAW5" s="69"/>
      <c r="DBA5" s="69"/>
      <c r="DBE5" s="69"/>
      <c r="DBI5" s="69"/>
      <c r="DBM5" s="69"/>
      <c r="DBQ5" s="69"/>
      <c r="DBU5" s="69"/>
      <c r="DBY5" s="69"/>
      <c r="DCC5" s="69"/>
      <c r="DCG5" s="69"/>
      <c r="DCK5" s="69"/>
      <c r="DCO5" s="69"/>
      <c r="DCS5" s="69"/>
      <c r="DCW5" s="69"/>
      <c r="DDA5" s="69"/>
      <c r="DDE5" s="69"/>
      <c r="DDI5" s="69"/>
      <c r="DDM5" s="69"/>
      <c r="DDQ5" s="69"/>
      <c r="DDU5" s="69"/>
      <c r="DDY5" s="69"/>
      <c r="DEC5" s="69"/>
      <c r="DEG5" s="69"/>
      <c r="DEK5" s="69"/>
      <c r="DEO5" s="69"/>
      <c r="DES5" s="69"/>
      <c r="DEW5" s="69"/>
      <c r="DFA5" s="69"/>
      <c r="DFE5" s="69"/>
      <c r="DFI5" s="69"/>
      <c r="DFM5" s="69"/>
      <c r="DFQ5" s="69"/>
      <c r="DFU5" s="69"/>
      <c r="DFY5" s="69"/>
      <c r="DGC5" s="69"/>
      <c r="DGG5" s="69"/>
      <c r="DGK5" s="69"/>
      <c r="DGO5" s="69"/>
      <c r="DGS5" s="69"/>
      <c r="DGW5" s="69"/>
      <c r="DHA5" s="69"/>
      <c r="DHE5" s="69"/>
      <c r="DHI5" s="69"/>
      <c r="DHM5" s="69"/>
      <c r="DHQ5" s="69"/>
      <c r="DHU5" s="69"/>
      <c r="DHY5" s="69"/>
      <c r="DIC5" s="69"/>
      <c r="DIG5" s="69"/>
      <c r="DIK5" s="69"/>
      <c r="DIO5" s="69"/>
      <c r="DIS5" s="69"/>
      <c r="DIW5" s="69"/>
      <c r="DJA5" s="69"/>
      <c r="DJE5" s="69"/>
      <c r="DJI5" s="69"/>
      <c r="DJM5" s="69"/>
      <c r="DJQ5" s="69"/>
      <c r="DJU5" s="69"/>
      <c r="DJY5" s="69"/>
      <c r="DKC5" s="69"/>
      <c r="DKG5" s="69"/>
      <c r="DKK5" s="69"/>
      <c r="DKO5" s="69"/>
      <c r="DKS5" s="69"/>
      <c r="DKW5" s="69"/>
      <c r="DLA5" s="69"/>
      <c r="DLE5" s="69"/>
      <c r="DLI5" s="69"/>
      <c r="DLM5" s="69"/>
      <c r="DLQ5" s="69"/>
      <c r="DLU5" s="69"/>
      <c r="DLY5" s="69"/>
      <c r="DMC5" s="69"/>
      <c r="DMG5" s="69"/>
      <c r="DMK5" s="69"/>
      <c r="DMO5" s="69"/>
      <c r="DMS5" s="69"/>
      <c r="DMW5" s="69"/>
      <c r="DNA5" s="69"/>
      <c r="DNE5" s="69"/>
      <c r="DNI5" s="69"/>
      <c r="DNM5" s="69"/>
      <c r="DNQ5" s="69"/>
      <c r="DNU5" s="69"/>
      <c r="DNY5" s="69"/>
      <c r="DOC5" s="69"/>
      <c r="DOG5" s="69"/>
      <c r="DOK5" s="69"/>
      <c r="DOO5" s="69"/>
      <c r="DOS5" s="69"/>
      <c r="DOW5" s="69"/>
      <c r="DPA5" s="69"/>
      <c r="DPE5" s="69"/>
      <c r="DPI5" s="69"/>
      <c r="DPM5" s="69"/>
      <c r="DPQ5" s="69"/>
      <c r="DPU5" s="69"/>
      <c r="DPY5" s="69"/>
      <c r="DQC5" s="69"/>
      <c r="DQG5" s="69"/>
      <c r="DQK5" s="69"/>
      <c r="DQO5" s="69"/>
      <c r="DQS5" s="69"/>
      <c r="DQW5" s="69"/>
      <c r="DRA5" s="69"/>
      <c r="DRE5" s="69"/>
      <c r="DRI5" s="69"/>
      <c r="DRM5" s="69"/>
      <c r="DRQ5" s="69"/>
      <c r="DRU5" s="69"/>
      <c r="DRY5" s="69"/>
      <c r="DSC5" s="69"/>
      <c r="DSG5" s="69"/>
      <c r="DSK5" s="69"/>
      <c r="DSO5" s="69"/>
      <c r="DSS5" s="69"/>
      <c r="DSW5" s="69"/>
      <c r="DTA5" s="69"/>
      <c r="DTE5" s="69"/>
      <c r="DTI5" s="69"/>
      <c r="DTM5" s="69"/>
      <c r="DTQ5" s="69"/>
      <c r="DTU5" s="69"/>
      <c r="DTY5" s="69"/>
      <c r="DUC5" s="69"/>
      <c r="DUG5" s="69"/>
      <c r="DUK5" s="69"/>
      <c r="DUO5" s="69"/>
      <c r="DUS5" s="69"/>
      <c r="DUW5" s="69"/>
      <c r="DVA5" s="69"/>
      <c r="DVE5" s="69"/>
      <c r="DVI5" s="69"/>
      <c r="DVM5" s="69"/>
      <c r="DVQ5" s="69"/>
      <c r="DVU5" s="69"/>
      <c r="DVY5" s="69"/>
      <c r="DWC5" s="69"/>
      <c r="DWG5" s="69"/>
      <c r="DWK5" s="69"/>
      <c r="DWO5" s="69"/>
      <c r="DWS5" s="69"/>
      <c r="DWW5" s="69"/>
      <c r="DXA5" s="69"/>
      <c r="DXE5" s="69"/>
      <c r="DXI5" s="69"/>
      <c r="DXM5" s="69"/>
      <c r="DXQ5" s="69"/>
      <c r="DXU5" s="69"/>
      <c r="DXY5" s="69"/>
      <c r="DYC5" s="69"/>
      <c r="DYG5" s="69"/>
      <c r="DYK5" s="69"/>
      <c r="DYO5" s="69"/>
      <c r="DYS5" s="69"/>
      <c r="DYW5" s="69"/>
      <c r="DZA5" s="69"/>
      <c r="DZE5" s="69"/>
      <c r="DZI5" s="69"/>
      <c r="DZM5" s="69"/>
      <c r="DZQ5" s="69"/>
      <c r="DZU5" s="69"/>
      <c r="DZY5" s="69"/>
      <c r="EAC5" s="69"/>
      <c r="EAG5" s="69"/>
      <c r="EAK5" s="69"/>
      <c r="EAO5" s="69"/>
      <c r="EAS5" s="69"/>
      <c r="EAW5" s="69"/>
      <c r="EBA5" s="69"/>
      <c r="EBE5" s="69"/>
      <c r="EBI5" s="69"/>
      <c r="EBM5" s="69"/>
      <c r="EBQ5" s="69"/>
      <c r="EBU5" s="69"/>
      <c r="EBY5" s="69"/>
      <c r="ECC5" s="69"/>
      <c r="ECG5" s="69"/>
      <c r="ECK5" s="69"/>
      <c r="ECO5" s="69"/>
      <c r="ECS5" s="69"/>
      <c r="ECW5" s="69"/>
      <c r="EDA5" s="69"/>
      <c r="EDE5" s="69"/>
      <c r="EDI5" s="69"/>
      <c r="EDM5" s="69"/>
      <c r="EDQ5" s="69"/>
      <c r="EDU5" s="69"/>
      <c r="EDY5" s="69"/>
      <c r="EEC5" s="69"/>
      <c r="EEG5" s="69"/>
      <c r="EEK5" s="69"/>
      <c r="EEO5" s="69"/>
      <c r="EES5" s="69"/>
      <c r="EEW5" s="69"/>
      <c r="EFA5" s="69"/>
      <c r="EFE5" s="69"/>
      <c r="EFI5" s="69"/>
      <c r="EFM5" s="69"/>
      <c r="EFQ5" s="69"/>
      <c r="EFU5" s="69"/>
      <c r="EFY5" s="69"/>
      <c r="EGC5" s="69"/>
      <c r="EGG5" s="69"/>
      <c r="EGK5" s="69"/>
      <c r="EGO5" s="69"/>
      <c r="EGS5" s="69"/>
      <c r="EGW5" s="69"/>
      <c r="EHA5" s="69"/>
      <c r="EHE5" s="69"/>
      <c r="EHI5" s="69"/>
      <c r="EHM5" s="69"/>
      <c r="EHQ5" s="69"/>
      <c r="EHU5" s="69"/>
      <c r="EHY5" s="69"/>
      <c r="EIC5" s="69"/>
      <c r="EIG5" s="69"/>
      <c r="EIK5" s="69"/>
      <c r="EIO5" s="69"/>
      <c r="EIS5" s="69"/>
      <c r="EIW5" s="69"/>
      <c r="EJA5" s="69"/>
      <c r="EJE5" s="69"/>
      <c r="EJI5" s="69"/>
      <c r="EJM5" s="69"/>
      <c r="EJQ5" s="69"/>
      <c r="EJU5" s="69"/>
      <c r="EJY5" s="69"/>
      <c r="EKC5" s="69"/>
      <c r="EKG5" s="69"/>
      <c r="EKK5" s="69"/>
      <c r="EKO5" s="69"/>
      <c r="EKS5" s="69"/>
      <c r="EKW5" s="69"/>
      <c r="ELA5" s="69"/>
      <c r="ELE5" s="69"/>
      <c r="ELI5" s="69"/>
      <c r="ELM5" s="69"/>
      <c r="ELQ5" s="69"/>
      <c r="ELU5" s="69"/>
      <c r="ELY5" s="69"/>
      <c r="EMC5" s="69"/>
      <c r="EMG5" s="69"/>
      <c r="EMK5" s="69"/>
      <c r="EMO5" s="69"/>
      <c r="EMS5" s="69"/>
      <c r="EMW5" s="69"/>
      <c r="ENA5" s="69"/>
      <c r="ENE5" s="69"/>
      <c r="ENI5" s="69"/>
      <c r="ENM5" s="69"/>
      <c r="ENQ5" s="69"/>
      <c r="ENU5" s="69"/>
      <c r="ENY5" s="69"/>
      <c r="EOC5" s="69"/>
      <c r="EOG5" s="69"/>
      <c r="EOK5" s="69"/>
      <c r="EOO5" s="69"/>
      <c r="EOS5" s="69"/>
      <c r="EOW5" s="69"/>
      <c r="EPA5" s="69"/>
      <c r="EPE5" s="69"/>
      <c r="EPI5" s="69"/>
      <c r="EPM5" s="69"/>
      <c r="EPQ5" s="69"/>
      <c r="EPU5" s="69"/>
      <c r="EPY5" s="69"/>
      <c r="EQC5" s="69"/>
      <c r="EQG5" s="69"/>
      <c r="EQK5" s="69"/>
      <c r="EQO5" s="69"/>
      <c r="EQS5" s="69"/>
      <c r="EQW5" s="69"/>
      <c r="ERA5" s="69"/>
      <c r="ERE5" s="69"/>
      <c r="ERI5" s="69"/>
      <c r="ERM5" s="69"/>
      <c r="ERQ5" s="69"/>
      <c r="ERU5" s="69"/>
      <c r="ERY5" s="69"/>
      <c r="ESC5" s="69"/>
      <c r="ESG5" s="69"/>
      <c r="ESK5" s="69"/>
      <c r="ESO5" s="69"/>
      <c r="ESS5" s="69"/>
      <c r="ESW5" s="69"/>
      <c r="ETA5" s="69"/>
      <c r="ETE5" s="69"/>
      <c r="ETI5" s="69"/>
      <c r="ETM5" s="69"/>
      <c r="ETQ5" s="69"/>
      <c r="ETU5" s="69"/>
      <c r="ETY5" s="69"/>
      <c r="EUC5" s="69"/>
      <c r="EUG5" s="69"/>
      <c r="EUK5" s="69"/>
      <c r="EUO5" s="69"/>
      <c r="EUS5" s="69"/>
      <c r="EUW5" s="69"/>
      <c r="EVA5" s="69"/>
      <c r="EVE5" s="69"/>
      <c r="EVI5" s="69"/>
      <c r="EVM5" s="69"/>
      <c r="EVQ5" s="69"/>
      <c r="EVU5" s="69"/>
      <c r="EVY5" s="69"/>
      <c r="EWC5" s="69"/>
      <c r="EWG5" s="69"/>
      <c r="EWK5" s="69"/>
      <c r="EWO5" s="69"/>
      <c r="EWS5" s="69"/>
      <c r="EWW5" s="69"/>
      <c r="EXA5" s="69"/>
      <c r="EXE5" s="69"/>
      <c r="EXI5" s="69"/>
      <c r="EXM5" s="69"/>
      <c r="EXQ5" s="69"/>
      <c r="EXU5" s="69"/>
      <c r="EXY5" s="69"/>
      <c r="EYC5" s="69"/>
      <c r="EYG5" s="69"/>
      <c r="EYK5" s="69"/>
      <c r="EYO5" s="69"/>
      <c r="EYS5" s="69"/>
      <c r="EYW5" s="69"/>
      <c r="EZA5" s="69"/>
      <c r="EZE5" s="69"/>
      <c r="EZI5" s="69"/>
      <c r="EZM5" s="69"/>
      <c r="EZQ5" s="69"/>
      <c r="EZU5" s="69"/>
      <c r="EZY5" s="69"/>
      <c r="FAC5" s="69"/>
      <c r="FAG5" s="69"/>
      <c r="FAK5" s="69"/>
      <c r="FAO5" s="69"/>
      <c r="FAS5" s="69"/>
      <c r="FAW5" s="69"/>
      <c r="FBA5" s="69"/>
      <c r="FBE5" s="69"/>
      <c r="FBI5" s="69"/>
      <c r="FBM5" s="69"/>
      <c r="FBQ5" s="69"/>
      <c r="FBU5" s="69"/>
      <c r="FBY5" s="69"/>
      <c r="FCC5" s="69"/>
      <c r="FCG5" s="69"/>
      <c r="FCK5" s="69"/>
      <c r="FCO5" s="69"/>
      <c r="FCS5" s="69"/>
      <c r="FCW5" s="69"/>
      <c r="FDA5" s="69"/>
      <c r="FDE5" s="69"/>
      <c r="FDI5" s="69"/>
      <c r="FDM5" s="69"/>
      <c r="FDQ5" s="69"/>
      <c r="FDU5" s="69"/>
      <c r="FDY5" s="69"/>
      <c r="FEC5" s="69"/>
      <c r="FEG5" s="69"/>
      <c r="FEK5" s="69"/>
      <c r="FEO5" s="69"/>
      <c r="FES5" s="69"/>
      <c r="FEW5" s="69"/>
      <c r="FFA5" s="69"/>
      <c r="FFE5" s="69"/>
      <c r="FFI5" s="69"/>
      <c r="FFM5" s="69"/>
      <c r="FFQ5" s="69"/>
      <c r="FFU5" s="69"/>
      <c r="FFY5" s="69"/>
      <c r="FGC5" s="69"/>
      <c r="FGG5" s="69"/>
      <c r="FGK5" s="69"/>
      <c r="FGO5" s="69"/>
      <c r="FGS5" s="69"/>
      <c r="FGW5" s="69"/>
      <c r="FHA5" s="69"/>
      <c r="FHE5" s="69"/>
      <c r="FHI5" s="69"/>
      <c r="FHM5" s="69"/>
      <c r="FHQ5" s="69"/>
      <c r="FHU5" s="69"/>
      <c r="FHY5" s="69"/>
      <c r="FIC5" s="69"/>
      <c r="FIG5" s="69"/>
      <c r="FIK5" s="69"/>
      <c r="FIO5" s="69"/>
      <c r="FIS5" s="69"/>
      <c r="FIW5" s="69"/>
      <c r="FJA5" s="69"/>
      <c r="FJE5" s="69"/>
      <c r="FJI5" s="69"/>
      <c r="FJM5" s="69"/>
      <c r="FJQ5" s="69"/>
      <c r="FJU5" s="69"/>
      <c r="FJY5" s="69"/>
      <c r="FKC5" s="69"/>
      <c r="FKG5" s="69"/>
      <c r="FKK5" s="69"/>
      <c r="FKO5" s="69"/>
      <c r="FKS5" s="69"/>
      <c r="FKW5" s="69"/>
      <c r="FLA5" s="69"/>
      <c r="FLE5" s="69"/>
      <c r="FLI5" s="69"/>
      <c r="FLM5" s="69"/>
      <c r="FLQ5" s="69"/>
      <c r="FLU5" s="69"/>
      <c r="FLY5" s="69"/>
      <c r="FMC5" s="69"/>
      <c r="FMG5" s="69"/>
      <c r="FMK5" s="69"/>
      <c r="FMO5" s="69"/>
      <c r="FMS5" s="69"/>
      <c r="FMW5" s="69"/>
      <c r="FNA5" s="69"/>
      <c r="FNE5" s="69"/>
      <c r="FNI5" s="69"/>
      <c r="FNM5" s="69"/>
      <c r="FNQ5" s="69"/>
      <c r="FNU5" s="69"/>
      <c r="FNY5" s="69"/>
      <c r="FOC5" s="69"/>
      <c r="FOG5" s="69"/>
      <c r="FOK5" s="69"/>
      <c r="FOO5" s="69"/>
      <c r="FOS5" s="69"/>
      <c r="FOW5" s="69"/>
      <c r="FPA5" s="69"/>
      <c r="FPE5" s="69"/>
      <c r="FPI5" s="69"/>
      <c r="FPM5" s="69"/>
      <c r="FPQ5" s="69"/>
      <c r="FPU5" s="69"/>
      <c r="FPY5" s="69"/>
      <c r="FQC5" s="69"/>
      <c r="FQG5" s="69"/>
      <c r="FQK5" s="69"/>
      <c r="FQO5" s="69"/>
      <c r="FQS5" s="69"/>
      <c r="FQW5" s="69"/>
      <c r="FRA5" s="69"/>
      <c r="FRE5" s="69"/>
      <c r="FRI5" s="69"/>
      <c r="FRM5" s="69"/>
      <c r="FRQ5" s="69"/>
      <c r="FRU5" s="69"/>
      <c r="FRY5" s="69"/>
      <c r="FSC5" s="69"/>
      <c r="FSG5" s="69"/>
      <c r="FSK5" s="69"/>
      <c r="FSO5" s="69"/>
      <c r="FSS5" s="69"/>
      <c r="FSW5" s="69"/>
      <c r="FTA5" s="69"/>
      <c r="FTE5" s="69"/>
      <c r="FTI5" s="69"/>
      <c r="FTM5" s="69"/>
      <c r="FTQ5" s="69"/>
      <c r="FTU5" s="69"/>
      <c r="FTY5" s="69"/>
      <c r="FUC5" s="69"/>
      <c r="FUG5" s="69"/>
      <c r="FUK5" s="69"/>
      <c r="FUO5" s="69"/>
      <c r="FUS5" s="69"/>
      <c r="FUW5" s="69"/>
      <c r="FVA5" s="69"/>
      <c r="FVE5" s="69"/>
      <c r="FVI5" s="69"/>
      <c r="FVM5" s="69"/>
      <c r="FVQ5" s="69"/>
      <c r="FVU5" s="69"/>
      <c r="FVY5" s="69"/>
      <c r="FWC5" s="69"/>
      <c r="FWG5" s="69"/>
      <c r="FWK5" s="69"/>
      <c r="FWO5" s="69"/>
      <c r="FWS5" s="69"/>
      <c r="FWW5" s="69"/>
      <c r="FXA5" s="69"/>
      <c r="FXE5" s="69"/>
      <c r="FXI5" s="69"/>
      <c r="FXM5" s="69"/>
      <c r="FXQ5" s="69"/>
      <c r="FXU5" s="69"/>
      <c r="FXY5" s="69"/>
      <c r="FYC5" s="69"/>
      <c r="FYG5" s="69"/>
      <c r="FYK5" s="69"/>
      <c r="FYO5" s="69"/>
      <c r="FYS5" s="69"/>
      <c r="FYW5" s="69"/>
      <c r="FZA5" s="69"/>
      <c r="FZE5" s="69"/>
      <c r="FZI5" s="69"/>
      <c r="FZM5" s="69"/>
      <c r="FZQ5" s="69"/>
      <c r="FZU5" s="69"/>
      <c r="FZY5" s="69"/>
      <c r="GAC5" s="69"/>
      <c r="GAG5" s="69"/>
      <c r="GAK5" s="69"/>
      <c r="GAO5" s="69"/>
      <c r="GAS5" s="69"/>
      <c r="GAW5" s="69"/>
      <c r="GBA5" s="69"/>
      <c r="GBE5" s="69"/>
      <c r="GBI5" s="69"/>
      <c r="GBM5" s="69"/>
      <c r="GBQ5" s="69"/>
      <c r="GBU5" s="69"/>
      <c r="GBY5" s="69"/>
      <c r="GCC5" s="69"/>
      <c r="GCG5" s="69"/>
      <c r="GCK5" s="69"/>
      <c r="GCO5" s="69"/>
      <c r="GCS5" s="69"/>
      <c r="GCW5" s="69"/>
      <c r="GDA5" s="69"/>
      <c r="GDE5" s="69"/>
      <c r="GDI5" s="69"/>
      <c r="GDM5" s="69"/>
      <c r="GDQ5" s="69"/>
      <c r="GDU5" s="69"/>
      <c r="GDY5" s="69"/>
      <c r="GEC5" s="69"/>
      <c r="GEG5" s="69"/>
      <c r="GEK5" s="69"/>
      <c r="GEO5" s="69"/>
      <c r="GES5" s="69"/>
      <c r="GEW5" s="69"/>
      <c r="GFA5" s="69"/>
      <c r="GFE5" s="69"/>
      <c r="GFI5" s="69"/>
      <c r="GFM5" s="69"/>
      <c r="GFQ5" s="69"/>
      <c r="GFU5" s="69"/>
      <c r="GFY5" s="69"/>
      <c r="GGC5" s="69"/>
      <c r="GGG5" s="69"/>
      <c r="GGK5" s="69"/>
      <c r="GGO5" s="69"/>
      <c r="GGS5" s="69"/>
      <c r="GGW5" s="69"/>
      <c r="GHA5" s="69"/>
      <c r="GHE5" s="69"/>
      <c r="GHI5" s="69"/>
      <c r="GHM5" s="69"/>
      <c r="GHQ5" s="69"/>
      <c r="GHU5" s="69"/>
      <c r="GHY5" s="69"/>
      <c r="GIC5" s="69"/>
      <c r="GIG5" s="69"/>
      <c r="GIK5" s="69"/>
      <c r="GIO5" s="69"/>
      <c r="GIS5" s="69"/>
      <c r="GIW5" s="69"/>
      <c r="GJA5" s="69"/>
      <c r="GJE5" s="69"/>
      <c r="GJI5" s="69"/>
      <c r="GJM5" s="69"/>
      <c r="GJQ5" s="69"/>
      <c r="GJU5" s="69"/>
      <c r="GJY5" s="69"/>
      <c r="GKC5" s="69"/>
      <c r="GKG5" s="69"/>
      <c r="GKK5" s="69"/>
      <c r="GKO5" s="69"/>
      <c r="GKS5" s="69"/>
      <c r="GKW5" s="69"/>
      <c r="GLA5" s="69"/>
      <c r="GLE5" s="69"/>
      <c r="GLI5" s="69"/>
      <c r="GLM5" s="69"/>
      <c r="GLQ5" s="69"/>
      <c r="GLU5" s="69"/>
      <c r="GLY5" s="69"/>
      <c r="GMC5" s="69"/>
      <c r="GMG5" s="69"/>
      <c r="GMK5" s="69"/>
      <c r="GMO5" s="69"/>
      <c r="GMS5" s="69"/>
      <c r="GMW5" s="69"/>
      <c r="GNA5" s="69"/>
      <c r="GNE5" s="69"/>
      <c r="GNI5" s="69"/>
      <c r="GNM5" s="69"/>
      <c r="GNQ5" s="69"/>
      <c r="GNU5" s="69"/>
      <c r="GNY5" s="69"/>
      <c r="GOC5" s="69"/>
      <c r="GOG5" s="69"/>
      <c r="GOK5" s="69"/>
      <c r="GOO5" s="69"/>
      <c r="GOS5" s="69"/>
      <c r="GOW5" s="69"/>
      <c r="GPA5" s="69"/>
      <c r="GPE5" s="69"/>
      <c r="GPI5" s="69"/>
      <c r="GPM5" s="69"/>
      <c r="GPQ5" s="69"/>
      <c r="GPU5" s="69"/>
      <c r="GPY5" s="69"/>
      <c r="GQC5" s="69"/>
      <c r="GQG5" s="69"/>
      <c r="GQK5" s="69"/>
      <c r="GQO5" s="69"/>
      <c r="GQS5" s="69"/>
      <c r="GQW5" s="69"/>
      <c r="GRA5" s="69"/>
      <c r="GRE5" s="69"/>
      <c r="GRI5" s="69"/>
      <c r="GRM5" s="69"/>
      <c r="GRQ5" s="69"/>
      <c r="GRU5" s="69"/>
      <c r="GRY5" s="69"/>
      <c r="GSC5" s="69"/>
      <c r="GSG5" s="69"/>
      <c r="GSK5" s="69"/>
      <c r="GSO5" s="69"/>
      <c r="GSS5" s="69"/>
      <c r="GSW5" s="69"/>
      <c r="GTA5" s="69"/>
      <c r="GTE5" s="69"/>
      <c r="GTI5" s="69"/>
      <c r="GTM5" s="69"/>
      <c r="GTQ5" s="69"/>
      <c r="GTU5" s="69"/>
      <c r="GTY5" s="69"/>
      <c r="GUC5" s="69"/>
      <c r="GUG5" s="69"/>
      <c r="GUK5" s="69"/>
      <c r="GUO5" s="69"/>
      <c r="GUS5" s="69"/>
      <c r="GUW5" s="69"/>
      <c r="GVA5" s="69"/>
      <c r="GVE5" s="69"/>
      <c r="GVI5" s="69"/>
      <c r="GVM5" s="69"/>
      <c r="GVQ5" s="69"/>
      <c r="GVU5" s="69"/>
      <c r="GVY5" s="69"/>
      <c r="GWC5" s="69"/>
      <c r="GWG5" s="69"/>
      <c r="GWK5" s="69"/>
      <c r="GWO5" s="69"/>
      <c r="GWS5" s="69"/>
      <c r="GWW5" s="69"/>
      <c r="GXA5" s="69"/>
      <c r="GXE5" s="69"/>
      <c r="GXI5" s="69"/>
      <c r="GXM5" s="69"/>
      <c r="GXQ5" s="69"/>
      <c r="GXU5" s="69"/>
      <c r="GXY5" s="69"/>
      <c r="GYC5" s="69"/>
      <c r="GYG5" s="69"/>
      <c r="GYK5" s="69"/>
      <c r="GYO5" s="69"/>
      <c r="GYS5" s="69"/>
      <c r="GYW5" s="69"/>
      <c r="GZA5" s="69"/>
      <c r="GZE5" s="69"/>
      <c r="GZI5" s="69"/>
      <c r="GZM5" s="69"/>
      <c r="GZQ5" s="69"/>
      <c r="GZU5" s="69"/>
      <c r="GZY5" s="69"/>
      <c r="HAC5" s="69"/>
      <c r="HAG5" s="69"/>
      <c r="HAK5" s="69"/>
      <c r="HAO5" s="69"/>
      <c r="HAS5" s="69"/>
      <c r="HAW5" s="69"/>
      <c r="HBA5" s="69"/>
      <c r="HBE5" s="69"/>
      <c r="HBI5" s="69"/>
      <c r="HBM5" s="69"/>
      <c r="HBQ5" s="69"/>
      <c r="HBU5" s="69"/>
      <c r="HBY5" s="69"/>
      <c r="HCC5" s="69"/>
      <c r="HCG5" s="69"/>
      <c r="HCK5" s="69"/>
      <c r="HCO5" s="69"/>
      <c r="HCS5" s="69"/>
      <c r="HCW5" s="69"/>
      <c r="HDA5" s="69"/>
      <c r="HDE5" s="69"/>
      <c r="HDI5" s="69"/>
      <c r="HDM5" s="69"/>
      <c r="HDQ5" s="69"/>
      <c r="HDU5" s="69"/>
      <c r="HDY5" s="69"/>
      <c r="HEC5" s="69"/>
      <c r="HEG5" s="69"/>
      <c r="HEK5" s="69"/>
      <c r="HEO5" s="69"/>
      <c r="HES5" s="69"/>
      <c r="HEW5" s="69"/>
      <c r="HFA5" s="69"/>
      <c r="HFE5" s="69"/>
      <c r="HFI5" s="69"/>
      <c r="HFM5" s="69"/>
      <c r="HFQ5" s="69"/>
      <c r="HFU5" s="69"/>
      <c r="HFY5" s="69"/>
      <c r="HGC5" s="69"/>
      <c r="HGG5" s="69"/>
      <c r="HGK5" s="69"/>
      <c r="HGO5" s="69"/>
      <c r="HGS5" s="69"/>
      <c r="HGW5" s="69"/>
      <c r="HHA5" s="69"/>
      <c r="HHE5" s="69"/>
      <c r="HHI5" s="69"/>
      <c r="HHM5" s="69"/>
      <c r="HHQ5" s="69"/>
      <c r="HHU5" s="69"/>
      <c r="HHY5" s="69"/>
      <c r="HIC5" s="69"/>
      <c r="HIG5" s="69"/>
      <c r="HIK5" s="69"/>
      <c r="HIO5" s="69"/>
      <c r="HIS5" s="69"/>
      <c r="HIW5" s="69"/>
      <c r="HJA5" s="69"/>
      <c r="HJE5" s="69"/>
      <c r="HJI5" s="69"/>
      <c r="HJM5" s="69"/>
      <c r="HJQ5" s="69"/>
      <c r="HJU5" s="69"/>
      <c r="HJY5" s="69"/>
      <c r="HKC5" s="69"/>
      <c r="HKG5" s="69"/>
      <c r="HKK5" s="69"/>
      <c r="HKO5" s="69"/>
      <c r="HKS5" s="69"/>
      <c r="HKW5" s="69"/>
      <c r="HLA5" s="69"/>
      <c r="HLE5" s="69"/>
      <c r="HLI5" s="69"/>
      <c r="HLM5" s="69"/>
      <c r="HLQ5" s="69"/>
      <c r="HLU5" s="69"/>
      <c r="HLY5" s="69"/>
      <c r="HMC5" s="69"/>
      <c r="HMG5" s="69"/>
      <c r="HMK5" s="69"/>
      <c r="HMO5" s="69"/>
      <c r="HMS5" s="69"/>
      <c r="HMW5" s="69"/>
      <c r="HNA5" s="69"/>
      <c r="HNE5" s="69"/>
      <c r="HNI5" s="69"/>
      <c r="HNM5" s="69"/>
      <c r="HNQ5" s="69"/>
      <c r="HNU5" s="69"/>
      <c r="HNY5" s="69"/>
      <c r="HOC5" s="69"/>
      <c r="HOG5" s="69"/>
      <c r="HOK5" s="69"/>
      <c r="HOO5" s="69"/>
      <c r="HOS5" s="69"/>
      <c r="HOW5" s="69"/>
      <c r="HPA5" s="69"/>
      <c r="HPE5" s="69"/>
      <c r="HPI5" s="69"/>
      <c r="HPM5" s="69"/>
      <c r="HPQ5" s="69"/>
      <c r="HPU5" s="69"/>
      <c r="HPY5" s="69"/>
      <c r="HQC5" s="69"/>
      <c r="HQG5" s="69"/>
      <c r="HQK5" s="69"/>
      <c r="HQO5" s="69"/>
      <c r="HQS5" s="69"/>
      <c r="HQW5" s="69"/>
      <c r="HRA5" s="69"/>
      <c r="HRE5" s="69"/>
      <c r="HRI5" s="69"/>
      <c r="HRM5" s="69"/>
      <c r="HRQ5" s="69"/>
      <c r="HRU5" s="69"/>
      <c r="HRY5" s="69"/>
      <c r="HSC5" s="69"/>
      <c r="HSG5" s="69"/>
      <c r="HSK5" s="69"/>
      <c r="HSO5" s="69"/>
      <c r="HSS5" s="69"/>
      <c r="HSW5" s="69"/>
      <c r="HTA5" s="69"/>
      <c r="HTE5" s="69"/>
      <c r="HTI5" s="69"/>
      <c r="HTM5" s="69"/>
      <c r="HTQ5" s="69"/>
      <c r="HTU5" s="69"/>
      <c r="HTY5" s="69"/>
      <c r="HUC5" s="69"/>
      <c r="HUG5" s="69"/>
      <c r="HUK5" s="69"/>
      <c r="HUO5" s="69"/>
      <c r="HUS5" s="69"/>
      <c r="HUW5" s="69"/>
      <c r="HVA5" s="69"/>
      <c r="HVE5" s="69"/>
      <c r="HVI5" s="69"/>
      <c r="HVM5" s="69"/>
      <c r="HVQ5" s="69"/>
      <c r="HVU5" s="69"/>
      <c r="HVY5" s="69"/>
      <c r="HWC5" s="69"/>
      <c r="HWG5" s="69"/>
      <c r="HWK5" s="69"/>
      <c r="HWO5" s="69"/>
      <c r="HWS5" s="69"/>
      <c r="HWW5" s="69"/>
      <c r="HXA5" s="69"/>
      <c r="HXE5" s="69"/>
      <c r="HXI5" s="69"/>
      <c r="HXM5" s="69"/>
      <c r="HXQ5" s="69"/>
      <c r="HXU5" s="69"/>
      <c r="HXY5" s="69"/>
      <c r="HYC5" s="69"/>
      <c r="HYG5" s="69"/>
      <c r="HYK5" s="69"/>
      <c r="HYO5" s="69"/>
      <c r="HYS5" s="69"/>
      <c r="HYW5" s="69"/>
      <c r="HZA5" s="69"/>
      <c r="HZE5" s="69"/>
      <c r="HZI5" s="69"/>
      <c r="HZM5" s="69"/>
      <c r="HZQ5" s="69"/>
      <c r="HZU5" s="69"/>
      <c r="HZY5" s="69"/>
      <c r="IAC5" s="69"/>
      <c r="IAG5" s="69"/>
      <c r="IAK5" s="69"/>
      <c r="IAO5" s="69"/>
      <c r="IAS5" s="69"/>
      <c r="IAW5" s="69"/>
      <c r="IBA5" s="69"/>
      <c r="IBE5" s="69"/>
      <c r="IBI5" s="69"/>
      <c r="IBM5" s="69"/>
      <c r="IBQ5" s="69"/>
      <c r="IBU5" s="69"/>
      <c r="IBY5" s="69"/>
      <c r="ICC5" s="69"/>
      <c r="ICG5" s="69"/>
      <c r="ICK5" s="69"/>
      <c r="ICO5" s="69"/>
      <c r="ICS5" s="69"/>
      <c r="ICW5" s="69"/>
      <c r="IDA5" s="69"/>
      <c r="IDE5" s="69"/>
      <c r="IDI5" s="69"/>
      <c r="IDM5" s="69"/>
      <c r="IDQ5" s="69"/>
      <c r="IDU5" s="69"/>
      <c r="IDY5" s="69"/>
      <c r="IEC5" s="69"/>
      <c r="IEG5" s="69"/>
      <c r="IEK5" s="69"/>
      <c r="IEO5" s="69"/>
      <c r="IES5" s="69"/>
      <c r="IEW5" s="69"/>
      <c r="IFA5" s="69"/>
      <c r="IFE5" s="69"/>
      <c r="IFI5" s="69"/>
      <c r="IFM5" s="69"/>
      <c r="IFQ5" s="69"/>
      <c r="IFU5" s="69"/>
      <c r="IFY5" s="69"/>
      <c r="IGC5" s="69"/>
      <c r="IGG5" s="69"/>
      <c r="IGK5" s="69"/>
      <c r="IGO5" s="69"/>
      <c r="IGS5" s="69"/>
      <c r="IGW5" s="69"/>
      <c r="IHA5" s="69"/>
      <c r="IHE5" s="69"/>
      <c r="IHI5" s="69"/>
      <c r="IHM5" s="69"/>
      <c r="IHQ5" s="69"/>
      <c r="IHU5" s="69"/>
      <c r="IHY5" s="69"/>
      <c r="IIC5" s="69"/>
      <c r="IIG5" s="69"/>
      <c r="IIK5" s="69"/>
      <c r="IIO5" s="69"/>
      <c r="IIS5" s="69"/>
      <c r="IIW5" s="69"/>
      <c r="IJA5" s="69"/>
      <c r="IJE5" s="69"/>
      <c r="IJI5" s="69"/>
      <c r="IJM5" s="69"/>
      <c r="IJQ5" s="69"/>
      <c r="IJU5" s="69"/>
      <c r="IJY5" s="69"/>
      <c r="IKC5" s="69"/>
      <c r="IKG5" s="69"/>
      <c r="IKK5" s="69"/>
      <c r="IKO5" s="69"/>
      <c r="IKS5" s="69"/>
      <c r="IKW5" s="69"/>
      <c r="ILA5" s="69"/>
      <c r="ILE5" s="69"/>
      <c r="ILI5" s="69"/>
      <c r="ILM5" s="69"/>
      <c r="ILQ5" s="69"/>
      <c r="ILU5" s="69"/>
      <c r="ILY5" s="69"/>
      <c r="IMC5" s="69"/>
      <c r="IMG5" s="69"/>
      <c r="IMK5" s="69"/>
      <c r="IMO5" s="69"/>
      <c r="IMS5" s="69"/>
      <c r="IMW5" s="69"/>
      <c r="INA5" s="69"/>
      <c r="INE5" s="69"/>
      <c r="INI5" s="69"/>
      <c r="INM5" s="69"/>
      <c r="INQ5" s="69"/>
      <c r="INU5" s="69"/>
      <c r="INY5" s="69"/>
      <c r="IOC5" s="69"/>
      <c r="IOG5" s="69"/>
      <c r="IOK5" s="69"/>
      <c r="IOO5" s="69"/>
      <c r="IOS5" s="69"/>
      <c r="IOW5" s="69"/>
      <c r="IPA5" s="69"/>
      <c r="IPE5" s="69"/>
      <c r="IPI5" s="69"/>
      <c r="IPM5" s="69"/>
      <c r="IPQ5" s="69"/>
      <c r="IPU5" s="69"/>
      <c r="IPY5" s="69"/>
      <c r="IQC5" s="69"/>
      <c r="IQG5" s="69"/>
      <c r="IQK5" s="69"/>
      <c r="IQO5" s="69"/>
      <c r="IQS5" s="69"/>
      <c r="IQW5" s="69"/>
      <c r="IRA5" s="69"/>
      <c r="IRE5" s="69"/>
      <c r="IRI5" s="69"/>
      <c r="IRM5" s="69"/>
      <c r="IRQ5" s="69"/>
      <c r="IRU5" s="69"/>
      <c r="IRY5" s="69"/>
      <c r="ISC5" s="69"/>
      <c r="ISG5" s="69"/>
      <c r="ISK5" s="69"/>
      <c r="ISO5" s="69"/>
      <c r="ISS5" s="69"/>
      <c r="ISW5" s="69"/>
      <c r="ITA5" s="69"/>
      <c r="ITE5" s="69"/>
      <c r="ITI5" s="69"/>
      <c r="ITM5" s="69"/>
      <c r="ITQ5" s="69"/>
      <c r="ITU5" s="69"/>
      <c r="ITY5" s="69"/>
      <c r="IUC5" s="69"/>
      <c r="IUG5" s="69"/>
      <c r="IUK5" s="69"/>
      <c r="IUO5" s="69"/>
      <c r="IUS5" s="69"/>
      <c r="IUW5" s="69"/>
      <c r="IVA5" s="69"/>
      <c r="IVE5" s="69"/>
      <c r="IVI5" s="69"/>
      <c r="IVM5" s="69"/>
      <c r="IVQ5" s="69"/>
      <c r="IVU5" s="69"/>
      <c r="IVY5" s="69"/>
      <c r="IWC5" s="69"/>
      <c r="IWG5" s="69"/>
      <c r="IWK5" s="69"/>
      <c r="IWO5" s="69"/>
      <c r="IWS5" s="69"/>
      <c r="IWW5" s="69"/>
      <c r="IXA5" s="69"/>
      <c r="IXE5" s="69"/>
      <c r="IXI5" s="69"/>
      <c r="IXM5" s="69"/>
      <c r="IXQ5" s="69"/>
      <c r="IXU5" s="69"/>
      <c r="IXY5" s="69"/>
      <c r="IYC5" s="69"/>
      <c r="IYG5" s="69"/>
      <c r="IYK5" s="69"/>
      <c r="IYO5" s="69"/>
      <c r="IYS5" s="69"/>
      <c r="IYW5" s="69"/>
      <c r="IZA5" s="69"/>
      <c r="IZE5" s="69"/>
      <c r="IZI5" s="69"/>
      <c r="IZM5" s="69"/>
      <c r="IZQ5" s="69"/>
      <c r="IZU5" s="69"/>
      <c r="IZY5" s="69"/>
      <c r="JAC5" s="69"/>
      <c r="JAG5" s="69"/>
      <c r="JAK5" s="69"/>
      <c r="JAO5" s="69"/>
      <c r="JAS5" s="69"/>
      <c r="JAW5" s="69"/>
      <c r="JBA5" s="69"/>
      <c r="JBE5" s="69"/>
      <c r="JBI5" s="69"/>
      <c r="JBM5" s="69"/>
      <c r="JBQ5" s="69"/>
      <c r="JBU5" s="69"/>
      <c r="JBY5" s="69"/>
      <c r="JCC5" s="69"/>
      <c r="JCG5" s="69"/>
      <c r="JCK5" s="69"/>
      <c r="JCO5" s="69"/>
      <c r="JCS5" s="69"/>
      <c r="JCW5" s="69"/>
      <c r="JDA5" s="69"/>
      <c r="JDE5" s="69"/>
      <c r="JDI5" s="69"/>
      <c r="JDM5" s="69"/>
      <c r="JDQ5" s="69"/>
      <c r="JDU5" s="69"/>
      <c r="JDY5" s="69"/>
      <c r="JEC5" s="69"/>
      <c r="JEG5" s="69"/>
      <c r="JEK5" s="69"/>
      <c r="JEO5" s="69"/>
      <c r="JES5" s="69"/>
      <c r="JEW5" s="69"/>
      <c r="JFA5" s="69"/>
      <c r="JFE5" s="69"/>
      <c r="JFI5" s="69"/>
      <c r="JFM5" s="69"/>
      <c r="JFQ5" s="69"/>
      <c r="JFU5" s="69"/>
      <c r="JFY5" s="69"/>
      <c r="JGC5" s="69"/>
      <c r="JGG5" s="69"/>
      <c r="JGK5" s="69"/>
      <c r="JGO5" s="69"/>
      <c r="JGS5" s="69"/>
      <c r="JGW5" s="69"/>
      <c r="JHA5" s="69"/>
      <c r="JHE5" s="69"/>
      <c r="JHI5" s="69"/>
      <c r="JHM5" s="69"/>
      <c r="JHQ5" s="69"/>
      <c r="JHU5" s="69"/>
      <c r="JHY5" s="69"/>
      <c r="JIC5" s="69"/>
      <c r="JIG5" s="69"/>
      <c r="JIK5" s="69"/>
      <c r="JIO5" s="69"/>
      <c r="JIS5" s="69"/>
      <c r="JIW5" s="69"/>
      <c r="JJA5" s="69"/>
      <c r="JJE5" s="69"/>
      <c r="JJI5" s="69"/>
      <c r="JJM5" s="69"/>
      <c r="JJQ5" s="69"/>
      <c r="JJU5" s="69"/>
      <c r="JJY5" s="69"/>
      <c r="JKC5" s="69"/>
      <c r="JKG5" s="69"/>
      <c r="JKK5" s="69"/>
      <c r="JKO5" s="69"/>
      <c r="JKS5" s="69"/>
      <c r="JKW5" s="69"/>
      <c r="JLA5" s="69"/>
      <c r="JLE5" s="69"/>
      <c r="JLI5" s="69"/>
      <c r="JLM5" s="69"/>
      <c r="JLQ5" s="69"/>
      <c r="JLU5" s="69"/>
      <c r="JLY5" s="69"/>
      <c r="JMC5" s="69"/>
      <c r="JMG5" s="69"/>
      <c r="JMK5" s="69"/>
      <c r="JMO5" s="69"/>
      <c r="JMS5" s="69"/>
      <c r="JMW5" s="69"/>
      <c r="JNA5" s="69"/>
      <c r="JNE5" s="69"/>
      <c r="JNI5" s="69"/>
      <c r="JNM5" s="69"/>
      <c r="JNQ5" s="69"/>
      <c r="JNU5" s="69"/>
      <c r="JNY5" s="69"/>
      <c r="JOC5" s="69"/>
      <c r="JOG5" s="69"/>
      <c r="JOK5" s="69"/>
      <c r="JOO5" s="69"/>
      <c r="JOS5" s="69"/>
      <c r="JOW5" s="69"/>
      <c r="JPA5" s="69"/>
      <c r="JPE5" s="69"/>
      <c r="JPI5" s="69"/>
      <c r="JPM5" s="69"/>
      <c r="JPQ5" s="69"/>
      <c r="JPU5" s="69"/>
      <c r="JPY5" s="69"/>
      <c r="JQC5" s="69"/>
      <c r="JQG5" s="69"/>
      <c r="JQK5" s="69"/>
      <c r="JQO5" s="69"/>
      <c r="JQS5" s="69"/>
      <c r="JQW5" s="69"/>
      <c r="JRA5" s="69"/>
      <c r="JRE5" s="69"/>
      <c r="JRI5" s="69"/>
      <c r="JRM5" s="69"/>
      <c r="JRQ5" s="69"/>
      <c r="JRU5" s="69"/>
      <c r="JRY5" s="69"/>
      <c r="JSC5" s="69"/>
      <c r="JSG5" s="69"/>
      <c r="JSK5" s="69"/>
      <c r="JSO5" s="69"/>
      <c r="JSS5" s="69"/>
      <c r="JSW5" s="69"/>
      <c r="JTA5" s="69"/>
      <c r="JTE5" s="69"/>
      <c r="JTI5" s="69"/>
      <c r="JTM5" s="69"/>
      <c r="JTQ5" s="69"/>
      <c r="JTU5" s="69"/>
      <c r="JTY5" s="69"/>
      <c r="JUC5" s="69"/>
      <c r="JUG5" s="69"/>
      <c r="JUK5" s="69"/>
      <c r="JUO5" s="69"/>
      <c r="JUS5" s="69"/>
      <c r="JUW5" s="69"/>
      <c r="JVA5" s="69"/>
      <c r="JVE5" s="69"/>
      <c r="JVI5" s="69"/>
      <c r="JVM5" s="69"/>
      <c r="JVQ5" s="69"/>
      <c r="JVU5" s="69"/>
      <c r="JVY5" s="69"/>
      <c r="JWC5" s="69"/>
      <c r="JWG5" s="69"/>
      <c r="JWK5" s="69"/>
      <c r="JWO5" s="69"/>
      <c r="JWS5" s="69"/>
      <c r="JWW5" s="69"/>
      <c r="JXA5" s="69"/>
      <c r="JXE5" s="69"/>
      <c r="JXI5" s="69"/>
      <c r="JXM5" s="69"/>
      <c r="JXQ5" s="69"/>
      <c r="JXU5" s="69"/>
      <c r="JXY5" s="69"/>
      <c r="JYC5" s="69"/>
      <c r="JYG5" s="69"/>
      <c r="JYK5" s="69"/>
      <c r="JYO5" s="69"/>
      <c r="JYS5" s="69"/>
      <c r="JYW5" s="69"/>
      <c r="JZA5" s="69"/>
      <c r="JZE5" s="69"/>
      <c r="JZI5" s="69"/>
      <c r="JZM5" s="69"/>
      <c r="JZQ5" s="69"/>
      <c r="JZU5" s="69"/>
      <c r="JZY5" s="69"/>
      <c r="KAC5" s="69"/>
      <c r="KAG5" s="69"/>
      <c r="KAK5" s="69"/>
      <c r="KAO5" s="69"/>
      <c r="KAS5" s="69"/>
      <c r="KAW5" s="69"/>
      <c r="KBA5" s="69"/>
      <c r="KBE5" s="69"/>
      <c r="KBI5" s="69"/>
      <c r="KBM5" s="69"/>
      <c r="KBQ5" s="69"/>
      <c r="KBU5" s="69"/>
      <c r="KBY5" s="69"/>
      <c r="KCC5" s="69"/>
      <c r="KCG5" s="69"/>
      <c r="KCK5" s="69"/>
      <c r="KCO5" s="69"/>
      <c r="KCS5" s="69"/>
      <c r="KCW5" s="69"/>
      <c r="KDA5" s="69"/>
      <c r="KDE5" s="69"/>
      <c r="KDI5" s="69"/>
      <c r="KDM5" s="69"/>
      <c r="KDQ5" s="69"/>
      <c r="KDU5" s="69"/>
      <c r="KDY5" s="69"/>
      <c r="KEC5" s="69"/>
      <c r="KEG5" s="69"/>
      <c r="KEK5" s="69"/>
      <c r="KEO5" s="69"/>
      <c r="KES5" s="69"/>
      <c r="KEW5" s="69"/>
      <c r="KFA5" s="69"/>
      <c r="KFE5" s="69"/>
      <c r="KFI5" s="69"/>
      <c r="KFM5" s="69"/>
      <c r="KFQ5" s="69"/>
      <c r="KFU5" s="69"/>
      <c r="KFY5" s="69"/>
      <c r="KGC5" s="69"/>
      <c r="KGG5" s="69"/>
      <c r="KGK5" s="69"/>
      <c r="KGO5" s="69"/>
      <c r="KGS5" s="69"/>
      <c r="KGW5" s="69"/>
      <c r="KHA5" s="69"/>
      <c r="KHE5" s="69"/>
      <c r="KHI5" s="69"/>
      <c r="KHM5" s="69"/>
      <c r="KHQ5" s="69"/>
      <c r="KHU5" s="69"/>
      <c r="KHY5" s="69"/>
      <c r="KIC5" s="69"/>
      <c r="KIG5" s="69"/>
      <c r="KIK5" s="69"/>
      <c r="KIO5" s="69"/>
      <c r="KIS5" s="69"/>
      <c r="KIW5" s="69"/>
      <c r="KJA5" s="69"/>
      <c r="KJE5" s="69"/>
      <c r="KJI5" s="69"/>
      <c r="KJM5" s="69"/>
      <c r="KJQ5" s="69"/>
      <c r="KJU5" s="69"/>
      <c r="KJY5" s="69"/>
      <c r="KKC5" s="69"/>
      <c r="KKG5" s="69"/>
      <c r="KKK5" s="69"/>
      <c r="KKO5" s="69"/>
      <c r="KKS5" s="69"/>
      <c r="KKW5" s="69"/>
      <c r="KLA5" s="69"/>
      <c r="KLE5" s="69"/>
      <c r="KLI5" s="69"/>
      <c r="KLM5" s="69"/>
      <c r="KLQ5" s="69"/>
      <c r="KLU5" s="69"/>
      <c r="KLY5" s="69"/>
      <c r="KMC5" s="69"/>
      <c r="KMG5" s="69"/>
      <c r="KMK5" s="69"/>
      <c r="KMO5" s="69"/>
      <c r="KMS5" s="69"/>
      <c r="KMW5" s="69"/>
      <c r="KNA5" s="69"/>
      <c r="KNE5" s="69"/>
      <c r="KNI5" s="69"/>
      <c r="KNM5" s="69"/>
      <c r="KNQ5" s="69"/>
      <c r="KNU5" s="69"/>
      <c r="KNY5" s="69"/>
      <c r="KOC5" s="69"/>
      <c r="KOG5" s="69"/>
      <c r="KOK5" s="69"/>
      <c r="KOO5" s="69"/>
      <c r="KOS5" s="69"/>
      <c r="KOW5" s="69"/>
      <c r="KPA5" s="69"/>
      <c r="KPE5" s="69"/>
      <c r="KPI5" s="69"/>
      <c r="KPM5" s="69"/>
      <c r="KPQ5" s="69"/>
      <c r="KPU5" s="69"/>
      <c r="KPY5" s="69"/>
      <c r="KQC5" s="69"/>
      <c r="KQG5" s="69"/>
      <c r="KQK5" s="69"/>
      <c r="KQO5" s="69"/>
      <c r="KQS5" s="69"/>
      <c r="KQW5" s="69"/>
      <c r="KRA5" s="69"/>
      <c r="KRE5" s="69"/>
      <c r="KRI5" s="69"/>
      <c r="KRM5" s="69"/>
      <c r="KRQ5" s="69"/>
      <c r="KRU5" s="69"/>
      <c r="KRY5" s="69"/>
      <c r="KSC5" s="69"/>
      <c r="KSG5" s="69"/>
      <c r="KSK5" s="69"/>
      <c r="KSO5" s="69"/>
      <c r="KSS5" s="69"/>
      <c r="KSW5" s="69"/>
      <c r="KTA5" s="69"/>
      <c r="KTE5" s="69"/>
      <c r="KTI5" s="69"/>
      <c r="KTM5" s="69"/>
      <c r="KTQ5" s="69"/>
      <c r="KTU5" s="69"/>
      <c r="KTY5" s="69"/>
      <c r="KUC5" s="69"/>
      <c r="KUG5" s="69"/>
      <c r="KUK5" s="69"/>
      <c r="KUO5" s="69"/>
      <c r="KUS5" s="69"/>
      <c r="KUW5" s="69"/>
      <c r="KVA5" s="69"/>
      <c r="KVE5" s="69"/>
      <c r="KVI5" s="69"/>
      <c r="KVM5" s="69"/>
      <c r="KVQ5" s="69"/>
      <c r="KVU5" s="69"/>
      <c r="KVY5" s="69"/>
      <c r="KWC5" s="69"/>
      <c r="KWG5" s="69"/>
      <c r="KWK5" s="69"/>
      <c r="KWO5" s="69"/>
      <c r="KWS5" s="69"/>
      <c r="KWW5" s="69"/>
      <c r="KXA5" s="69"/>
      <c r="KXE5" s="69"/>
      <c r="KXI5" s="69"/>
      <c r="KXM5" s="69"/>
      <c r="KXQ5" s="69"/>
      <c r="KXU5" s="69"/>
      <c r="KXY5" s="69"/>
      <c r="KYC5" s="69"/>
      <c r="KYG5" s="69"/>
      <c r="KYK5" s="69"/>
      <c r="KYO5" s="69"/>
      <c r="KYS5" s="69"/>
      <c r="KYW5" s="69"/>
      <c r="KZA5" s="69"/>
      <c r="KZE5" s="69"/>
      <c r="KZI5" s="69"/>
      <c r="KZM5" s="69"/>
      <c r="KZQ5" s="69"/>
      <c r="KZU5" s="69"/>
      <c r="KZY5" s="69"/>
      <c r="LAC5" s="69"/>
      <c r="LAG5" s="69"/>
      <c r="LAK5" s="69"/>
      <c r="LAO5" s="69"/>
      <c r="LAS5" s="69"/>
      <c r="LAW5" s="69"/>
      <c r="LBA5" s="69"/>
      <c r="LBE5" s="69"/>
      <c r="LBI5" s="69"/>
      <c r="LBM5" s="69"/>
      <c r="LBQ5" s="69"/>
      <c r="LBU5" s="69"/>
      <c r="LBY5" s="69"/>
      <c r="LCC5" s="69"/>
      <c r="LCG5" s="69"/>
      <c r="LCK5" s="69"/>
      <c r="LCO5" s="69"/>
      <c r="LCS5" s="69"/>
      <c r="LCW5" s="69"/>
      <c r="LDA5" s="69"/>
      <c r="LDE5" s="69"/>
      <c r="LDI5" s="69"/>
      <c r="LDM5" s="69"/>
      <c r="LDQ5" s="69"/>
      <c r="LDU5" s="69"/>
      <c r="LDY5" s="69"/>
      <c r="LEC5" s="69"/>
      <c r="LEG5" s="69"/>
      <c r="LEK5" s="69"/>
      <c r="LEO5" s="69"/>
      <c r="LES5" s="69"/>
      <c r="LEW5" s="69"/>
      <c r="LFA5" s="69"/>
      <c r="LFE5" s="69"/>
      <c r="LFI5" s="69"/>
      <c r="LFM5" s="69"/>
      <c r="LFQ5" s="69"/>
      <c r="LFU5" s="69"/>
      <c r="LFY5" s="69"/>
      <c r="LGC5" s="69"/>
      <c r="LGG5" s="69"/>
      <c r="LGK5" s="69"/>
      <c r="LGO5" s="69"/>
      <c r="LGS5" s="69"/>
      <c r="LGW5" s="69"/>
      <c r="LHA5" s="69"/>
      <c r="LHE5" s="69"/>
      <c r="LHI5" s="69"/>
      <c r="LHM5" s="69"/>
      <c r="LHQ5" s="69"/>
      <c r="LHU5" s="69"/>
      <c r="LHY5" s="69"/>
      <c r="LIC5" s="69"/>
      <c r="LIG5" s="69"/>
      <c r="LIK5" s="69"/>
      <c r="LIO5" s="69"/>
      <c r="LIS5" s="69"/>
      <c r="LIW5" s="69"/>
      <c r="LJA5" s="69"/>
      <c r="LJE5" s="69"/>
      <c r="LJI5" s="69"/>
      <c r="LJM5" s="69"/>
      <c r="LJQ5" s="69"/>
      <c r="LJU5" s="69"/>
      <c r="LJY5" s="69"/>
      <c r="LKC5" s="69"/>
      <c r="LKG5" s="69"/>
      <c r="LKK5" s="69"/>
      <c r="LKO5" s="69"/>
      <c r="LKS5" s="69"/>
      <c r="LKW5" s="69"/>
      <c r="LLA5" s="69"/>
      <c r="LLE5" s="69"/>
      <c r="LLI5" s="69"/>
      <c r="LLM5" s="69"/>
      <c r="LLQ5" s="69"/>
      <c r="LLU5" s="69"/>
      <c r="LLY5" s="69"/>
      <c r="LMC5" s="69"/>
      <c r="LMG5" s="69"/>
      <c r="LMK5" s="69"/>
      <c r="LMO5" s="69"/>
      <c r="LMS5" s="69"/>
      <c r="LMW5" s="69"/>
      <c r="LNA5" s="69"/>
      <c r="LNE5" s="69"/>
      <c r="LNI5" s="69"/>
      <c r="LNM5" s="69"/>
      <c r="LNQ5" s="69"/>
      <c r="LNU5" s="69"/>
      <c r="LNY5" s="69"/>
      <c r="LOC5" s="69"/>
      <c r="LOG5" s="69"/>
      <c r="LOK5" s="69"/>
      <c r="LOO5" s="69"/>
      <c r="LOS5" s="69"/>
      <c r="LOW5" s="69"/>
      <c r="LPA5" s="69"/>
      <c r="LPE5" s="69"/>
      <c r="LPI5" s="69"/>
      <c r="LPM5" s="69"/>
      <c r="LPQ5" s="69"/>
      <c r="LPU5" s="69"/>
      <c r="LPY5" s="69"/>
      <c r="LQC5" s="69"/>
      <c r="LQG5" s="69"/>
      <c r="LQK5" s="69"/>
      <c r="LQO5" s="69"/>
      <c r="LQS5" s="69"/>
      <c r="LQW5" s="69"/>
      <c r="LRA5" s="69"/>
      <c r="LRE5" s="69"/>
      <c r="LRI5" s="69"/>
      <c r="LRM5" s="69"/>
      <c r="LRQ5" s="69"/>
      <c r="LRU5" s="69"/>
      <c r="LRY5" s="69"/>
      <c r="LSC5" s="69"/>
      <c r="LSG5" s="69"/>
      <c r="LSK5" s="69"/>
      <c r="LSO5" s="69"/>
      <c r="LSS5" s="69"/>
      <c r="LSW5" s="69"/>
      <c r="LTA5" s="69"/>
      <c r="LTE5" s="69"/>
      <c r="LTI5" s="69"/>
      <c r="LTM5" s="69"/>
      <c r="LTQ5" s="69"/>
      <c r="LTU5" s="69"/>
      <c r="LTY5" s="69"/>
      <c r="LUC5" s="69"/>
      <c r="LUG5" s="69"/>
      <c r="LUK5" s="69"/>
      <c r="LUO5" s="69"/>
      <c r="LUS5" s="69"/>
      <c r="LUW5" s="69"/>
      <c r="LVA5" s="69"/>
      <c r="LVE5" s="69"/>
      <c r="LVI5" s="69"/>
      <c r="LVM5" s="69"/>
      <c r="LVQ5" s="69"/>
      <c r="LVU5" s="69"/>
      <c r="LVY5" s="69"/>
      <c r="LWC5" s="69"/>
      <c r="LWG5" s="69"/>
      <c r="LWK5" s="69"/>
      <c r="LWO5" s="69"/>
      <c r="LWS5" s="69"/>
      <c r="LWW5" s="69"/>
      <c r="LXA5" s="69"/>
      <c r="LXE5" s="69"/>
      <c r="LXI5" s="69"/>
      <c r="LXM5" s="69"/>
      <c r="LXQ5" s="69"/>
      <c r="LXU5" s="69"/>
      <c r="LXY5" s="69"/>
      <c r="LYC5" s="69"/>
      <c r="LYG5" s="69"/>
      <c r="LYK5" s="69"/>
      <c r="LYO5" s="69"/>
      <c r="LYS5" s="69"/>
      <c r="LYW5" s="69"/>
      <c r="LZA5" s="69"/>
      <c r="LZE5" s="69"/>
      <c r="LZI5" s="69"/>
      <c r="LZM5" s="69"/>
      <c r="LZQ5" s="69"/>
      <c r="LZU5" s="69"/>
      <c r="LZY5" s="69"/>
      <c r="MAC5" s="69"/>
      <c r="MAG5" s="69"/>
      <c r="MAK5" s="69"/>
      <c r="MAO5" s="69"/>
      <c r="MAS5" s="69"/>
      <c r="MAW5" s="69"/>
      <c r="MBA5" s="69"/>
      <c r="MBE5" s="69"/>
      <c r="MBI5" s="69"/>
      <c r="MBM5" s="69"/>
      <c r="MBQ5" s="69"/>
      <c r="MBU5" s="69"/>
      <c r="MBY5" s="69"/>
      <c r="MCC5" s="69"/>
      <c r="MCG5" s="69"/>
      <c r="MCK5" s="69"/>
      <c r="MCO5" s="69"/>
      <c r="MCS5" s="69"/>
      <c r="MCW5" s="69"/>
      <c r="MDA5" s="69"/>
      <c r="MDE5" s="69"/>
      <c r="MDI5" s="69"/>
      <c r="MDM5" s="69"/>
      <c r="MDQ5" s="69"/>
      <c r="MDU5" s="69"/>
      <c r="MDY5" s="69"/>
      <c r="MEC5" s="69"/>
      <c r="MEG5" s="69"/>
      <c r="MEK5" s="69"/>
      <c r="MEO5" s="69"/>
      <c r="MES5" s="69"/>
      <c r="MEW5" s="69"/>
      <c r="MFA5" s="69"/>
      <c r="MFE5" s="69"/>
      <c r="MFI5" s="69"/>
      <c r="MFM5" s="69"/>
      <c r="MFQ5" s="69"/>
      <c r="MFU5" s="69"/>
      <c r="MFY5" s="69"/>
      <c r="MGC5" s="69"/>
      <c r="MGG5" s="69"/>
      <c r="MGK5" s="69"/>
      <c r="MGO5" s="69"/>
      <c r="MGS5" s="69"/>
      <c r="MGW5" s="69"/>
      <c r="MHA5" s="69"/>
      <c r="MHE5" s="69"/>
      <c r="MHI5" s="69"/>
      <c r="MHM5" s="69"/>
      <c r="MHQ5" s="69"/>
      <c r="MHU5" s="69"/>
      <c r="MHY5" s="69"/>
      <c r="MIC5" s="69"/>
      <c r="MIG5" s="69"/>
      <c r="MIK5" s="69"/>
      <c r="MIO5" s="69"/>
      <c r="MIS5" s="69"/>
      <c r="MIW5" s="69"/>
      <c r="MJA5" s="69"/>
      <c r="MJE5" s="69"/>
      <c r="MJI5" s="69"/>
      <c r="MJM5" s="69"/>
      <c r="MJQ5" s="69"/>
      <c r="MJU5" s="69"/>
      <c r="MJY5" s="69"/>
      <c r="MKC5" s="69"/>
      <c r="MKG5" s="69"/>
      <c r="MKK5" s="69"/>
      <c r="MKO5" s="69"/>
      <c r="MKS5" s="69"/>
      <c r="MKW5" s="69"/>
      <c r="MLA5" s="69"/>
      <c r="MLE5" s="69"/>
      <c r="MLI5" s="69"/>
      <c r="MLM5" s="69"/>
      <c r="MLQ5" s="69"/>
      <c r="MLU5" s="69"/>
      <c r="MLY5" s="69"/>
      <c r="MMC5" s="69"/>
      <c r="MMG5" s="69"/>
      <c r="MMK5" s="69"/>
      <c r="MMO5" s="69"/>
      <c r="MMS5" s="69"/>
      <c r="MMW5" s="69"/>
      <c r="MNA5" s="69"/>
      <c r="MNE5" s="69"/>
      <c r="MNI5" s="69"/>
      <c r="MNM5" s="69"/>
      <c r="MNQ5" s="69"/>
      <c r="MNU5" s="69"/>
      <c r="MNY5" s="69"/>
      <c r="MOC5" s="69"/>
      <c r="MOG5" s="69"/>
      <c r="MOK5" s="69"/>
      <c r="MOO5" s="69"/>
      <c r="MOS5" s="69"/>
      <c r="MOW5" s="69"/>
      <c r="MPA5" s="69"/>
      <c r="MPE5" s="69"/>
      <c r="MPI5" s="69"/>
      <c r="MPM5" s="69"/>
      <c r="MPQ5" s="69"/>
      <c r="MPU5" s="69"/>
      <c r="MPY5" s="69"/>
      <c r="MQC5" s="69"/>
      <c r="MQG5" s="69"/>
      <c r="MQK5" s="69"/>
      <c r="MQO5" s="69"/>
      <c r="MQS5" s="69"/>
      <c r="MQW5" s="69"/>
      <c r="MRA5" s="69"/>
      <c r="MRE5" s="69"/>
      <c r="MRI5" s="69"/>
      <c r="MRM5" s="69"/>
      <c r="MRQ5" s="69"/>
      <c r="MRU5" s="69"/>
      <c r="MRY5" s="69"/>
      <c r="MSC5" s="69"/>
      <c r="MSG5" s="69"/>
      <c r="MSK5" s="69"/>
      <c r="MSO5" s="69"/>
      <c r="MSS5" s="69"/>
      <c r="MSW5" s="69"/>
      <c r="MTA5" s="69"/>
      <c r="MTE5" s="69"/>
      <c r="MTI5" s="69"/>
      <c r="MTM5" s="69"/>
      <c r="MTQ5" s="69"/>
      <c r="MTU5" s="69"/>
      <c r="MTY5" s="69"/>
      <c r="MUC5" s="69"/>
      <c r="MUG5" s="69"/>
      <c r="MUK5" s="69"/>
      <c r="MUO5" s="69"/>
      <c r="MUS5" s="69"/>
      <c r="MUW5" s="69"/>
      <c r="MVA5" s="69"/>
      <c r="MVE5" s="69"/>
      <c r="MVI5" s="69"/>
      <c r="MVM5" s="69"/>
      <c r="MVQ5" s="69"/>
      <c r="MVU5" s="69"/>
      <c r="MVY5" s="69"/>
      <c r="MWC5" s="69"/>
      <c r="MWG5" s="69"/>
      <c r="MWK5" s="69"/>
      <c r="MWO5" s="69"/>
      <c r="MWS5" s="69"/>
      <c r="MWW5" s="69"/>
      <c r="MXA5" s="69"/>
      <c r="MXE5" s="69"/>
      <c r="MXI5" s="69"/>
      <c r="MXM5" s="69"/>
      <c r="MXQ5" s="69"/>
      <c r="MXU5" s="69"/>
      <c r="MXY5" s="69"/>
      <c r="MYC5" s="69"/>
      <c r="MYG5" s="69"/>
      <c r="MYK5" s="69"/>
      <c r="MYO5" s="69"/>
      <c r="MYS5" s="69"/>
      <c r="MYW5" s="69"/>
      <c r="MZA5" s="69"/>
      <c r="MZE5" s="69"/>
      <c r="MZI5" s="69"/>
      <c r="MZM5" s="69"/>
      <c r="MZQ5" s="69"/>
      <c r="MZU5" s="69"/>
      <c r="MZY5" s="69"/>
      <c r="NAC5" s="69"/>
      <c r="NAG5" s="69"/>
      <c r="NAK5" s="69"/>
      <c r="NAO5" s="69"/>
      <c r="NAS5" s="69"/>
      <c r="NAW5" s="69"/>
      <c r="NBA5" s="69"/>
      <c r="NBE5" s="69"/>
      <c r="NBI5" s="69"/>
      <c r="NBM5" s="69"/>
      <c r="NBQ5" s="69"/>
      <c r="NBU5" s="69"/>
      <c r="NBY5" s="69"/>
      <c r="NCC5" s="69"/>
      <c r="NCG5" s="69"/>
      <c r="NCK5" s="69"/>
      <c r="NCO5" s="69"/>
      <c r="NCS5" s="69"/>
      <c r="NCW5" s="69"/>
      <c r="NDA5" s="69"/>
      <c r="NDE5" s="69"/>
      <c r="NDI5" s="69"/>
      <c r="NDM5" s="69"/>
      <c r="NDQ5" s="69"/>
      <c r="NDU5" s="69"/>
      <c r="NDY5" s="69"/>
      <c r="NEC5" s="69"/>
      <c r="NEG5" s="69"/>
      <c r="NEK5" s="69"/>
      <c r="NEO5" s="69"/>
      <c r="NES5" s="69"/>
      <c r="NEW5" s="69"/>
      <c r="NFA5" s="69"/>
      <c r="NFE5" s="69"/>
      <c r="NFI5" s="69"/>
      <c r="NFM5" s="69"/>
      <c r="NFQ5" s="69"/>
      <c r="NFU5" s="69"/>
      <c r="NFY5" s="69"/>
      <c r="NGC5" s="69"/>
      <c r="NGG5" s="69"/>
      <c r="NGK5" s="69"/>
      <c r="NGO5" s="69"/>
      <c r="NGS5" s="69"/>
      <c r="NGW5" s="69"/>
      <c r="NHA5" s="69"/>
      <c r="NHE5" s="69"/>
      <c r="NHI5" s="69"/>
      <c r="NHM5" s="69"/>
      <c r="NHQ5" s="69"/>
      <c r="NHU5" s="69"/>
      <c r="NHY5" s="69"/>
      <c r="NIC5" s="69"/>
      <c r="NIG5" s="69"/>
      <c r="NIK5" s="69"/>
      <c r="NIO5" s="69"/>
      <c r="NIS5" s="69"/>
      <c r="NIW5" s="69"/>
      <c r="NJA5" s="69"/>
      <c r="NJE5" s="69"/>
      <c r="NJI5" s="69"/>
      <c r="NJM5" s="69"/>
      <c r="NJQ5" s="69"/>
      <c r="NJU5" s="69"/>
      <c r="NJY5" s="69"/>
      <c r="NKC5" s="69"/>
      <c r="NKG5" s="69"/>
      <c r="NKK5" s="69"/>
      <c r="NKO5" s="69"/>
      <c r="NKS5" s="69"/>
      <c r="NKW5" s="69"/>
      <c r="NLA5" s="69"/>
      <c r="NLE5" s="69"/>
      <c r="NLI5" s="69"/>
      <c r="NLM5" s="69"/>
      <c r="NLQ5" s="69"/>
      <c r="NLU5" s="69"/>
      <c r="NLY5" s="69"/>
      <c r="NMC5" s="69"/>
      <c r="NMG5" s="69"/>
      <c r="NMK5" s="69"/>
      <c r="NMO5" s="69"/>
      <c r="NMS5" s="69"/>
      <c r="NMW5" s="69"/>
      <c r="NNA5" s="69"/>
      <c r="NNE5" s="69"/>
      <c r="NNI5" s="69"/>
      <c r="NNM5" s="69"/>
      <c r="NNQ5" s="69"/>
      <c r="NNU5" s="69"/>
      <c r="NNY5" s="69"/>
      <c r="NOC5" s="69"/>
      <c r="NOG5" s="69"/>
      <c r="NOK5" s="69"/>
      <c r="NOO5" s="69"/>
      <c r="NOS5" s="69"/>
      <c r="NOW5" s="69"/>
      <c r="NPA5" s="69"/>
      <c r="NPE5" s="69"/>
      <c r="NPI5" s="69"/>
      <c r="NPM5" s="69"/>
      <c r="NPQ5" s="69"/>
      <c r="NPU5" s="69"/>
      <c r="NPY5" s="69"/>
      <c r="NQC5" s="69"/>
      <c r="NQG5" s="69"/>
      <c r="NQK5" s="69"/>
      <c r="NQO5" s="69"/>
      <c r="NQS5" s="69"/>
      <c r="NQW5" s="69"/>
      <c r="NRA5" s="69"/>
      <c r="NRE5" s="69"/>
      <c r="NRI5" s="69"/>
      <c r="NRM5" s="69"/>
      <c r="NRQ5" s="69"/>
      <c r="NRU5" s="69"/>
      <c r="NRY5" s="69"/>
      <c r="NSC5" s="69"/>
      <c r="NSG5" s="69"/>
      <c r="NSK5" s="69"/>
      <c r="NSO5" s="69"/>
      <c r="NSS5" s="69"/>
      <c r="NSW5" s="69"/>
      <c r="NTA5" s="69"/>
      <c r="NTE5" s="69"/>
      <c r="NTI5" s="69"/>
      <c r="NTM5" s="69"/>
      <c r="NTQ5" s="69"/>
      <c r="NTU5" s="69"/>
      <c r="NTY5" s="69"/>
      <c r="NUC5" s="69"/>
      <c r="NUG5" s="69"/>
      <c r="NUK5" s="69"/>
      <c r="NUO5" s="69"/>
      <c r="NUS5" s="69"/>
      <c r="NUW5" s="69"/>
      <c r="NVA5" s="69"/>
      <c r="NVE5" s="69"/>
      <c r="NVI5" s="69"/>
      <c r="NVM5" s="69"/>
      <c r="NVQ5" s="69"/>
      <c r="NVU5" s="69"/>
      <c r="NVY5" s="69"/>
      <c r="NWC5" s="69"/>
      <c r="NWG5" s="69"/>
      <c r="NWK5" s="69"/>
      <c r="NWO5" s="69"/>
      <c r="NWS5" s="69"/>
      <c r="NWW5" s="69"/>
      <c r="NXA5" s="69"/>
      <c r="NXE5" s="69"/>
      <c r="NXI5" s="69"/>
      <c r="NXM5" s="69"/>
      <c r="NXQ5" s="69"/>
      <c r="NXU5" s="69"/>
      <c r="NXY5" s="69"/>
      <c r="NYC5" s="69"/>
      <c r="NYG5" s="69"/>
      <c r="NYK5" s="69"/>
      <c r="NYO5" s="69"/>
      <c r="NYS5" s="69"/>
      <c r="NYW5" s="69"/>
      <c r="NZA5" s="69"/>
      <c r="NZE5" s="69"/>
      <c r="NZI5" s="69"/>
      <c r="NZM5" s="69"/>
      <c r="NZQ5" s="69"/>
      <c r="NZU5" s="69"/>
      <c r="NZY5" s="69"/>
      <c r="OAC5" s="69"/>
      <c r="OAG5" s="69"/>
      <c r="OAK5" s="69"/>
      <c r="OAO5" s="69"/>
      <c r="OAS5" s="69"/>
      <c r="OAW5" s="69"/>
      <c r="OBA5" s="69"/>
      <c r="OBE5" s="69"/>
      <c r="OBI5" s="69"/>
      <c r="OBM5" s="69"/>
      <c r="OBQ5" s="69"/>
      <c r="OBU5" s="69"/>
      <c r="OBY5" s="69"/>
      <c r="OCC5" s="69"/>
      <c r="OCG5" s="69"/>
      <c r="OCK5" s="69"/>
      <c r="OCO5" s="69"/>
      <c r="OCS5" s="69"/>
      <c r="OCW5" s="69"/>
      <c r="ODA5" s="69"/>
      <c r="ODE5" s="69"/>
      <c r="ODI5" s="69"/>
      <c r="ODM5" s="69"/>
      <c r="ODQ5" s="69"/>
      <c r="ODU5" s="69"/>
      <c r="ODY5" s="69"/>
      <c r="OEC5" s="69"/>
      <c r="OEG5" s="69"/>
      <c r="OEK5" s="69"/>
      <c r="OEO5" s="69"/>
      <c r="OES5" s="69"/>
      <c r="OEW5" s="69"/>
      <c r="OFA5" s="69"/>
      <c r="OFE5" s="69"/>
      <c r="OFI5" s="69"/>
      <c r="OFM5" s="69"/>
      <c r="OFQ5" s="69"/>
      <c r="OFU5" s="69"/>
      <c r="OFY5" s="69"/>
      <c r="OGC5" s="69"/>
      <c r="OGG5" s="69"/>
      <c r="OGK5" s="69"/>
      <c r="OGO5" s="69"/>
      <c r="OGS5" s="69"/>
      <c r="OGW5" s="69"/>
      <c r="OHA5" s="69"/>
      <c r="OHE5" s="69"/>
      <c r="OHI5" s="69"/>
      <c r="OHM5" s="69"/>
      <c r="OHQ5" s="69"/>
      <c r="OHU5" s="69"/>
      <c r="OHY5" s="69"/>
      <c r="OIC5" s="69"/>
      <c r="OIG5" s="69"/>
      <c r="OIK5" s="69"/>
      <c r="OIO5" s="69"/>
      <c r="OIS5" s="69"/>
      <c r="OIW5" s="69"/>
      <c r="OJA5" s="69"/>
      <c r="OJE5" s="69"/>
      <c r="OJI5" s="69"/>
      <c r="OJM5" s="69"/>
      <c r="OJQ5" s="69"/>
      <c r="OJU5" s="69"/>
      <c r="OJY5" s="69"/>
      <c r="OKC5" s="69"/>
      <c r="OKG5" s="69"/>
      <c r="OKK5" s="69"/>
      <c r="OKO5" s="69"/>
      <c r="OKS5" s="69"/>
      <c r="OKW5" s="69"/>
      <c r="OLA5" s="69"/>
      <c r="OLE5" s="69"/>
      <c r="OLI5" s="69"/>
      <c r="OLM5" s="69"/>
      <c r="OLQ5" s="69"/>
      <c r="OLU5" s="69"/>
      <c r="OLY5" s="69"/>
      <c r="OMC5" s="69"/>
      <c r="OMG5" s="69"/>
      <c r="OMK5" s="69"/>
      <c r="OMO5" s="69"/>
      <c r="OMS5" s="69"/>
      <c r="OMW5" s="69"/>
      <c r="ONA5" s="69"/>
      <c r="ONE5" s="69"/>
      <c r="ONI5" s="69"/>
      <c r="ONM5" s="69"/>
      <c r="ONQ5" s="69"/>
      <c r="ONU5" s="69"/>
      <c r="ONY5" s="69"/>
      <c r="OOC5" s="69"/>
      <c r="OOG5" s="69"/>
      <c r="OOK5" s="69"/>
      <c r="OOO5" s="69"/>
      <c r="OOS5" s="69"/>
      <c r="OOW5" s="69"/>
      <c r="OPA5" s="69"/>
      <c r="OPE5" s="69"/>
      <c r="OPI5" s="69"/>
      <c r="OPM5" s="69"/>
      <c r="OPQ5" s="69"/>
      <c r="OPU5" s="69"/>
      <c r="OPY5" s="69"/>
      <c r="OQC5" s="69"/>
      <c r="OQG5" s="69"/>
      <c r="OQK5" s="69"/>
      <c r="OQO5" s="69"/>
      <c r="OQS5" s="69"/>
      <c r="OQW5" s="69"/>
      <c r="ORA5" s="69"/>
      <c r="ORE5" s="69"/>
      <c r="ORI5" s="69"/>
      <c r="ORM5" s="69"/>
      <c r="ORQ5" s="69"/>
      <c r="ORU5" s="69"/>
      <c r="ORY5" s="69"/>
      <c r="OSC5" s="69"/>
      <c r="OSG5" s="69"/>
      <c r="OSK5" s="69"/>
      <c r="OSO5" s="69"/>
      <c r="OSS5" s="69"/>
      <c r="OSW5" s="69"/>
      <c r="OTA5" s="69"/>
      <c r="OTE5" s="69"/>
      <c r="OTI5" s="69"/>
      <c r="OTM5" s="69"/>
      <c r="OTQ5" s="69"/>
      <c r="OTU5" s="69"/>
      <c r="OTY5" s="69"/>
      <c r="OUC5" s="69"/>
      <c r="OUG5" s="69"/>
      <c r="OUK5" s="69"/>
      <c r="OUO5" s="69"/>
      <c r="OUS5" s="69"/>
      <c r="OUW5" s="69"/>
      <c r="OVA5" s="69"/>
      <c r="OVE5" s="69"/>
      <c r="OVI5" s="69"/>
      <c r="OVM5" s="69"/>
      <c r="OVQ5" s="69"/>
      <c r="OVU5" s="69"/>
      <c r="OVY5" s="69"/>
      <c r="OWC5" s="69"/>
      <c r="OWG5" s="69"/>
      <c r="OWK5" s="69"/>
      <c r="OWO5" s="69"/>
      <c r="OWS5" s="69"/>
      <c r="OWW5" s="69"/>
      <c r="OXA5" s="69"/>
      <c r="OXE5" s="69"/>
      <c r="OXI5" s="69"/>
      <c r="OXM5" s="69"/>
      <c r="OXQ5" s="69"/>
      <c r="OXU5" s="69"/>
      <c r="OXY5" s="69"/>
      <c r="OYC5" s="69"/>
      <c r="OYG5" s="69"/>
      <c r="OYK5" s="69"/>
      <c r="OYO5" s="69"/>
      <c r="OYS5" s="69"/>
      <c r="OYW5" s="69"/>
      <c r="OZA5" s="69"/>
      <c r="OZE5" s="69"/>
      <c r="OZI5" s="69"/>
      <c r="OZM5" s="69"/>
      <c r="OZQ5" s="69"/>
      <c r="OZU5" s="69"/>
      <c r="OZY5" s="69"/>
      <c r="PAC5" s="69"/>
      <c r="PAG5" s="69"/>
      <c r="PAK5" s="69"/>
      <c r="PAO5" s="69"/>
      <c r="PAS5" s="69"/>
      <c r="PAW5" s="69"/>
      <c r="PBA5" s="69"/>
      <c r="PBE5" s="69"/>
      <c r="PBI5" s="69"/>
      <c r="PBM5" s="69"/>
      <c r="PBQ5" s="69"/>
      <c r="PBU5" s="69"/>
      <c r="PBY5" s="69"/>
      <c r="PCC5" s="69"/>
      <c r="PCG5" s="69"/>
      <c r="PCK5" s="69"/>
      <c r="PCO5" s="69"/>
      <c r="PCS5" s="69"/>
      <c r="PCW5" s="69"/>
      <c r="PDA5" s="69"/>
      <c r="PDE5" s="69"/>
      <c r="PDI5" s="69"/>
      <c r="PDM5" s="69"/>
      <c r="PDQ5" s="69"/>
      <c r="PDU5" s="69"/>
      <c r="PDY5" s="69"/>
      <c r="PEC5" s="69"/>
      <c r="PEG5" s="69"/>
      <c r="PEK5" s="69"/>
      <c r="PEO5" s="69"/>
      <c r="PES5" s="69"/>
      <c r="PEW5" s="69"/>
      <c r="PFA5" s="69"/>
      <c r="PFE5" s="69"/>
      <c r="PFI5" s="69"/>
      <c r="PFM5" s="69"/>
      <c r="PFQ5" s="69"/>
      <c r="PFU5" s="69"/>
      <c r="PFY5" s="69"/>
      <c r="PGC5" s="69"/>
      <c r="PGG5" s="69"/>
      <c r="PGK5" s="69"/>
      <c r="PGO5" s="69"/>
      <c r="PGS5" s="69"/>
      <c r="PGW5" s="69"/>
      <c r="PHA5" s="69"/>
      <c r="PHE5" s="69"/>
      <c r="PHI5" s="69"/>
      <c r="PHM5" s="69"/>
      <c r="PHQ5" s="69"/>
      <c r="PHU5" s="69"/>
      <c r="PHY5" s="69"/>
      <c r="PIC5" s="69"/>
      <c r="PIG5" s="69"/>
      <c r="PIK5" s="69"/>
      <c r="PIO5" s="69"/>
      <c r="PIS5" s="69"/>
      <c r="PIW5" s="69"/>
      <c r="PJA5" s="69"/>
      <c r="PJE5" s="69"/>
      <c r="PJI5" s="69"/>
      <c r="PJM5" s="69"/>
      <c r="PJQ5" s="69"/>
      <c r="PJU5" s="69"/>
      <c r="PJY5" s="69"/>
      <c r="PKC5" s="69"/>
      <c r="PKG5" s="69"/>
      <c r="PKK5" s="69"/>
      <c r="PKO5" s="69"/>
      <c r="PKS5" s="69"/>
      <c r="PKW5" s="69"/>
      <c r="PLA5" s="69"/>
      <c r="PLE5" s="69"/>
      <c r="PLI5" s="69"/>
      <c r="PLM5" s="69"/>
      <c r="PLQ5" s="69"/>
      <c r="PLU5" s="69"/>
      <c r="PLY5" s="69"/>
      <c r="PMC5" s="69"/>
      <c r="PMG5" s="69"/>
      <c r="PMK5" s="69"/>
      <c r="PMO5" s="69"/>
      <c r="PMS5" s="69"/>
      <c r="PMW5" s="69"/>
      <c r="PNA5" s="69"/>
      <c r="PNE5" s="69"/>
      <c r="PNI5" s="69"/>
      <c r="PNM5" s="69"/>
      <c r="PNQ5" s="69"/>
      <c r="PNU5" s="69"/>
      <c r="PNY5" s="69"/>
      <c r="POC5" s="69"/>
      <c r="POG5" s="69"/>
      <c r="POK5" s="69"/>
      <c r="POO5" s="69"/>
      <c r="POS5" s="69"/>
      <c r="POW5" s="69"/>
      <c r="PPA5" s="69"/>
      <c r="PPE5" s="69"/>
      <c r="PPI5" s="69"/>
      <c r="PPM5" s="69"/>
      <c r="PPQ5" s="69"/>
      <c r="PPU5" s="69"/>
      <c r="PPY5" s="69"/>
      <c r="PQC5" s="69"/>
      <c r="PQG5" s="69"/>
      <c r="PQK5" s="69"/>
      <c r="PQO5" s="69"/>
      <c r="PQS5" s="69"/>
      <c r="PQW5" s="69"/>
      <c r="PRA5" s="69"/>
      <c r="PRE5" s="69"/>
      <c r="PRI5" s="69"/>
      <c r="PRM5" s="69"/>
      <c r="PRQ5" s="69"/>
      <c r="PRU5" s="69"/>
      <c r="PRY5" s="69"/>
      <c r="PSC5" s="69"/>
      <c r="PSG5" s="69"/>
      <c r="PSK5" s="69"/>
      <c r="PSO5" s="69"/>
      <c r="PSS5" s="69"/>
      <c r="PSW5" s="69"/>
      <c r="PTA5" s="69"/>
      <c r="PTE5" s="69"/>
      <c r="PTI5" s="69"/>
      <c r="PTM5" s="69"/>
      <c r="PTQ5" s="69"/>
      <c r="PTU5" s="69"/>
      <c r="PTY5" s="69"/>
      <c r="PUC5" s="69"/>
      <c r="PUG5" s="69"/>
      <c r="PUK5" s="69"/>
      <c r="PUO5" s="69"/>
      <c r="PUS5" s="69"/>
      <c r="PUW5" s="69"/>
      <c r="PVA5" s="69"/>
      <c r="PVE5" s="69"/>
      <c r="PVI5" s="69"/>
      <c r="PVM5" s="69"/>
      <c r="PVQ5" s="69"/>
      <c r="PVU5" s="69"/>
      <c r="PVY5" s="69"/>
      <c r="PWC5" s="69"/>
      <c r="PWG5" s="69"/>
      <c r="PWK5" s="69"/>
      <c r="PWO5" s="69"/>
      <c r="PWS5" s="69"/>
      <c r="PWW5" s="69"/>
      <c r="PXA5" s="69"/>
      <c r="PXE5" s="69"/>
      <c r="PXI5" s="69"/>
      <c r="PXM5" s="69"/>
      <c r="PXQ5" s="69"/>
      <c r="PXU5" s="69"/>
      <c r="PXY5" s="69"/>
      <c r="PYC5" s="69"/>
      <c r="PYG5" s="69"/>
      <c r="PYK5" s="69"/>
      <c r="PYO5" s="69"/>
      <c r="PYS5" s="69"/>
      <c r="PYW5" s="69"/>
      <c r="PZA5" s="69"/>
      <c r="PZE5" s="69"/>
      <c r="PZI5" s="69"/>
      <c r="PZM5" s="69"/>
      <c r="PZQ5" s="69"/>
      <c r="PZU5" s="69"/>
      <c r="PZY5" s="69"/>
      <c r="QAC5" s="69"/>
      <c r="QAG5" s="69"/>
      <c r="QAK5" s="69"/>
      <c r="QAO5" s="69"/>
      <c r="QAS5" s="69"/>
      <c r="QAW5" s="69"/>
      <c r="QBA5" s="69"/>
      <c r="QBE5" s="69"/>
      <c r="QBI5" s="69"/>
      <c r="QBM5" s="69"/>
      <c r="QBQ5" s="69"/>
      <c r="QBU5" s="69"/>
      <c r="QBY5" s="69"/>
      <c r="QCC5" s="69"/>
      <c r="QCG5" s="69"/>
      <c r="QCK5" s="69"/>
      <c r="QCO5" s="69"/>
      <c r="QCS5" s="69"/>
      <c r="QCW5" s="69"/>
      <c r="QDA5" s="69"/>
      <c r="QDE5" s="69"/>
      <c r="QDI5" s="69"/>
      <c r="QDM5" s="69"/>
      <c r="QDQ5" s="69"/>
      <c r="QDU5" s="69"/>
      <c r="QDY5" s="69"/>
      <c r="QEC5" s="69"/>
      <c r="QEG5" s="69"/>
      <c r="QEK5" s="69"/>
      <c r="QEO5" s="69"/>
      <c r="QES5" s="69"/>
      <c r="QEW5" s="69"/>
      <c r="QFA5" s="69"/>
      <c r="QFE5" s="69"/>
      <c r="QFI5" s="69"/>
      <c r="QFM5" s="69"/>
      <c r="QFQ5" s="69"/>
      <c r="QFU5" s="69"/>
      <c r="QFY5" s="69"/>
      <c r="QGC5" s="69"/>
      <c r="QGG5" s="69"/>
      <c r="QGK5" s="69"/>
      <c r="QGO5" s="69"/>
      <c r="QGS5" s="69"/>
      <c r="QGW5" s="69"/>
      <c r="QHA5" s="69"/>
      <c r="QHE5" s="69"/>
      <c r="QHI5" s="69"/>
      <c r="QHM5" s="69"/>
      <c r="QHQ5" s="69"/>
      <c r="QHU5" s="69"/>
      <c r="QHY5" s="69"/>
      <c r="QIC5" s="69"/>
      <c r="QIG5" s="69"/>
      <c r="QIK5" s="69"/>
      <c r="QIO5" s="69"/>
      <c r="QIS5" s="69"/>
      <c r="QIW5" s="69"/>
      <c r="QJA5" s="69"/>
      <c r="QJE5" s="69"/>
      <c r="QJI5" s="69"/>
      <c r="QJM5" s="69"/>
      <c r="QJQ5" s="69"/>
      <c r="QJU5" s="69"/>
      <c r="QJY5" s="69"/>
      <c r="QKC5" s="69"/>
      <c r="QKG5" s="69"/>
      <c r="QKK5" s="69"/>
      <c r="QKO5" s="69"/>
      <c r="QKS5" s="69"/>
      <c r="QKW5" s="69"/>
      <c r="QLA5" s="69"/>
      <c r="QLE5" s="69"/>
      <c r="QLI5" s="69"/>
      <c r="QLM5" s="69"/>
      <c r="QLQ5" s="69"/>
      <c r="QLU5" s="69"/>
      <c r="QLY5" s="69"/>
      <c r="QMC5" s="69"/>
      <c r="QMG5" s="69"/>
      <c r="QMK5" s="69"/>
      <c r="QMO5" s="69"/>
      <c r="QMS5" s="69"/>
      <c r="QMW5" s="69"/>
      <c r="QNA5" s="69"/>
      <c r="QNE5" s="69"/>
      <c r="QNI5" s="69"/>
      <c r="QNM5" s="69"/>
      <c r="QNQ5" s="69"/>
      <c r="QNU5" s="69"/>
      <c r="QNY5" s="69"/>
      <c r="QOC5" s="69"/>
      <c r="QOG5" s="69"/>
      <c r="QOK5" s="69"/>
      <c r="QOO5" s="69"/>
      <c r="QOS5" s="69"/>
      <c r="QOW5" s="69"/>
      <c r="QPA5" s="69"/>
      <c r="QPE5" s="69"/>
      <c r="QPI5" s="69"/>
      <c r="QPM5" s="69"/>
      <c r="QPQ5" s="69"/>
      <c r="QPU5" s="69"/>
      <c r="QPY5" s="69"/>
      <c r="QQC5" s="69"/>
      <c r="QQG5" s="69"/>
      <c r="QQK5" s="69"/>
      <c r="QQO5" s="69"/>
      <c r="QQS5" s="69"/>
      <c r="QQW5" s="69"/>
      <c r="QRA5" s="69"/>
      <c r="QRE5" s="69"/>
      <c r="QRI5" s="69"/>
      <c r="QRM5" s="69"/>
      <c r="QRQ5" s="69"/>
      <c r="QRU5" s="69"/>
      <c r="QRY5" s="69"/>
      <c r="QSC5" s="69"/>
      <c r="QSG5" s="69"/>
      <c r="QSK5" s="69"/>
      <c r="QSO5" s="69"/>
      <c r="QSS5" s="69"/>
      <c r="QSW5" s="69"/>
      <c r="QTA5" s="69"/>
      <c r="QTE5" s="69"/>
      <c r="QTI5" s="69"/>
      <c r="QTM5" s="69"/>
      <c r="QTQ5" s="69"/>
      <c r="QTU5" s="69"/>
      <c r="QTY5" s="69"/>
      <c r="QUC5" s="69"/>
      <c r="QUG5" s="69"/>
      <c r="QUK5" s="69"/>
      <c r="QUO5" s="69"/>
      <c r="QUS5" s="69"/>
      <c r="QUW5" s="69"/>
      <c r="QVA5" s="69"/>
      <c r="QVE5" s="69"/>
      <c r="QVI5" s="69"/>
      <c r="QVM5" s="69"/>
      <c r="QVQ5" s="69"/>
      <c r="QVU5" s="69"/>
      <c r="QVY5" s="69"/>
      <c r="QWC5" s="69"/>
      <c r="QWG5" s="69"/>
      <c r="QWK5" s="69"/>
      <c r="QWO5" s="69"/>
      <c r="QWS5" s="69"/>
      <c r="QWW5" s="69"/>
      <c r="QXA5" s="69"/>
      <c r="QXE5" s="69"/>
      <c r="QXI5" s="69"/>
      <c r="QXM5" s="69"/>
      <c r="QXQ5" s="69"/>
      <c r="QXU5" s="69"/>
      <c r="QXY5" s="69"/>
      <c r="QYC5" s="69"/>
      <c r="QYG5" s="69"/>
      <c r="QYK5" s="69"/>
      <c r="QYO5" s="69"/>
      <c r="QYS5" s="69"/>
      <c r="QYW5" s="69"/>
      <c r="QZA5" s="69"/>
      <c r="QZE5" s="69"/>
      <c r="QZI5" s="69"/>
      <c r="QZM5" s="69"/>
      <c r="QZQ5" s="69"/>
      <c r="QZU5" s="69"/>
      <c r="QZY5" s="69"/>
      <c r="RAC5" s="69"/>
      <c r="RAG5" s="69"/>
      <c r="RAK5" s="69"/>
      <c r="RAO5" s="69"/>
      <c r="RAS5" s="69"/>
      <c r="RAW5" s="69"/>
      <c r="RBA5" s="69"/>
      <c r="RBE5" s="69"/>
      <c r="RBI5" s="69"/>
      <c r="RBM5" s="69"/>
      <c r="RBQ5" s="69"/>
      <c r="RBU5" s="69"/>
      <c r="RBY5" s="69"/>
      <c r="RCC5" s="69"/>
      <c r="RCG5" s="69"/>
      <c r="RCK5" s="69"/>
      <c r="RCO5" s="69"/>
      <c r="RCS5" s="69"/>
      <c r="RCW5" s="69"/>
      <c r="RDA5" s="69"/>
      <c r="RDE5" s="69"/>
      <c r="RDI5" s="69"/>
      <c r="RDM5" s="69"/>
      <c r="RDQ5" s="69"/>
      <c r="RDU5" s="69"/>
      <c r="RDY5" s="69"/>
      <c r="REC5" s="69"/>
      <c r="REG5" s="69"/>
      <c r="REK5" s="69"/>
      <c r="REO5" s="69"/>
      <c r="RES5" s="69"/>
      <c r="REW5" s="69"/>
      <c r="RFA5" s="69"/>
      <c r="RFE5" s="69"/>
      <c r="RFI5" s="69"/>
      <c r="RFM5" s="69"/>
      <c r="RFQ5" s="69"/>
      <c r="RFU5" s="69"/>
      <c r="RFY5" s="69"/>
      <c r="RGC5" s="69"/>
      <c r="RGG5" s="69"/>
      <c r="RGK5" s="69"/>
      <c r="RGO5" s="69"/>
      <c r="RGS5" s="69"/>
      <c r="RGW5" s="69"/>
      <c r="RHA5" s="69"/>
      <c r="RHE5" s="69"/>
      <c r="RHI5" s="69"/>
      <c r="RHM5" s="69"/>
      <c r="RHQ5" s="69"/>
      <c r="RHU5" s="69"/>
      <c r="RHY5" s="69"/>
      <c r="RIC5" s="69"/>
      <c r="RIG5" s="69"/>
      <c r="RIK5" s="69"/>
      <c r="RIO5" s="69"/>
      <c r="RIS5" s="69"/>
      <c r="RIW5" s="69"/>
      <c r="RJA5" s="69"/>
      <c r="RJE5" s="69"/>
      <c r="RJI5" s="69"/>
      <c r="RJM5" s="69"/>
      <c r="RJQ5" s="69"/>
      <c r="RJU5" s="69"/>
      <c r="RJY5" s="69"/>
      <c r="RKC5" s="69"/>
      <c r="RKG5" s="69"/>
      <c r="RKK5" s="69"/>
      <c r="RKO5" s="69"/>
      <c r="RKS5" s="69"/>
      <c r="RKW5" s="69"/>
      <c r="RLA5" s="69"/>
      <c r="RLE5" s="69"/>
      <c r="RLI5" s="69"/>
      <c r="RLM5" s="69"/>
      <c r="RLQ5" s="69"/>
      <c r="RLU5" s="69"/>
      <c r="RLY5" s="69"/>
      <c r="RMC5" s="69"/>
      <c r="RMG5" s="69"/>
      <c r="RMK5" s="69"/>
      <c r="RMO5" s="69"/>
      <c r="RMS5" s="69"/>
      <c r="RMW5" s="69"/>
      <c r="RNA5" s="69"/>
      <c r="RNE5" s="69"/>
      <c r="RNI5" s="69"/>
      <c r="RNM5" s="69"/>
      <c r="RNQ5" s="69"/>
      <c r="RNU5" s="69"/>
      <c r="RNY5" s="69"/>
      <c r="ROC5" s="69"/>
      <c r="ROG5" s="69"/>
      <c r="ROK5" s="69"/>
      <c r="ROO5" s="69"/>
      <c r="ROS5" s="69"/>
      <c r="ROW5" s="69"/>
      <c r="RPA5" s="69"/>
      <c r="RPE5" s="69"/>
      <c r="RPI5" s="69"/>
      <c r="RPM5" s="69"/>
      <c r="RPQ5" s="69"/>
      <c r="RPU5" s="69"/>
      <c r="RPY5" s="69"/>
      <c r="RQC5" s="69"/>
      <c r="RQG5" s="69"/>
      <c r="RQK5" s="69"/>
      <c r="RQO5" s="69"/>
      <c r="RQS5" s="69"/>
      <c r="RQW5" s="69"/>
      <c r="RRA5" s="69"/>
      <c r="RRE5" s="69"/>
      <c r="RRI5" s="69"/>
      <c r="RRM5" s="69"/>
      <c r="RRQ5" s="69"/>
      <c r="RRU5" s="69"/>
      <c r="RRY5" s="69"/>
      <c r="RSC5" s="69"/>
      <c r="RSG5" s="69"/>
      <c r="RSK5" s="69"/>
      <c r="RSO5" s="69"/>
      <c r="RSS5" s="69"/>
      <c r="RSW5" s="69"/>
      <c r="RTA5" s="69"/>
      <c r="RTE5" s="69"/>
      <c r="RTI5" s="69"/>
      <c r="RTM5" s="69"/>
      <c r="RTQ5" s="69"/>
      <c r="RTU5" s="69"/>
      <c r="RTY5" s="69"/>
      <c r="RUC5" s="69"/>
      <c r="RUG5" s="69"/>
      <c r="RUK5" s="69"/>
      <c r="RUO5" s="69"/>
      <c r="RUS5" s="69"/>
      <c r="RUW5" s="69"/>
      <c r="RVA5" s="69"/>
      <c r="RVE5" s="69"/>
      <c r="RVI5" s="69"/>
      <c r="RVM5" s="69"/>
      <c r="RVQ5" s="69"/>
      <c r="RVU5" s="69"/>
      <c r="RVY5" s="69"/>
      <c r="RWC5" s="69"/>
      <c r="RWG5" s="69"/>
      <c r="RWK5" s="69"/>
      <c r="RWO5" s="69"/>
      <c r="RWS5" s="69"/>
      <c r="RWW5" s="69"/>
      <c r="RXA5" s="69"/>
      <c r="RXE5" s="69"/>
      <c r="RXI5" s="69"/>
      <c r="RXM5" s="69"/>
      <c r="RXQ5" s="69"/>
      <c r="RXU5" s="69"/>
      <c r="RXY5" s="69"/>
      <c r="RYC5" s="69"/>
      <c r="RYG5" s="69"/>
      <c r="RYK5" s="69"/>
      <c r="RYO5" s="69"/>
      <c r="RYS5" s="69"/>
      <c r="RYW5" s="69"/>
      <c r="RZA5" s="69"/>
      <c r="RZE5" s="69"/>
      <c r="RZI5" s="69"/>
      <c r="RZM5" s="69"/>
      <c r="RZQ5" s="69"/>
      <c r="RZU5" s="69"/>
      <c r="RZY5" s="69"/>
      <c r="SAC5" s="69"/>
      <c r="SAG5" s="69"/>
      <c r="SAK5" s="69"/>
      <c r="SAO5" s="69"/>
      <c r="SAS5" s="69"/>
      <c r="SAW5" s="69"/>
      <c r="SBA5" s="69"/>
      <c r="SBE5" s="69"/>
      <c r="SBI5" s="69"/>
      <c r="SBM5" s="69"/>
      <c r="SBQ5" s="69"/>
      <c r="SBU5" s="69"/>
      <c r="SBY5" s="69"/>
      <c r="SCC5" s="69"/>
      <c r="SCG5" s="69"/>
      <c r="SCK5" s="69"/>
      <c r="SCO5" s="69"/>
      <c r="SCS5" s="69"/>
      <c r="SCW5" s="69"/>
      <c r="SDA5" s="69"/>
      <c r="SDE5" s="69"/>
      <c r="SDI5" s="69"/>
      <c r="SDM5" s="69"/>
      <c r="SDQ5" s="69"/>
      <c r="SDU5" s="69"/>
      <c r="SDY5" s="69"/>
      <c r="SEC5" s="69"/>
      <c r="SEG5" s="69"/>
      <c r="SEK5" s="69"/>
      <c r="SEO5" s="69"/>
      <c r="SES5" s="69"/>
      <c r="SEW5" s="69"/>
      <c r="SFA5" s="69"/>
      <c r="SFE5" s="69"/>
      <c r="SFI5" s="69"/>
      <c r="SFM5" s="69"/>
      <c r="SFQ5" s="69"/>
      <c r="SFU5" s="69"/>
      <c r="SFY5" s="69"/>
      <c r="SGC5" s="69"/>
      <c r="SGG5" s="69"/>
      <c r="SGK5" s="69"/>
      <c r="SGO5" s="69"/>
      <c r="SGS5" s="69"/>
      <c r="SGW5" s="69"/>
      <c r="SHA5" s="69"/>
      <c r="SHE5" s="69"/>
      <c r="SHI5" s="69"/>
      <c r="SHM5" s="69"/>
      <c r="SHQ5" s="69"/>
      <c r="SHU5" s="69"/>
      <c r="SHY5" s="69"/>
      <c r="SIC5" s="69"/>
      <c r="SIG5" s="69"/>
      <c r="SIK5" s="69"/>
      <c r="SIO5" s="69"/>
      <c r="SIS5" s="69"/>
      <c r="SIW5" s="69"/>
      <c r="SJA5" s="69"/>
      <c r="SJE5" s="69"/>
      <c r="SJI5" s="69"/>
      <c r="SJM5" s="69"/>
      <c r="SJQ5" s="69"/>
      <c r="SJU5" s="69"/>
      <c r="SJY5" s="69"/>
      <c r="SKC5" s="69"/>
      <c r="SKG5" s="69"/>
      <c r="SKK5" s="69"/>
      <c r="SKO5" s="69"/>
      <c r="SKS5" s="69"/>
      <c r="SKW5" s="69"/>
      <c r="SLA5" s="69"/>
      <c r="SLE5" s="69"/>
      <c r="SLI5" s="69"/>
      <c r="SLM5" s="69"/>
      <c r="SLQ5" s="69"/>
      <c r="SLU5" s="69"/>
      <c r="SLY5" s="69"/>
      <c r="SMC5" s="69"/>
      <c r="SMG5" s="69"/>
      <c r="SMK5" s="69"/>
      <c r="SMO5" s="69"/>
      <c r="SMS5" s="69"/>
      <c r="SMW5" s="69"/>
      <c r="SNA5" s="69"/>
      <c r="SNE5" s="69"/>
      <c r="SNI5" s="69"/>
      <c r="SNM5" s="69"/>
      <c r="SNQ5" s="69"/>
      <c r="SNU5" s="69"/>
      <c r="SNY5" s="69"/>
      <c r="SOC5" s="69"/>
      <c r="SOG5" s="69"/>
      <c r="SOK5" s="69"/>
      <c r="SOO5" s="69"/>
      <c r="SOS5" s="69"/>
      <c r="SOW5" s="69"/>
      <c r="SPA5" s="69"/>
      <c r="SPE5" s="69"/>
      <c r="SPI5" s="69"/>
      <c r="SPM5" s="69"/>
      <c r="SPQ5" s="69"/>
      <c r="SPU5" s="69"/>
      <c r="SPY5" s="69"/>
      <c r="SQC5" s="69"/>
      <c r="SQG5" s="69"/>
      <c r="SQK5" s="69"/>
      <c r="SQO5" s="69"/>
      <c r="SQS5" s="69"/>
      <c r="SQW5" s="69"/>
      <c r="SRA5" s="69"/>
      <c r="SRE5" s="69"/>
      <c r="SRI5" s="69"/>
      <c r="SRM5" s="69"/>
      <c r="SRQ5" s="69"/>
      <c r="SRU5" s="69"/>
      <c r="SRY5" s="69"/>
      <c r="SSC5" s="69"/>
      <c r="SSG5" s="69"/>
      <c r="SSK5" s="69"/>
      <c r="SSO5" s="69"/>
      <c r="SSS5" s="69"/>
      <c r="SSW5" s="69"/>
      <c r="STA5" s="69"/>
      <c r="STE5" s="69"/>
      <c r="STI5" s="69"/>
      <c r="STM5" s="69"/>
      <c r="STQ5" s="69"/>
      <c r="STU5" s="69"/>
      <c r="STY5" s="69"/>
      <c r="SUC5" s="69"/>
      <c r="SUG5" s="69"/>
      <c r="SUK5" s="69"/>
      <c r="SUO5" s="69"/>
      <c r="SUS5" s="69"/>
      <c r="SUW5" s="69"/>
      <c r="SVA5" s="69"/>
      <c r="SVE5" s="69"/>
      <c r="SVI5" s="69"/>
      <c r="SVM5" s="69"/>
      <c r="SVQ5" s="69"/>
      <c r="SVU5" s="69"/>
      <c r="SVY5" s="69"/>
      <c r="SWC5" s="69"/>
      <c r="SWG5" s="69"/>
      <c r="SWK5" s="69"/>
      <c r="SWO5" s="69"/>
      <c r="SWS5" s="69"/>
      <c r="SWW5" s="69"/>
      <c r="SXA5" s="69"/>
      <c r="SXE5" s="69"/>
      <c r="SXI5" s="69"/>
      <c r="SXM5" s="69"/>
      <c r="SXQ5" s="69"/>
      <c r="SXU5" s="69"/>
      <c r="SXY5" s="69"/>
      <c r="SYC5" s="69"/>
      <c r="SYG5" s="69"/>
      <c r="SYK5" s="69"/>
      <c r="SYO5" s="69"/>
      <c r="SYS5" s="69"/>
      <c r="SYW5" s="69"/>
      <c r="SZA5" s="69"/>
      <c r="SZE5" s="69"/>
      <c r="SZI5" s="69"/>
      <c r="SZM5" s="69"/>
      <c r="SZQ5" s="69"/>
      <c r="SZU5" s="69"/>
      <c r="SZY5" s="69"/>
      <c r="TAC5" s="69"/>
      <c r="TAG5" s="69"/>
      <c r="TAK5" s="69"/>
      <c r="TAO5" s="69"/>
      <c r="TAS5" s="69"/>
      <c r="TAW5" s="69"/>
      <c r="TBA5" s="69"/>
      <c r="TBE5" s="69"/>
      <c r="TBI5" s="69"/>
      <c r="TBM5" s="69"/>
      <c r="TBQ5" s="69"/>
      <c r="TBU5" s="69"/>
      <c r="TBY5" s="69"/>
      <c r="TCC5" s="69"/>
      <c r="TCG5" s="69"/>
      <c r="TCK5" s="69"/>
      <c r="TCO5" s="69"/>
      <c r="TCS5" s="69"/>
      <c r="TCW5" s="69"/>
      <c r="TDA5" s="69"/>
      <c r="TDE5" s="69"/>
      <c r="TDI5" s="69"/>
      <c r="TDM5" s="69"/>
      <c r="TDQ5" s="69"/>
      <c r="TDU5" s="69"/>
      <c r="TDY5" s="69"/>
      <c r="TEC5" s="69"/>
      <c r="TEG5" s="69"/>
      <c r="TEK5" s="69"/>
      <c r="TEO5" s="69"/>
      <c r="TES5" s="69"/>
      <c r="TEW5" s="69"/>
      <c r="TFA5" s="69"/>
      <c r="TFE5" s="69"/>
      <c r="TFI5" s="69"/>
      <c r="TFM5" s="69"/>
      <c r="TFQ5" s="69"/>
      <c r="TFU5" s="69"/>
      <c r="TFY5" s="69"/>
      <c r="TGC5" s="69"/>
      <c r="TGG5" s="69"/>
      <c r="TGK5" s="69"/>
      <c r="TGO5" s="69"/>
      <c r="TGS5" s="69"/>
      <c r="TGW5" s="69"/>
      <c r="THA5" s="69"/>
      <c r="THE5" s="69"/>
      <c r="THI5" s="69"/>
      <c r="THM5" s="69"/>
      <c r="THQ5" s="69"/>
      <c r="THU5" s="69"/>
      <c r="THY5" s="69"/>
      <c r="TIC5" s="69"/>
      <c r="TIG5" s="69"/>
      <c r="TIK5" s="69"/>
      <c r="TIO5" s="69"/>
      <c r="TIS5" s="69"/>
      <c r="TIW5" s="69"/>
      <c r="TJA5" s="69"/>
      <c r="TJE5" s="69"/>
      <c r="TJI5" s="69"/>
      <c r="TJM5" s="69"/>
      <c r="TJQ5" s="69"/>
      <c r="TJU5" s="69"/>
      <c r="TJY5" s="69"/>
      <c r="TKC5" s="69"/>
      <c r="TKG5" s="69"/>
      <c r="TKK5" s="69"/>
      <c r="TKO5" s="69"/>
      <c r="TKS5" s="69"/>
      <c r="TKW5" s="69"/>
      <c r="TLA5" s="69"/>
      <c r="TLE5" s="69"/>
      <c r="TLI5" s="69"/>
      <c r="TLM5" s="69"/>
      <c r="TLQ5" s="69"/>
      <c r="TLU5" s="69"/>
      <c r="TLY5" s="69"/>
      <c r="TMC5" s="69"/>
      <c r="TMG5" s="69"/>
      <c r="TMK5" s="69"/>
      <c r="TMO5" s="69"/>
      <c r="TMS5" s="69"/>
      <c r="TMW5" s="69"/>
      <c r="TNA5" s="69"/>
      <c r="TNE5" s="69"/>
      <c r="TNI5" s="69"/>
      <c r="TNM5" s="69"/>
      <c r="TNQ5" s="69"/>
      <c r="TNU5" s="69"/>
      <c r="TNY5" s="69"/>
      <c r="TOC5" s="69"/>
      <c r="TOG5" s="69"/>
      <c r="TOK5" s="69"/>
      <c r="TOO5" s="69"/>
      <c r="TOS5" s="69"/>
      <c r="TOW5" s="69"/>
      <c r="TPA5" s="69"/>
      <c r="TPE5" s="69"/>
      <c r="TPI5" s="69"/>
      <c r="TPM5" s="69"/>
      <c r="TPQ5" s="69"/>
      <c r="TPU5" s="69"/>
      <c r="TPY5" s="69"/>
      <c r="TQC5" s="69"/>
      <c r="TQG5" s="69"/>
      <c r="TQK5" s="69"/>
      <c r="TQO5" s="69"/>
      <c r="TQS5" s="69"/>
      <c r="TQW5" s="69"/>
      <c r="TRA5" s="69"/>
      <c r="TRE5" s="69"/>
      <c r="TRI5" s="69"/>
      <c r="TRM5" s="69"/>
      <c r="TRQ5" s="69"/>
      <c r="TRU5" s="69"/>
      <c r="TRY5" s="69"/>
      <c r="TSC5" s="69"/>
      <c r="TSG5" s="69"/>
      <c r="TSK5" s="69"/>
      <c r="TSO5" s="69"/>
      <c r="TSS5" s="69"/>
      <c r="TSW5" s="69"/>
      <c r="TTA5" s="69"/>
      <c r="TTE5" s="69"/>
      <c r="TTI5" s="69"/>
      <c r="TTM5" s="69"/>
      <c r="TTQ5" s="69"/>
      <c r="TTU5" s="69"/>
      <c r="TTY5" s="69"/>
      <c r="TUC5" s="69"/>
      <c r="TUG5" s="69"/>
      <c r="TUK5" s="69"/>
      <c r="TUO5" s="69"/>
      <c r="TUS5" s="69"/>
      <c r="TUW5" s="69"/>
      <c r="TVA5" s="69"/>
      <c r="TVE5" s="69"/>
      <c r="TVI5" s="69"/>
      <c r="TVM5" s="69"/>
      <c r="TVQ5" s="69"/>
      <c r="TVU5" s="69"/>
      <c r="TVY5" s="69"/>
      <c r="TWC5" s="69"/>
      <c r="TWG5" s="69"/>
      <c r="TWK5" s="69"/>
      <c r="TWO5" s="69"/>
      <c r="TWS5" s="69"/>
      <c r="TWW5" s="69"/>
      <c r="TXA5" s="69"/>
      <c r="TXE5" s="69"/>
      <c r="TXI5" s="69"/>
      <c r="TXM5" s="69"/>
      <c r="TXQ5" s="69"/>
      <c r="TXU5" s="69"/>
      <c r="TXY5" s="69"/>
      <c r="TYC5" s="69"/>
      <c r="TYG5" s="69"/>
      <c r="TYK5" s="69"/>
      <c r="TYO5" s="69"/>
      <c r="TYS5" s="69"/>
      <c r="TYW5" s="69"/>
      <c r="TZA5" s="69"/>
      <c r="TZE5" s="69"/>
      <c r="TZI5" s="69"/>
      <c r="TZM5" s="69"/>
      <c r="TZQ5" s="69"/>
      <c r="TZU5" s="69"/>
      <c r="TZY5" s="69"/>
      <c r="UAC5" s="69"/>
      <c r="UAG5" s="69"/>
      <c r="UAK5" s="69"/>
      <c r="UAO5" s="69"/>
      <c r="UAS5" s="69"/>
      <c r="UAW5" s="69"/>
      <c r="UBA5" s="69"/>
      <c r="UBE5" s="69"/>
      <c r="UBI5" s="69"/>
      <c r="UBM5" s="69"/>
      <c r="UBQ5" s="69"/>
      <c r="UBU5" s="69"/>
      <c r="UBY5" s="69"/>
      <c r="UCC5" s="69"/>
      <c r="UCG5" s="69"/>
      <c r="UCK5" s="69"/>
      <c r="UCO5" s="69"/>
      <c r="UCS5" s="69"/>
      <c r="UCW5" s="69"/>
      <c r="UDA5" s="69"/>
      <c r="UDE5" s="69"/>
      <c r="UDI5" s="69"/>
      <c r="UDM5" s="69"/>
      <c r="UDQ5" s="69"/>
      <c r="UDU5" s="69"/>
      <c r="UDY5" s="69"/>
      <c r="UEC5" s="69"/>
      <c r="UEG5" s="69"/>
      <c r="UEK5" s="69"/>
      <c r="UEO5" s="69"/>
      <c r="UES5" s="69"/>
      <c r="UEW5" s="69"/>
      <c r="UFA5" s="69"/>
      <c r="UFE5" s="69"/>
      <c r="UFI5" s="69"/>
      <c r="UFM5" s="69"/>
      <c r="UFQ5" s="69"/>
      <c r="UFU5" s="69"/>
      <c r="UFY5" s="69"/>
      <c r="UGC5" s="69"/>
      <c r="UGG5" s="69"/>
      <c r="UGK5" s="69"/>
      <c r="UGO5" s="69"/>
      <c r="UGS5" s="69"/>
      <c r="UGW5" s="69"/>
      <c r="UHA5" s="69"/>
      <c r="UHE5" s="69"/>
      <c r="UHI5" s="69"/>
      <c r="UHM5" s="69"/>
      <c r="UHQ5" s="69"/>
      <c r="UHU5" s="69"/>
      <c r="UHY5" s="69"/>
      <c r="UIC5" s="69"/>
      <c r="UIG5" s="69"/>
      <c r="UIK5" s="69"/>
      <c r="UIO5" s="69"/>
      <c r="UIS5" s="69"/>
      <c r="UIW5" s="69"/>
      <c r="UJA5" s="69"/>
      <c r="UJE5" s="69"/>
      <c r="UJI5" s="69"/>
      <c r="UJM5" s="69"/>
      <c r="UJQ5" s="69"/>
      <c r="UJU5" s="69"/>
      <c r="UJY5" s="69"/>
      <c r="UKC5" s="69"/>
      <c r="UKG5" s="69"/>
      <c r="UKK5" s="69"/>
      <c r="UKO5" s="69"/>
      <c r="UKS5" s="69"/>
      <c r="UKW5" s="69"/>
      <c r="ULA5" s="69"/>
      <c r="ULE5" s="69"/>
      <c r="ULI5" s="69"/>
      <c r="ULM5" s="69"/>
      <c r="ULQ5" s="69"/>
      <c r="ULU5" s="69"/>
      <c r="ULY5" s="69"/>
      <c r="UMC5" s="69"/>
      <c r="UMG5" s="69"/>
      <c r="UMK5" s="69"/>
      <c r="UMO5" s="69"/>
      <c r="UMS5" s="69"/>
      <c r="UMW5" s="69"/>
      <c r="UNA5" s="69"/>
      <c r="UNE5" s="69"/>
      <c r="UNI5" s="69"/>
      <c r="UNM5" s="69"/>
      <c r="UNQ5" s="69"/>
      <c r="UNU5" s="69"/>
      <c r="UNY5" s="69"/>
      <c r="UOC5" s="69"/>
      <c r="UOG5" s="69"/>
      <c r="UOK5" s="69"/>
      <c r="UOO5" s="69"/>
      <c r="UOS5" s="69"/>
      <c r="UOW5" s="69"/>
      <c r="UPA5" s="69"/>
      <c r="UPE5" s="69"/>
      <c r="UPI5" s="69"/>
      <c r="UPM5" s="69"/>
      <c r="UPQ5" s="69"/>
      <c r="UPU5" s="69"/>
      <c r="UPY5" s="69"/>
      <c r="UQC5" s="69"/>
      <c r="UQG5" s="69"/>
      <c r="UQK5" s="69"/>
      <c r="UQO5" s="69"/>
      <c r="UQS5" s="69"/>
      <c r="UQW5" s="69"/>
      <c r="URA5" s="69"/>
      <c r="URE5" s="69"/>
      <c r="URI5" s="69"/>
      <c r="URM5" s="69"/>
      <c r="URQ5" s="69"/>
      <c r="URU5" s="69"/>
      <c r="URY5" s="69"/>
      <c r="USC5" s="69"/>
      <c r="USG5" s="69"/>
      <c r="USK5" s="69"/>
      <c r="USO5" s="69"/>
      <c r="USS5" s="69"/>
      <c r="USW5" s="69"/>
      <c r="UTA5" s="69"/>
      <c r="UTE5" s="69"/>
      <c r="UTI5" s="69"/>
      <c r="UTM5" s="69"/>
      <c r="UTQ5" s="69"/>
      <c r="UTU5" s="69"/>
      <c r="UTY5" s="69"/>
      <c r="UUC5" s="69"/>
      <c r="UUG5" s="69"/>
      <c r="UUK5" s="69"/>
      <c r="UUO5" s="69"/>
      <c r="UUS5" s="69"/>
      <c r="UUW5" s="69"/>
      <c r="UVA5" s="69"/>
      <c r="UVE5" s="69"/>
      <c r="UVI5" s="69"/>
      <c r="UVM5" s="69"/>
      <c r="UVQ5" s="69"/>
      <c r="UVU5" s="69"/>
      <c r="UVY5" s="69"/>
      <c r="UWC5" s="69"/>
      <c r="UWG5" s="69"/>
      <c r="UWK5" s="69"/>
      <c r="UWO5" s="69"/>
      <c r="UWS5" s="69"/>
      <c r="UWW5" s="69"/>
      <c r="UXA5" s="69"/>
      <c r="UXE5" s="69"/>
      <c r="UXI5" s="69"/>
      <c r="UXM5" s="69"/>
      <c r="UXQ5" s="69"/>
      <c r="UXU5" s="69"/>
      <c r="UXY5" s="69"/>
      <c r="UYC5" s="69"/>
      <c r="UYG5" s="69"/>
      <c r="UYK5" s="69"/>
      <c r="UYO5" s="69"/>
      <c r="UYS5" s="69"/>
      <c r="UYW5" s="69"/>
      <c r="UZA5" s="69"/>
      <c r="UZE5" s="69"/>
      <c r="UZI5" s="69"/>
      <c r="UZM5" s="69"/>
      <c r="UZQ5" s="69"/>
      <c r="UZU5" s="69"/>
      <c r="UZY5" s="69"/>
      <c r="VAC5" s="69"/>
      <c r="VAG5" s="69"/>
      <c r="VAK5" s="69"/>
      <c r="VAO5" s="69"/>
      <c r="VAS5" s="69"/>
      <c r="VAW5" s="69"/>
      <c r="VBA5" s="69"/>
      <c r="VBE5" s="69"/>
      <c r="VBI5" s="69"/>
      <c r="VBM5" s="69"/>
      <c r="VBQ5" s="69"/>
      <c r="VBU5" s="69"/>
      <c r="VBY5" s="69"/>
      <c r="VCC5" s="69"/>
      <c r="VCG5" s="69"/>
      <c r="VCK5" s="69"/>
      <c r="VCO5" s="69"/>
      <c r="VCS5" s="69"/>
      <c r="VCW5" s="69"/>
      <c r="VDA5" s="69"/>
      <c r="VDE5" s="69"/>
      <c r="VDI5" s="69"/>
      <c r="VDM5" s="69"/>
      <c r="VDQ5" s="69"/>
      <c r="VDU5" s="69"/>
      <c r="VDY5" s="69"/>
      <c r="VEC5" s="69"/>
      <c r="VEG5" s="69"/>
      <c r="VEK5" s="69"/>
      <c r="VEO5" s="69"/>
      <c r="VES5" s="69"/>
      <c r="VEW5" s="69"/>
      <c r="VFA5" s="69"/>
      <c r="VFE5" s="69"/>
      <c r="VFI5" s="69"/>
      <c r="VFM5" s="69"/>
      <c r="VFQ5" s="69"/>
      <c r="VFU5" s="69"/>
      <c r="VFY5" s="69"/>
      <c r="VGC5" s="69"/>
      <c r="VGG5" s="69"/>
      <c r="VGK5" s="69"/>
      <c r="VGO5" s="69"/>
      <c r="VGS5" s="69"/>
      <c r="VGW5" s="69"/>
      <c r="VHA5" s="69"/>
      <c r="VHE5" s="69"/>
      <c r="VHI5" s="69"/>
      <c r="VHM5" s="69"/>
      <c r="VHQ5" s="69"/>
      <c r="VHU5" s="69"/>
      <c r="VHY5" s="69"/>
      <c r="VIC5" s="69"/>
      <c r="VIG5" s="69"/>
      <c r="VIK5" s="69"/>
      <c r="VIO5" s="69"/>
      <c r="VIS5" s="69"/>
      <c r="VIW5" s="69"/>
      <c r="VJA5" s="69"/>
      <c r="VJE5" s="69"/>
      <c r="VJI5" s="69"/>
      <c r="VJM5" s="69"/>
      <c r="VJQ5" s="69"/>
      <c r="VJU5" s="69"/>
      <c r="VJY5" s="69"/>
      <c r="VKC5" s="69"/>
      <c r="VKG5" s="69"/>
      <c r="VKK5" s="69"/>
      <c r="VKO5" s="69"/>
      <c r="VKS5" s="69"/>
      <c r="VKW5" s="69"/>
      <c r="VLA5" s="69"/>
      <c r="VLE5" s="69"/>
      <c r="VLI5" s="69"/>
      <c r="VLM5" s="69"/>
      <c r="VLQ5" s="69"/>
      <c r="VLU5" s="69"/>
      <c r="VLY5" s="69"/>
      <c r="VMC5" s="69"/>
      <c r="VMG5" s="69"/>
      <c r="VMK5" s="69"/>
      <c r="VMO5" s="69"/>
      <c r="VMS5" s="69"/>
      <c r="VMW5" s="69"/>
      <c r="VNA5" s="69"/>
      <c r="VNE5" s="69"/>
      <c r="VNI5" s="69"/>
      <c r="VNM5" s="69"/>
      <c r="VNQ5" s="69"/>
      <c r="VNU5" s="69"/>
      <c r="VNY5" s="69"/>
      <c r="VOC5" s="69"/>
      <c r="VOG5" s="69"/>
      <c r="VOK5" s="69"/>
      <c r="VOO5" s="69"/>
      <c r="VOS5" s="69"/>
      <c r="VOW5" s="69"/>
      <c r="VPA5" s="69"/>
      <c r="VPE5" s="69"/>
      <c r="VPI5" s="69"/>
      <c r="VPM5" s="69"/>
      <c r="VPQ5" s="69"/>
      <c r="VPU5" s="69"/>
      <c r="VPY5" s="69"/>
      <c r="VQC5" s="69"/>
      <c r="VQG5" s="69"/>
      <c r="VQK5" s="69"/>
      <c r="VQO5" s="69"/>
      <c r="VQS5" s="69"/>
      <c r="VQW5" s="69"/>
      <c r="VRA5" s="69"/>
      <c r="VRE5" s="69"/>
      <c r="VRI5" s="69"/>
      <c r="VRM5" s="69"/>
      <c r="VRQ5" s="69"/>
      <c r="VRU5" s="69"/>
      <c r="VRY5" s="69"/>
      <c r="VSC5" s="69"/>
      <c r="VSG5" s="69"/>
      <c r="VSK5" s="69"/>
      <c r="VSO5" s="69"/>
      <c r="VSS5" s="69"/>
      <c r="VSW5" s="69"/>
      <c r="VTA5" s="69"/>
      <c r="VTE5" s="69"/>
      <c r="VTI5" s="69"/>
      <c r="VTM5" s="69"/>
      <c r="VTQ5" s="69"/>
      <c r="VTU5" s="69"/>
      <c r="VTY5" s="69"/>
      <c r="VUC5" s="69"/>
      <c r="VUG5" s="69"/>
      <c r="VUK5" s="69"/>
      <c r="VUO5" s="69"/>
      <c r="VUS5" s="69"/>
      <c r="VUW5" s="69"/>
      <c r="VVA5" s="69"/>
      <c r="VVE5" s="69"/>
      <c r="VVI5" s="69"/>
      <c r="VVM5" s="69"/>
      <c r="VVQ5" s="69"/>
      <c r="VVU5" s="69"/>
      <c r="VVY5" s="69"/>
      <c r="VWC5" s="69"/>
      <c r="VWG5" s="69"/>
      <c r="VWK5" s="69"/>
      <c r="VWO5" s="69"/>
      <c r="VWS5" s="69"/>
      <c r="VWW5" s="69"/>
      <c r="VXA5" s="69"/>
      <c r="VXE5" s="69"/>
      <c r="VXI5" s="69"/>
      <c r="VXM5" s="69"/>
      <c r="VXQ5" s="69"/>
      <c r="VXU5" s="69"/>
      <c r="VXY5" s="69"/>
      <c r="VYC5" s="69"/>
      <c r="VYG5" s="69"/>
      <c r="VYK5" s="69"/>
      <c r="VYO5" s="69"/>
      <c r="VYS5" s="69"/>
      <c r="VYW5" s="69"/>
      <c r="VZA5" s="69"/>
      <c r="VZE5" s="69"/>
      <c r="VZI5" s="69"/>
      <c r="VZM5" s="69"/>
      <c r="VZQ5" s="69"/>
      <c r="VZU5" s="69"/>
      <c r="VZY5" s="69"/>
      <c r="WAC5" s="69"/>
      <c r="WAG5" s="69"/>
      <c r="WAK5" s="69"/>
      <c r="WAO5" s="69"/>
      <c r="WAS5" s="69"/>
      <c r="WAW5" s="69"/>
      <c r="WBA5" s="69"/>
      <c r="WBE5" s="69"/>
      <c r="WBI5" s="69"/>
      <c r="WBM5" s="69"/>
      <c r="WBQ5" s="69"/>
      <c r="WBU5" s="69"/>
      <c r="WBY5" s="69"/>
      <c r="WCC5" s="69"/>
      <c r="WCG5" s="69"/>
      <c r="WCK5" s="69"/>
      <c r="WCO5" s="69"/>
      <c r="WCS5" s="69"/>
      <c r="WCW5" s="69"/>
      <c r="WDA5" s="69"/>
      <c r="WDE5" s="69"/>
      <c r="WDI5" s="69"/>
      <c r="WDM5" s="69"/>
      <c r="WDQ5" s="69"/>
      <c r="WDU5" s="69"/>
      <c r="WDY5" s="69"/>
      <c r="WEC5" s="69"/>
      <c r="WEG5" s="69"/>
      <c r="WEK5" s="69"/>
      <c r="WEO5" s="69"/>
      <c r="WES5" s="69"/>
      <c r="WEW5" s="69"/>
      <c r="WFA5" s="69"/>
      <c r="WFE5" s="69"/>
      <c r="WFI5" s="69"/>
      <c r="WFM5" s="69"/>
      <c r="WFQ5" s="69"/>
      <c r="WFU5" s="69"/>
      <c r="WFY5" s="69"/>
      <c r="WGC5" s="69"/>
      <c r="WGG5" s="69"/>
      <c r="WGK5" s="69"/>
      <c r="WGO5" s="69"/>
      <c r="WGS5" s="69"/>
      <c r="WGW5" s="69"/>
      <c r="WHA5" s="69"/>
      <c r="WHE5" s="69"/>
      <c r="WHI5" s="69"/>
      <c r="WHM5" s="69"/>
      <c r="WHQ5" s="69"/>
      <c r="WHU5" s="69"/>
      <c r="WHY5" s="69"/>
      <c r="WIC5" s="69"/>
      <c r="WIG5" s="69"/>
      <c r="WIK5" s="69"/>
      <c r="WIO5" s="69"/>
      <c r="WIS5" s="69"/>
      <c r="WIW5" s="69"/>
      <c r="WJA5" s="69"/>
      <c r="WJE5" s="69"/>
      <c r="WJI5" s="69"/>
      <c r="WJM5" s="69"/>
      <c r="WJQ5" s="69"/>
      <c r="WJU5" s="69"/>
      <c r="WJY5" s="69"/>
      <c r="WKC5" s="69"/>
      <c r="WKG5" s="69"/>
      <c r="WKK5" s="69"/>
      <c r="WKO5" s="69"/>
      <c r="WKS5" s="69"/>
      <c r="WKW5" s="69"/>
      <c r="WLA5" s="69"/>
      <c r="WLE5" s="69"/>
      <c r="WLI5" s="69"/>
      <c r="WLM5" s="69"/>
      <c r="WLQ5" s="69"/>
      <c r="WLU5" s="69"/>
      <c r="WLY5" s="69"/>
      <c r="WMC5" s="69"/>
      <c r="WMG5" s="69"/>
      <c r="WMK5" s="69"/>
      <c r="WMO5" s="69"/>
      <c r="WMS5" s="69"/>
      <c r="WMW5" s="69"/>
      <c r="WNA5" s="69"/>
      <c r="WNE5" s="69"/>
      <c r="WNI5" s="69"/>
      <c r="WNM5" s="69"/>
      <c r="WNQ5" s="69"/>
      <c r="WNU5" s="69"/>
      <c r="WNY5" s="69"/>
      <c r="WOC5" s="69"/>
      <c r="WOG5" s="69"/>
      <c r="WOK5" s="69"/>
      <c r="WOO5" s="69"/>
      <c r="WOS5" s="69"/>
      <c r="WOW5" s="69"/>
      <c r="WPA5" s="69"/>
      <c r="WPE5" s="69"/>
      <c r="WPI5" s="69"/>
      <c r="WPM5" s="69"/>
      <c r="WPQ5" s="69"/>
      <c r="WPU5" s="69"/>
      <c r="WPY5" s="69"/>
      <c r="WQC5" s="69"/>
      <c r="WQG5" s="69"/>
      <c r="WQK5" s="69"/>
      <c r="WQO5" s="69"/>
      <c r="WQS5" s="69"/>
      <c r="WQW5" s="69"/>
      <c r="WRA5" s="69"/>
      <c r="WRE5" s="69"/>
      <c r="WRI5" s="69"/>
      <c r="WRM5" s="69"/>
      <c r="WRQ5" s="69"/>
      <c r="WRU5" s="69"/>
      <c r="WRY5" s="69"/>
      <c r="WSC5" s="69"/>
      <c r="WSG5" s="69"/>
      <c r="WSK5" s="69"/>
      <c r="WSO5" s="69"/>
      <c r="WSS5" s="69"/>
      <c r="WSW5" s="69"/>
      <c r="WTA5" s="69"/>
      <c r="WTE5" s="69"/>
      <c r="WTI5" s="69"/>
      <c r="WTM5" s="69"/>
      <c r="WTQ5" s="69"/>
      <c r="WTU5" s="69"/>
      <c r="WTY5" s="69"/>
      <c r="WUC5" s="69"/>
      <c r="WUG5" s="69"/>
      <c r="WUK5" s="69"/>
      <c r="WUO5" s="69"/>
      <c r="WUS5" s="69"/>
      <c r="WUW5" s="69"/>
      <c r="WVA5" s="69"/>
      <c r="WVE5" s="69"/>
      <c r="WVI5" s="69"/>
      <c r="WVM5" s="69"/>
      <c r="WVQ5" s="69"/>
      <c r="WVU5" s="69"/>
      <c r="WVY5" s="69"/>
      <c r="WWC5" s="69"/>
      <c r="WWG5" s="69"/>
      <c r="WWK5" s="69"/>
      <c r="WWO5" s="69"/>
      <c r="WWS5" s="69"/>
      <c r="WWW5" s="69"/>
      <c r="WXA5" s="69"/>
      <c r="WXE5" s="69"/>
      <c r="WXI5" s="69"/>
      <c r="WXM5" s="69"/>
      <c r="WXQ5" s="69"/>
      <c r="WXU5" s="69"/>
      <c r="WXY5" s="69"/>
      <c r="WYC5" s="69"/>
      <c r="WYG5" s="69"/>
      <c r="WYK5" s="69"/>
      <c r="WYO5" s="69"/>
      <c r="WYS5" s="69"/>
      <c r="WYW5" s="69"/>
      <c r="WZA5" s="69"/>
      <c r="WZE5" s="69"/>
      <c r="WZI5" s="69"/>
      <c r="WZM5" s="69"/>
      <c r="WZQ5" s="69"/>
      <c r="WZU5" s="69"/>
      <c r="WZY5" s="69"/>
      <c r="XAC5" s="69"/>
      <c r="XAG5" s="69"/>
      <c r="XAK5" s="69"/>
      <c r="XAO5" s="69"/>
      <c r="XAS5" s="69"/>
      <c r="XAW5" s="69"/>
      <c r="XBA5" s="69"/>
      <c r="XBE5" s="69"/>
      <c r="XBI5" s="69"/>
      <c r="XBM5" s="69"/>
      <c r="XBQ5" s="69"/>
      <c r="XBU5" s="69"/>
      <c r="XBY5" s="69"/>
      <c r="XCC5" s="69"/>
      <c r="XCG5" s="69"/>
      <c r="XCK5" s="69"/>
      <c r="XCO5" s="69"/>
      <c r="XCS5" s="69"/>
      <c r="XCW5" s="69"/>
      <c r="XDA5" s="69"/>
      <c r="XDE5" s="69"/>
      <c r="XDI5" s="69"/>
      <c r="XDM5" s="69"/>
      <c r="XDQ5" s="69"/>
      <c r="XDU5" s="69"/>
      <c r="XDY5" s="69"/>
      <c r="XEC5" s="69"/>
      <c r="XEG5" s="69"/>
      <c r="XEK5" s="69"/>
      <c r="XEO5" s="69"/>
      <c r="XES5" s="69"/>
      <c r="XEW5" s="69"/>
      <c r="XFA5" s="69"/>
    </row>
    <row r="6" spans="1:1021 1025:2045 2049:3069 3073:4093 4097:5117 5121:6141 6145:7165 7169:8189 8193:9213 9217:10237 10241:11261 11265:12285 12289:13309 13313:14333 14337:15357 15361:16381" x14ac:dyDescent="0.25">
      <c r="A6" s="69">
        <v>42250</v>
      </c>
      <c r="B6" t="s">
        <v>1858</v>
      </c>
      <c r="D6">
        <v>20</v>
      </c>
    </row>
    <row r="7" spans="1:1021 1025:2045 2049:3069 3073:4093 4097:5117 5121:6141 6145:7165 7169:8189 8193:9213 9217:10237 10241:11261 11265:12285 12289:13309 13313:14333 14337:15357 15361:16381" x14ac:dyDescent="0.25">
      <c r="A7" s="69"/>
      <c r="E7" s="69"/>
      <c r="I7" s="69"/>
      <c r="M7" s="69"/>
      <c r="Q7" s="69"/>
      <c r="U7" s="69"/>
      <c r="Y7" s="69"/>
      <c r="AC7" s="69"/>
      <c r="AG7" s="69"/>
      <c r="AK7" s="69"/>
      <c r="AO7" s="69"/>
      <c r="AS7" s="69"/>
      <c r="AW7" s="69"/>
      <c r="BA7" s="69"/>
      <c r="BE7" s="69"/>
      <c r="BI7" s="69"/>
      <c r="BM7" s="69"/>
      <c r="BQ7" s="69"/>
      <c r="BU7" s="69"/>
      <c r="BY7" s="69"/>
      <c r="CC7" s="69"/>
      <c r="CG7" s="69"/>
      <c r="CK7" s="69"/>
      <c r="CO7" s="69"/>
      <c r="CS7" s="69"/>
      <c r="CW7" s="69"/>
      <c r="DA7" s="69"/>
      <c r="DE7" s="69"/>
      <c r="DI7" s="69"/>
      <c r="DM7" s="69"/>
      <c r="DQ7" s="69"/>
      <c r="DU7" s="69"/>
      <c r="DY7" s="69"/>
      <c r="EC7" s="69"/>
      <c r="EG7" s="69"/>
      <c r="EK7" s="69"/>
      <c r="EO7" s="69"/>
      <c r="ES7" s="69"/>
      <c r="EW7" s="69"/>
      <c r="FA7" s="69"/>
      <c r="FE7" s="69"/>
      <c r="FI7" s="69"/>
      <c r="FM7" s="69"/>
      <c r="FQ7" s="69"/>
      <c r="FU7" s="69"/>
      <c r="FY7" s="69"/>
      <c r="GC7" s="69"/>
      <c r="GG7" s="69"/>
      <c r="GK7" s="69"/>
      <c r="GO7" s="69"/>
      <c r="GS7" s="69"/>
      <c r="GW7" s="69"/>
      <c r="HA7" s="69"/>
      <c r="HE7" s="69"/>
      <c r="HI7" s="69"/>
      <c r="HM7" s="69"/>
      <c r="HQ7" s="69"/>
      <c r="HU7" s="69"/>
      <c r="HY7" s="69"/>
      <c r="IC7" s="69"/>
      <c r="IG7" s="69"/>
      <c r="IK7" s="69"/>
      <c r="IO7" s="69"/>
      <c r="IS7" s="69"/>
      <c r="IW7" s="69"/>
      <c r="JA7" s="69"/>
      <c r="JE7" s="69"/>
      <c r="JI7" s="69"/>
      <c r="JM7" s="69"/>
      <c r="JQ7" s="69"/>
      <c r="JU7" s="69"/>
      <c r="JY7" s="69"/>
      <c r="KC7" s="69"/>
      <c r="KG7" s="69"/>
      <c r="KK7" s="69"/>
      <c r="KO7" s="69"/>
      <c r="KS7" s="69"/>
      <c r="KW7" s="69"/>
      <c r="LA7" s="69"/>
      <c r="LE7" s="69"/>
      <c r="LI7" s="69"/>
      <c r="LM7" s="69"/>
      <c r="LQ7" s="69"/>
      <c r="LU7" s="69"/>
      <c r="LY7" s="69"/>
      <c r="MC7" s="69"/>
      <c r="MG7" s="69"/>
      <c r="MK7" s="69"/>
      <c r="MO7" s="69"/>
      <c r="MS7" s="69"/>
      <c r="MW7" s="69"/>
      <c r="NA7" s="69"/>
      <c r="NE7" s="69"/>
      <c r="NI7" s="69"/>
      <c r="NM7" s="69"/>
      <c r="NQ7" s="69"/>
      <c r="NU7" s="69"/>
      <c r="NY7" s="69"/>
      <c r="OC7" s="69"/>
      <c r="OG7" s="69"/>
      <c r="OK7" s="69"/>
      <c r="OO7" s="69"/>
      <c r="OS7" s="69"/>
      <c r="OW7" s="69"/>
      <c r="PA7" s="69"/>
      <c r="PE7" s="69"/>
      <c r="PI7" s="69"/>
      <c r="PM7" s="69"/>
      <c r="PQ7" s="69"/>
      <c r="PU7" s="69"/>
      <c r="PY7" s="69"/>
      <c r="QC7" s="69"/>
      <c r="QG7" s="69"/>
      <c r="QK7" s="69"/>
      <c r="QO7" s="69"/>
      <c r="QS7" s="69"/>
      <c r="QW7" s="69"/>
      <c r="RA7" s="69"/>
      <c r="RE7" s="69"/>
      <c r="RI7" s="69"/>
      <c r="RM7" s="69"/>
      <c r="RQ7" s="69"/>
      <c r="RU7" s="69"/>
      <c r="RY7" s="69"/>
      <c r="SC7" s="69"/>
      <c r="SG7" s="69"/>
      <c r="SK7" s="69"/>
      <c r="SO7" s="69"/>
      <c r="SS7" s="69"/>
      <c r="SW7" s="69"/>
      <c r="TA7" s="69"/>
      <c r="TE7" s="69"/>
      <c r="TI7" s="69"/>
      <c r="TM7" s="69"/>
      <c r="TQ7" s="69"/>
      <c r="TU7" s="69"/>
      <c r="TY7" s="69"/>
      <c r="UC7" s="69"/>
      <c r="UG7" s="69"/>
      <c r="UK7" s="69"/>
      <c r="UO7" s="69"/>
      <c r="US7" s="69"/>
      <c r="UW7" s="69"/>
      <c r="VA7" s="69"/>
      <c r="VE7" s="69"/>
      <c r="VI7" s="69"/>
      <c r="VM7" s="69"/>
      <c r="VQ7" s="69"/>
      <c r="VU7" s="69"/>
      <c r="VY7" s="69"/>
      <c r="WC7" s="69"/>
      <c r="WG7" s="69"/>
      <c r="WK7" s="69"/>
      <c r="WO7" s="69"/>
      <c r="WS7" s="69"/>
      <c r="WW7" s="69"/>
      <c r="XA7" s="69"/>
      <c r="XE7" s="69"/>
      <c r="XI7" s="69"/>
      <c r="XM7" s="69"/>
      <c r="XQ7" s="69"/>
      <c r="XU7" s="69"/>
      <c r="XY7" s="69"/>
      <c r="YC7" s="69"/>
      <c r="YG7" s="69"/>
      <c r="YK7" s="69"/>
      <c r="YO7" s="69"/>
      <c r="YS7" s="69"/>
      <c r="YW7" s="69"/>
      <c r="ZA7" s="69"/>
      <c r="ZE7" s="69"/>
      <c r="ZI7" s="69"/>
      <c r="ZM7" s="69"/>
      <c r="ZQ7" s="69"/>
      <c r="ZU7" s="69"/>
      <c r="ZY7" s="69"/>
      <c r="AAC7" s="69"/>
      <c r="AAG7" s="69"/>
      <c r="AAK7" s="69"/>
      <c r="AAO7" s="69"/>
      <c r="AAS7" s="69"/>
      <c r="AAW7" s="69"/>
      <c r="ABA7" s="69"/>
      <c r="ABE7" s="69"/>
      <c r="ABI7" s="69"/>
      <c r="ABM7" s="69"/>
      <c r="ABQ7" s="69"/>
      <c r="ABU7" s="69"/>
      <c r="ABY7" s="69"/>
      <c r="ACC7" s="69"/>
      <c r="ACG7" s="69"/>
      <c r="ACK7" s="69"/>
      <c r="ACO7" s="69"/>
      <c r="ACS7" s="69"/>
      <c r="ACW7" s="69"/>
      <c r="ADA7" s="69"/>
      <c r="ADE7" s="69"/>
      <c r="ADI7" s="69"/>
      <c r="ADM7" s="69"/>
      <c r="ADQ7" s="69"/>
      <c r="ADU7" s="69"/>
      <c r="ADY7" s="69"/>
      <c r="AEC7" s="69"/>
      <c r="AEG7" s="69"/>
      <c r="AEK7" s="69"/>
      <c r="AEO7" s="69"/>
      <c r="AES7" s="69"/>
      <c r="AEW7" s="69"/>
      <c r="AFA7" s="69"/>
      <c r="AFE7" s="69"/>
      <c r="AFI7" s="69"/>
      <c r="AFM7" s="69"/>
      <c r="AFQ7" s="69"/>
      <c r="AFU7" s="69"/>
      <c r="AFY7" s="69"/>
      <c r="AGC7" s="69"/>
      <c r="AGG7" s="69"/>
      <c r="AGK7" s="69"/>
      <c r="AGO7" s="69"/>
      <c r="AGS7" s="69"/>
      <c r="AGW7" s="69"/>
      <c r="AHA7" s="69"/>
      <c r="AHE7" s="69"/>
      <c r="AHI7" s="69"/>
      <c r="AHM7" s="69"/>
      <c r="AHQ7" s="69"/>
      <c r="AHU7" s="69"/>
      <c r="AHY7" s="69"/>
      <c r="AIC7" s="69"/>
      <c r="AIG7" s="69"/>
      <c r="AIK7" s="69"/>
      <c r="AIO7" s="69"/>
      <c r="AIS7" s="69"/>
      <c r="AIW7" s="69"/>
      <c r="AJA7" s="69"/>
      <c r="AJE7" s="69"/>
      <c r="AJI7" s="69"/>
      <c r="AJM7" s="69"/>
      <c r="AJQ7" s="69"/>
      <c r="AJU7" s="69"/>
      <c r="AJY7" s="69"/>
      <c r="AKC7" s="69"/>
      <c r="AKG7" s="69"/>
      <c r="AKK7" s="69"/>
      <c r="AKO7" s="69"/>
      <c r="AKS7" s="69"/>
      <c r="AKW7" s="69"/>
      <c r="ALA7" s="69"/>
      <c r="ALE7" s="69"/>
      <c r="ALI7" s="69"/>
      <c r="ALM7" s="69"/>
      <c r="ALQ7" s="69"/>
      <c r="ALU7" s="69"/>
      <c r="ALY7" s="69"/>
      <c r="AMC7" s="69"/>
      <c r="AMG7" s="69"/>
      <c r="AMK7" s="69"/>
      <c r="AMO7" s="69"/>
      <c r="AMS7" s="69"/>
      <c r="AMW7" s="69"/>
      <c r="ANA7" s="69"/>
      <c r="ANE7" s="69"/>
      <c r="ANI7" s="69"/>
      <c r="ANM7" s="69"/>
      <c r="ANQ7" s="69"/>
      <c r="ANU7" s="69"/>
      <c r="ANY7" s="69"/>
      <c r="AOC7" s="69"/>
      <c r="AOG7" s="69"/>
      <c r="AOK7" s="69"/>
      <c r="AOO7" s="69"/>
      <c r="AOS7" s="69"/>
      <c r="AOW7" s="69"/>
      <c r="APA7" s="69"/>
      <c r="APE7" s="69"/>
      <c r="API7" s="69"/>
      <c r="APM7" s="69"/>
      <c r="APQ7" s="69"/>
      <c r="APU7" s="69"/>
      <c r="APY7" s="69"/>
      <c r="AQC7" s="69"/>
      <c r="AQG7" s="69"/>
      <c r="AQK7" s="69"/>
      <c r="AQO7" s="69"/>
      <c r="AQS7" s="69"/>
      <c r="AQW7" s="69"/>
      <c r="ARA7" s="69"/>
      <c r="ARE7" s="69"/>
      <c r="ARI7" s="69"/>
      <c r="ARM7" s="69"/>
      <c r="ARQ7" s="69"/>
      <c r="ARU7" s="69"/>
      <c r="ARY7" s="69"/>
      <c r="ASC7" s="69"/>
      <c r="ASG7" s="69"/>
      <c r="ASK7" s="69"/>
      <c r="ASO7" s="69"/>
      <c r="ASS7" s="69"/>
      <c r="ASW7" s="69"/>
      <c r="ATA7" s="69"/>
      <c r="ATE7" s="69"/>
      <c r="ATI7" s="69"/>
      <c r="ATM7" s="69"/>
      <c r="ATQ7" s="69"/>
      <c r="ATU7" s="69"/>
      <c r="ATY7" s="69"/>
      <c r="AUC7" s="69"/>
      <c r="AUG7" s="69"/>
      <c r="AUK7" s="69"/>
      <c r="AUO7" s="69"/>
      <c r="AUS7" s="69"/>
      <c r="AUW7" s="69"/>
      <c r="AVA7" s="69"/>
      <c r="AVE7" s="69"/>
      <c r="AVI7" s="69"/>
      <c r="AVM7" s="69"/>
      <c r="AVQ7" s="69"/>
      <c r="AVU7" s="69"/>
      <c r="AVY7" s="69"/>
      <c r="AWC7" s="69"/>
      <c r="AWG7" s="69"/>
      <c r="AWK7" s="69"/>
      <c r="AWO7" s="69"/>
      <c r="AWS7" s="69"/>
      <c r="AWW7" s="69"/>
      <c r="AXA7" s="69"/>
      <c r="AXE7" s="69"/>
      <c r="AXI7" s="69"/>
      <c r="AXM7" s="69"/>
      <c r="AXQ7" s="69"/>
      <c r="AXU7" s="69"/>
      <c r="AXY7" s="69"/>
      <c r="AYC7" s="69"/>
      <c r="AYG7" s="69"/>
      <c r="AYK7" s="69"/>
      <c r="AYO7" s="69"/>
      <c r="AYS7" s="69"/>
      <c r="AYW7" s="69"/>
      <c r="AZA7" s="69"/>
      <c r="AZE7" s="69"/>
      <c r="AZI7" s="69"/>
      <c r="AZM7" s="69"/>
      <c r="AZQ7" s="69"/>
      <c r="AZU7" s="69"/>
      <c r="AZY7" s="69"/>
      <c r="BAC7" s="69"/>
      <c r="BAG7" s="69"/>
      <c r="BAK7" s="69"/>
      <c r="BAO7" s="69"/>
      <c r="BAS7" s="69"/>
      <c r="BAW7" s="69"/>
      <c r="BBA7" s="69"/>
      <c r="BBE7" s="69"/>
      <c r="BBI7" s="69"/>
      <c r="BBM7" s="69"/>
      <c r="BBQ7" s="69"/>
      <c r="BBU7" s="69"/>
      <c r="BBY7" s="69"/>
      <c r="BCC7" s="69"/>
      <c r="BCG7" s="69"/>
      <c r="BCK7" s="69"/>
      <c r="BCO7" s="69"/>
      <c r="BCS7" s="69"/>
      <c r="BCW7" s="69"/>
      <c r="BDA7" s="69"/>
      <c r="BDE7" s="69"/>
      <c r="BDI7" s="69"/>
      <c r="BDM7" s="69"/>
      <c r="BDQ7" s="69"/>
      <c r="BDU7" s="69"/>
      <c r="BDY7" s="69"/>
      <c r="BEC7" s="69"/>
      <c r="BEG7" s="69"/>
      <c r="BEK7" s="69"/>
      <c r="BEO7" s="69"/>
      <c r="BES7" s="69"/>
      <c r="BEW7" s="69"/>
      <c r="BFA7" s="69"/>
      <c r="BFE7" s="69"/>
      <c r="BFI7" s="69"/>
      <c r="BFM7" s="69"/>
      <c r="BFQ7" s="69"/>
      <c r="BFU7" s="69"/>
      <c r="BFY7" s="69"/>
      <c r="BGC7" s="69"/>
      <c r="BGG7" s="69"/>
      <c r="BGK7" s="69"/>
      <c r="BGO7" s="69"/>
      <c r="BGS7" s="69"/>
      <c r="BGW7" s="69"/>
      <c r="BHA7" s="69"/>
      <c r="BHE7" s="69"/>
      <c r="BHI7" s="69"/>
      <c r="BHM7" s="69"/>
      <c r="BHQ7" s="69"/>
      <c r="BHU7" s="69"/>
      <c r="BHY7" s="69"/>
      <c r="BIC7" s="69"/>
      <c r="BIG7" s="69"/>
      <c r="BIK7" s="69"/>
      <c r="BIO7" s="69"/>
      <c r="BIS7" s="69"/>
      <c r="BIW7" s="69"/>
      <c r="BJA7" s="69"/>
      <c r="BJE7" s="69"/>
      <c r="BJI7" s="69"/>
      <c r="BJM7" s="69"/>
      <c r="BJQ7" s="69"/>
      <c r="BJU7" s="69"/>
      <c r="BJY7" s="69"/>
      <c r="BKC7" s="69"/>
      <c r="BKG7" s="69"/>
      <c r="BKK7" s="69"/>
      <c r="BKO7" s="69"/>
      <c r="BKS7" s="69"/>
      <c r="BKW7" s="69"/>
      <c r="BLA7" s="69"/>
      <c r="BLE7" s="69"/>
      <c r="BLI7" s="69"/>
      <c r="BLM7" s="69"/>
      <c r="BLQ7" s="69"/>
      <c r="BLU7" s="69"/>
      <c r="BLY7" s="69"/>
      <c r="BMC7" s="69"/>
      <c r="BMG7" s="69"/>
      <c r="BMK7" s="69"/>
      <c r="BMO7" s="69"/>
      <c r="BMS7" s="69"/>
      <c r="BMW7" s="69"/>
      <c r="BNA7" s="69"/>
      <c r="BNE7" s="69"/>
      <c r="BNI7" s="69"/>
      <c r="BNM7" s="69"/>
      <c r="BNQ7" s="69"/>
      <c r="BNU7" s="69"/>
      <c r="BNY7" s="69"/>
      <c r="BOC7" s="69"/>
      <c r="BOG7" s="69"/>
      <c r="BOK7" s="69"/>
      <c r="BOO7" s="69"/>
      <c r="BOS7" s="69"/>
      <c r="BOW7" s="69"/>
      <c r="BPA7" s="69"/>
      <c r="BPE7" s="69"/>
      <c r="BPI7" s="69"/>
      <c r="BPM7" s="69"/>
      <c r="BPQ7" s="69"/>
      <c r="BPU7" s="69"/>
      <c r="BPY7" s="69"/>
      <c r="BQC7" s="69"/>
      <c r="BQG7" s="69"/>
      <c r="BQK7" s="69"/>
      <c r="BQO7" s="69"/>
      <c r="BQS7" s="69"/>
      <c r="BQW7" s="69"/>
      <c r="BRA7" s="69"/>
      <c r="BRE7" s="69"/>
      <c r="BRI7" s="69"/>
      <c r="BRM7" s="69"/>
      <c r="BRQ7" s="69"/>
      <c r="BRU7" s="69"/>
      <c r="BRY7" s="69"/>
      <c r="BSC7" s="69"/>
      <c r="BSG7" s="69"/>
      <c r="BSK7" s="69"/>
      <c r="BSO7" s="69"/>
      <c r="BSS7" s="69"/>
      <c r="BSW7" s="69"/>
      <c r="BTA7" s="69"/>
      <c r="BTE7" s="69"/>
      <c r="BTI7" s="69"/>
      <c r="BTM7" s="69"/>
      <c r="BTQ7" s="69"/>
      <c r="BTU7" s="69"/>
      <c r="BTY7" s="69"/>
      <c r="BUC7" s="69"/>
      <c r="BUG7" s="69"/>
      <c r="BUK7" s="69"/>
      <c r="BUO7" s="69"/>
      <c r="BUS7" s="69"/>
      <c r="BUW7" s="69"/>
      <c r="BVA7" s="69"/>
      <c r="BVE7" s="69"/>
      <c r="BVI7" s="69"/>
      <c r="BVM7" s="69"/>
      <c r="BVQ7" s="69"/>
      <c r="BVU7" s="69"/>
      <c r="BVY7" s="69"/>
      <c r="BWC7" s="69"/>
      <c r="BWG7" s="69"/>
      <c r="BWK7" s="69"/>
      <c r="BWO7" s="69"/>
      <c r="BWS7" s="69"/>
      <c r="BWW7" s="69"/>
      <c r="BXA7" s="69"/>
      <c r="BXE7" s="69"/>
      <c r="BXI7" s="69"/>
      <c r="BXM7" s="69"/>
      <c r="BXQ7" s="69"/>
      <c r="BXU7" s="69"/>
      <c r="BXY7" s="69"/>
      <c r="BYC7" s="69"/>
      <c r="BYG7" s="69"/>
      <c r="BYK7" s="69"/>
      <c r="BYO7" s="69"/>
      <c r="BYS7" s="69"/>
      <c r="BYW7" s="69"/>
      <c r="BZA7" s="69"/>
      <c r="BZE7" s="69"/>
      <c r="BZI7" s="69"/>
      <c r="BZM7" s="69"/>
      <c r="BZQ7" s="69"/>
      <c r="BZU7" s="69"/>
      <c r="BZY7" s="69"/>
      <c r="CAC7" s="69"/>
      <c r="CAG7" s="69"/>
      <c r="CAK7" s="69"/>
      <c r="CAO7" s="69"/>
      <c r="CAS7" s="69"/>
      <c r="CAW7" s="69"/>
      <c r="CBA7" s="69"/>
      <c r="CBE7" s="69"/>
      <c r="CBI7" s="69"/>
      <c r="CBM7" s="69"/>
      <c r="CBQ7" s="69"/>
      <c r="CBU7" s="69"/>
      <c r="CBY7" s="69"/>
      <c r="CCC7" s="69"/>
      <c r="CCG7" s="69"/>
      <c r="CCK7" s="69"/>
      <c r="CCO7" s="69"/>
      <c r="CCS7" s="69"/>
      <c r="CCW7" s="69"/>
      <c r="CDA7" s="69"/>
      <c r="CDE7" s="69"/>
      <c r="CDI7" s="69"/>
      <c r="CDM7" s="69"/>
      <c r="CDQ7" s="69"/>
      <c r="CDU7" s="69"/>
      <c r="CDY7" s="69"/>
      <c r="CEC7" s="69"/>
      <c r="CEG7" s="69"/>
      <c r="CEK7" s="69"/>
      <c r="CEO7" s="69"/>
      <c r="CES7" s="69"/>
      <c r="CEW7" s="69"/>
      <c r="CFA7" s="69"/>
      <c r="CFE7" s="69"/>
      <c r="CFI7" s="69"/>
      <c r="CFM7" s="69"/>
      <c r="CFQ7" s="69"/>
      <c r="CFU7" s="69"/>
      <c r="CFY7" s="69"/>
      <c r="CGC7" s="69"/>
      <c r="CGG7" s="69"/>
      <c r="CGK7" s="69"/>
      <c r="CGO7" s="69"/>
      <c r="CGS7" s="69"/>
      <c r="CGW7" s="69"/>
      <c r="CHA7" s="69"/>
      <c r="CHE7" s="69"/>
      <c r="CHI7" s="69"/>
      <c r="CHM7" s="69"/>
      <c r="CHQ7" s="69"/>
      <c r="CHU7" s="69"/>
      <c r="CHY7" s="69"/>
      <c r="CIC7" s="69"/>
      <c r="CIG7" s="69"/>
      <c r="CIK7" s="69"/>
      <c r="CIO7" s="69"/>
      <c r="CIS7" s="69"/>
      <c r="CIW7" s="69"/>
      <c r="CJA7" s="69"/>
      <c r="CJE7" s="69"/>
      <c r="CJI7" s="69"/>
      <c r="CJM7" s="69"/>
      <c r="CJQ7" s="69"/>
      <c r="CJU7" s="69"/>
      <c r="CJY7" s="69"/>
      <c r="CKC7" s="69"/>
      <c r="CKG7" s="69"/>
      <c r="CKK7" s="69"/>
      <c r="CKO7" s="69"/>
      <c r="CKS7" s="69"/>
      <c r="CKW7" s="69"/>
      <c r="CLA7" s="69"/>
      <c r="CLE7" s="69"/>
      <c r="CLI7" s="69"/>
      <c r="CLM7" s="69"/>
      <c r="CLQ7" s="69"/>
      <c r="CLU7" s="69"/>
      <c r="CLY7" s="69"/>
      <c r="CMC7" s="69"/>
      <c r="CMG7" s="69"/>
      <c r="CMK7" s="69"/>
      <c r="CMO7" s="69"/>
      <c r="CMS7" s="69"/>
      <c r="CMW7" s="69"/>
      <c r="CNA7" s="69"/>
      <c r="CNE7" s="69"/>
      <c r="CNI7" s="69"/>
      <c r="CNM7" s="69"/>
      <c r="CNQ7" s="69"/>
      <c r="CNU7" s="69"/>
      <c r="CNY7" s="69"/>
      <c r="COC7" s="69"/>
      <c r="COG7" s="69"/>
      <c r="COK7" s="69"/>
      <c r="COO7" s="69"/>
      <c r="COS7" s="69"/>
      <c r="COW7" s="69"/>
      <c r="CPA7" s="69"/>
      <c r="CPE7" s="69"/>
      <c r="CPI7" s="69"/>
      <c r="CPM7" s="69"/>
      <c r="CPQ7" s="69"/>
      <c r="CPU7" s="69"/>
      <c r="CPY7" s="69"/>
      <c r="CQC7" s="69"/>
      <c r="CQG7" s="69"/>
      <c r="CQK7" s="69"/>
      <c r="CQO7" s="69"/>
      <c r="CQS7" s="69"/>
      <c r="CQW7" s="69"/>
      <c r="CRA7" s="69"/>
      <c r="CRE7" s="69"/>
      <c r="CRI7" s="69"/>
      <c r="CRM7" s="69"/>
      <c r="CRQ7" s="69"/>
      <c r="CRU7" s="69"/>
      <c r="CRY7" s="69"/>
      <c r="CSC7" s="69"/>
      <c r="CSG7" s="69"/>
      <c r="CSK7" s="69"/>
      <c r="CSO7" s="69"/>
      <c r="CSS7" s="69"/>
      <c r="CSW7" s="69"/>
      <c r="CTA7" s="69"/>
      <c r="CTE7" s="69"/>
      <c r="CTI7" s="69"/>
      <c r="CTM7" s="69"/>
      <c r="CTQ7" s="69"/>
      <c r="CTU7" s="69"/>
      <c r="CTY7" s="69"/>
      <c r="CUC7" s="69"/>
      <c r="CUG7" s="69"/>
      <c r="CUK7" s="69"/>
      <c r="CUO7" s="69"/>
      <c r="CUS7" s="69"/>
      <c r="CUW7" s="69"/>
      <c r="CVA7" s="69"/>
      <c r="CVE7" s="69"/>
      <c r="CVI7" s="69"/>
      <c r="CVM7" s="69"/>
      <c r="CVQ7" s="69"/>
      <c r="CVU7" s="69"/>
      <c r="CVY7" s="69"/>
      <c r="CWC7" s="69"/>
      <c r="CWG7" s="69"/>
      <c r="CWK7" s="69"/>
      <c r="CWO7" s="69"/>
      <c r="CWS7" s="69"/>
      <c r="CWW7" s="69"/>
      <c r="CXA7" s="69"/>
      <c r="CXE7" s="69"/>
      <c r="CXI7" s="69"/>
      <c r="CXM7" s="69"/>
      <c r="CXQ7" s="69"/>
      <c r="CXU7" s="69"/>
      <c r="CXY7" s="69"/>
      <c r="CYC7" s="69"/>
      <c r="CYG7" s="69"/>
      <c r="CYK7" s="69"/>
      <c r="CYO7" s="69"/>
      <c r="CYS7" s="69"/>
      <c r="CYW7" s="69"/>
      <c r="CZA7" s="69"/>
      <c r="CZE7" s="69"/>
      <c r="CZI7" s="69"/>
      <c r="CZM7" s="69"/>
      <c r="CZQ7" s="69"/>
      <c r="CZU7" s="69"/>
      <c r="CZY7" s="69"/>
      <c r="DAC7" s="69"/>
      <c r="DAG7" s="69"/>
      <c r="DAK7" s="69"/>
      <c r="DAO7" s="69"/>
      <c r="DAS7" s="69"/>
      <c r="DAW7" s="69"/>
      <c r="DBA7" s="69"/>
      <c r="DBE7" s="69"/>
      <c r="DBI7" s="69"/>
      <c r="DBM7" s="69"/>
      <c r="DBQ7" s="69"/>
      <c r="DBU7" s="69"/>
      <c r="DBY7" s="69"/>
      <c r="DCC7" s="69"/>
      <c r="DCG7" s="69"/>
      <c r="DCK7" s="69"/>
      <c r="DCO7" s="69"/>
      <c r="DCS7" s="69"/>
      <c r="DCW7" s="69"/>
      <c r="DDA7" s="69"/>
      <c r="DDE7" s="69"/>
      <c r="DDI7" s="69"/>
      <c r="DDM7" s="69"/>
      <c r="DDQ7" s="69"/>
      <c r="DDU7" s="69"/>
      <c r="DDY7" s="69"/>
      <c r="DEC7" s="69"/>
      <c r="DEG7" s="69"/>
      <c r="DEK7" s="69"/>
      <c r="DEO7" s="69"/>
      <c r="DES7" s="69"/>
      <c r="DEW7" s="69"/>
      <c r="DFA7" s="69"/>
      <c r="DFE7" s="69"/>
      <c r="DFI7" s="69"/>
      <c r="DFM7" s="69"/>
      <c r="DFQ7" s="69"/>
      <c r="DFU7" s="69"/>
      <c r="DFY7" s="69"/>
      <c r="DGC7" s="69"/>
      <c r="DGG7" s="69"/>
      <c r="DGK7" s="69"/>
      <c r="DGO7" s="69"/>
      <c r="DGS7" s="69"/>
      <c r="DGW7" s="69"/>
      <c r="DHA7" s="69"/>
      <c r="DHE7" s="69"/>
      <c r="DHI7" s="69"/>
      <c r="DHM7" s="69"/>
      <c r="DHQ7" s="69"/>
      <c r="DHU7" s="69"/>
      <c r="DHY7" s="69"/>
      <c r="DIC7" s="69"/>
      <c r="DIG7" s="69"/>
      <c r="DIK7" s="69"/>
      <c r="DIO7" s="69"/>
      <c r="DIS7" s="69"/>
      <c r="DIW7" s="69"/>
      <c r="DJA7" s="69"/>
      <c r="DJE7" s="69"/>
      <c r="DJI7" s="69"/>
      <c r="DJM7" s="69"/>
      <c r="DJQ7" s="69"/>
      <c r="DJU7" s="69"/>
      <c r="DJY7" s="69"/>
      <c r="DKC7" s="69"/>
      <c r="DKG7" s="69"/>
      <c r="DKK7" s="69"/>
      <c r="DKO7" s="69"/>
      <c r="DKS7" s="69"/>
      <c r="DKW7" s="69"/>
      <c r="DLA7" s="69"/>
      <c r="DLE7" s="69"/>
      <c r="DLI7" s="69"/>
      <c r="DLM7" s="69"/>
      <c r="DLQ7" s="69"/>
      <c r="DLU7" s="69"/>
      <c r="DLY7" s="69"/>
      <c r="DMC7" s="69"/>
      <c r="DMG7" s="69"/>
      <c r="DMK7" s="69"/>
      <c r="DMO7" s="69"/>
      <c r="DMS7" s="69"/>
      <c r="DMW7" s="69"/>
      <c r="DNA7" s="69"/>
      <c r="DNE7" s="69"/>
      <c r="DNI7" s="69"/>
      <c r="DNM7" s="69"/>
      <c r="DNQ7" s="69"/>
      <c r="DNU7" s="69"/>
      <c r="DNY7" s="69"/>
      <c r="DOC7" s="69"/>
      <c r="DOG7" s="69"/>
      <c r="DOK7" s="69"/>
      <c r="DOO7" s="69"/>
      <c r="DOS7" s="69"/>
      <c r="DOW7" s="69"/>
      <c r="DPA7" s="69"/>
      <c r="DPE7" s="69"/>
      <c r="DPI7" s="69"/>
      <c r="DPM7" s="69"/>
      <c r="DPQ7" s="69"/>
      <c r="DPU7" s="69"/>
      <c r="DPY7" s="69"/>
      <c r="DQC7" s="69"/>
      <c r="DQG7" s="69"/>
      <c r="DQK7" s="69"/>
      <c r="DQO7" s="69"/>
      <c r="DQS7" s="69"/>
      <c r="DQW7" s="69"/>
      <c r="DRA7" s="69"/>
      <c r="DRE7" s="69"/>
      <c r="DRI7" s="69"/>
      <c r="DRM7" s="69"/>
      <c r="DRQ7" s="69"/>
      <c r="DRU7" s="69"/>
      <c r="DRY7" s="69"/>
      <c r="DSC7" s="69"/>
      <c r="DSG7" s="69"/>
      <c r="DSK7" s="69"/>
      <c r="DSO7" s="69"/>
      <c r="DSS7" s="69"/>
      <c r="DSW7" s="69"/>
      <c r="DTA7" s="69"/>
      <c r="DTE7" s="69"/>
      <c r="DTI7" s="69"/>
      <c r="DTM7" s="69"/>
      <c r="DTQ7" s="69"/>
      <c r="DTU7" s="69"/>
      <c r="DTY7" s="69"/>
      <c r="DUC7" s="69"/>
      <c r="DUG7" s="69"/>
      <c r="DUK7" s="69"/>
      <c r="DUO7" s="69"/>
      <c r="DUS7" s="69"/>
      <c r="DUW7" s="69"/>
      <c r="DVA7" s="69"/>
      <c r="DVE7" s="69"/>
      <c r="DVI7" s="69"/>
      <c r="DVM7" s="69"/>
      <c r="DVQ7" s="69"/>
      <c r="DVU7" s="69"/>
      <c r="DVY7" s="69"/>
      <c r="DWC7" s="69"/>
      <c r="DWG7" s="69"/>
      <c r="DWK7" s="69"/>
      <c r="DWO7" s="69"/>
      <c r="DWS7" s="69"/>
      <c r="DWW7" s="69"/>
      <c r="DXA7" s="69"/>
      <c r="DXE7" s="69"/>
      <c r="DXI7" s="69"/>
      <c r="DXM7" s="69"/>
      <c r="DXQ7" s="69"/>
      <c r="DXU7" s="69"/>
      <c r="DXY7" s="69"/>
      <c r="DYC7" s="69"/>
      <c r="DYG7" s="69"/>
      <c r="DYK7" s="69"/>
      <c r="DYO7" s="69"/>
      <c r="DYS7" s="69"/>
      <c r="DYW7" s="69"/>
      <c r="DZA7" s="69"/>
      <c r="DZE7" s="69"/>
      <c r="DZI7" s="69"/>
      <c r="DZM7" s="69"/>
      <c r="DZQ7" s="69"/>
      <c r="DZU7" s="69"/>
      <c r="DZY7" s="69"/>
      <c r="EAC7" s="69"/>
      <c r="EAG7" s="69"/>
      <c r="EAK7" s="69"/>
      <c r="EAO7" s="69"/>
      <c r="EAS7" s="69"/>
      <c r="EAW7" s="69"/>
      <c r="EBA7" s="69"/>
      <c r="EBE7" s="69"/>
      <c r="EBI7" s="69"/>
      <c r="EBM7" s="69"/>
      <c r="EBQ7" s="69"/>
      <c r="EBU7" s="69"/>
      <c r="EBY7" s="69"/>
      <c r="ECC7" s="69"/>
      <c r="ECG7" s="69"/>
      <c r="ECK7" s="69"/>
      <c r="ECO7" s="69"/>
      <c r="ECS7" s="69"/>
      <c r="ECW7" s="69"/>
      <c r="EDA7" s="69"/>
      <c r="EDE7" s="69"/>
      <c r="EDI7" s="69"/>
      <c r="EDM7" s="69"/>
      <c r="EDQ7" s="69"/>
      <c r="EDU7" s="69"/>
      <c r="EDY7" s="69"/>
      <c r="EEC7" s="69"/>
      <c r="EEG7" s="69"/>
      <c r="EEK7" s="69"/>
      <c r="EEO7" s="69"/>
      <c r="EES7" s="69"/>
      <c r="EEW7" s="69"/>
      <c r="EFA7" s="69"/>
      <c r="EFE7" s="69"/>
      <c r="EFI7" s="69"/>
      <c r="EFM7" s="69"/>
      <c r="EFQ7" s="69"/>
      <c r="EFU7" s="69"/>
      <c r="EFY7" s="69"/>
      <c r="EGC7" s="69"/>
      <c r="EGG7" s="69"/>
      <c r="EGK7" s="69"/>
      <c r="EGO7" s="69"/>
      <c r="EGS7" s="69"/>
      <c r="EGW7" s="69"/>
      <c r="EHA7" s="69"/>
      <c r="EHE7" s="69"/>
      <c r="EHI7" s="69"/>
      <c r="EHM7" s="69"/>
      <c r="EHQ7" s="69"/>
      <c r="EHU7" s="69"/>
      <c r="EHY7" s="69"/>
      <c r="EIC7" s="69"/>
      <c r="EIG7" s="69"/>
      <c r="EIK7" s="69"/>
      <c r="EIO7" s="69"/>
      <c r="EIS7" s="69"/>
      <c r="EIW7" s="69"/>
      <c r="EJA7" s="69"/>
      <c r="EJE7" s="69"/>
      <c r="EJI7" s="69"/>
      <c r="EJM7" s="69"/>
      <c r="EJQ7" s="69"/>
      <c r="EJU7" s="69"/>
      <c r="EJY7" s="69"/>
      <c r="EKC7" s="69"/>
      <c r="EKG7" s="69"/>
      <c r="EKK7" s="69"/>
      <c r="EKO7" s="69"/>
      <c r="EKS7" s="69"/>
      <c r="EKW7" s="69"/>
      <c r="ELA7" s="69"/>
      <c r="ELE7" s="69"/>
      <c r="ELI7" s="69"/>
      <c r="ELM7" s="69"/>
      <c r="ELQ7" s="69"/>
      <c r="ELU7" s="69"/>
      <c r="ELY7" s="69"/>
      <c r="EMC7" s="69"/>
      <c r="EMG7" s="69"/>
      <c r="EMK7" s="69"/>
      <c r="EMO7" s="69"/>
      <c r="EMS7" s="69"/>
      <c r="EMW7" s="69"/>
      <c r="ENA7" s="69"/>
      <c r="ENE7" s="69"/>
      <c r="ENI7" s="69"/>
      <c r="ENM7" s="69"/>
      <c r="ENQ7" s="69"/>
      <c r="ENU7" s="69"/>
      <c r="ENY7" s="69"/>
      <c r="EOC7" s="69"/>
      <c r="EOG7" s="69"/>
      <c r="EOK7" s="69"/>
      <c r="EOO7" s="69"/>
      <c r="EOS7" s="69"/>
      <c r="EOW7" s="69"/>
      <c r="EPA7" s="69"/>
      <c r="EPE7" s="69"/>
      <c r="EPI7" s="69"/>
      <c r="EPM7" s="69"/>
      <c r="EPQ7" s="69"/>
      <c r="EPU7" s="69"/>
      <c r="EPY7" s="69"/>
      <c r="EQC7" s="69"/>
      <c r="EQG7" s="69"/>
      <c r="EQK7" s="69"/>
      <c r="EQO7" s="69"/>
      <c r="EQS7" s="69"/>
      <c r="EQW7" s="69"/>
      <c r="ERA7" s="69"/>
      <c r="ERE7" s="69"/>
      <c r="ERI7" s="69"/>
      <c r="ERM7" s="69"/>
      <c r="ERQ7" s="69"/>
      <c r="ERU7" s="69"/>
      <c r="ERY7" s="69"/>
      <c r="ESC7" s="69"/>
      <c r="ESG7" s="69"/>
      <c r="ESK7" s="69"/>
      <c r="ESO7" s="69"/>
      <c r="ESS7" s="69"/>
      <c r="ESW7" s="69"/>
      <c r="ETA7" s="69"/>
      <c r="ETE7" s="69"/>
      <c r="ETI7" s="69"/>
      <c r="ETM7" s="69"/>
      <c r="ETQ7" s="69"/>
      <c r="ETU7" s="69"/>
      <c r="ETY7" s="69"/>
      <c r="EUC7" s="69"/>
      <c r="EUG7" s="69"/>
      <c r="EUK7" s="69"/>
      <c r="EUO7" s="69"/>
      <c r="EUS7" s="69"/>
      <c r="EUW7" s="69"/>
      <c r="EVA7" s="69"/>
      <c r="EVE7" s="69"/>
      <c r="EVI7" s="69"/>
      <c r="EVM7" s="69"/>
      <c r="EVQ7" s="69"/>
      <c r="EVU7" s="69"/>
      <c r="EVY7" s="69"/>
      <c r="EWC7" s="69"/>
      <c r="EWG7" s="69"/>
      <c r="EWK7" s="69"/>
      <c r="EWO7" s="69"/>
      <c r="EWS7" s="69"/>
      <c r="EWW7" s="69"/>
      <c r="EXA7" s="69"/>
      <c r="EXE7" s="69"/>
      <c r="EXI7" s="69"/>
      <c r="EXM7" s="69"/>
      <c r="EXQ7" s="69"/>
      <c r="EXU7" s="69"/>
      <c r="EXY7" s="69"/>
      <c r="EYC7" s="69"/>
      <c r="EYG7" s="69"/>
      <c r="EYK7" s="69"/>
      <c r="EYO7" s="69"/>
      <c r="EYS7" s="69"/>
      <c r="EYW7" s="69"/>
      <c r="EZA7" s="69"/>
      <c r="EZE7" s="69"/>
      <c r="EZI7" s="69"/>
      <c r="EZM7" s="69"/>
      <c r="EZQ7" s="69"/>
      <c r="EZU7" s="69"/>
      <c r="EZY7" s="69"/>
      <c r="FAC7" s="69"/>
      <c r="FAG7" s="69"/>
      <c r="FAK7" s="69"/>
      <c r="FAO7" s="69"/>
      <c r="FAS7" s="69"/>
      <c r="FAW7" s="69"/>
      <c r="FBA7" s="69"/>
      <c r="FBE7" s="69"/>
      <c r="FBI7" s="69"/>
      <c r="FBM7" s="69"/>
      <c r="FBQ7" s="69"/>
      <c r="FBU7" s="69"/>
      <c r="FBY7" s="69"/>
      <c r="FCC7" s="69"/>
      <c r="FCG7" s="69"/>
      <c r="FCK7" s="69"/>
      <c r="FCO7" s="69"/>
      <c r="FCS7" s="69"/>
      <c r="FCW7" s="69"/>
      <c r="FDA7" s="69"/>
      <c r="FDE7" s="69"/>
      <c r="FDI7" s="69"/>
      <c r="FDM7" s="69"/>
      <c r="FDQ7" s="69"/>
      <c r="FDU7" s="69"/>
      <c r="FDY7" s="69"/>
      <c r="FEC7" s="69"/>
      <c r="FEG7" s="69"/>
      <c r="FEK7" s="69"/>
      <c r="FEO7" s="69"/>
      <c r="FES7" s="69"/>
      <c r="FEW7" s="69"/>
      <c r="FFA7" s="69"/>
      <c r="FFE7" s="69"/>
      <c r="FFI7" s="69"/>
      <c r="FFM7" s="69"/>
      <c r="FFQ7" s="69"/>
      <c r="FFU7" s="69"/>
      <c r="FFY7" s="69"/>
      <c r="FGC7" s="69"/>
      <c r="FGG7" s="69"/>
      <c r="FGK7" s="69"/>
      <c r="FGO7" s="69"/>
      <c r="FGS7" s="69"/>
      <c r="FGW7" s="69"/>
      <c r="FHA7" s="69"/>
      <c r="FHE7" s="69"/>
      <c r="FHI7" s="69"/>
      <c r="FHM7" s="69"/>
      <c r="FHQ7" s="69"/>
      <c r="FHU7" s="69"/>
      <c r="FHY7" s="69"/>
      <c r="FIC7" s="69"/>
      <c r="FIG7" s="69"/>
      <c r="FIK7" s="69"/>
      <c r="FIO7" s="69"/>
      <c r="FIS7" s="69"/>
      <c r="FIW7" s="69"/>
      <c r="FJA7" s="69"/>
      <c r="FJE7" s="69"/>
      <c r="FJI7" s="69"/>
      <c r="FJM7" s="69"/>
      <c r="FJQ7" s="69"/>
      <c r="FJU7" s="69"/>
      <c r="FJY7" s="69"/>
      <c r="FKC7" s="69"/>
      <c r="FKG7" s="69"/>
      <c r="FKK7" s="69"/>
      <c r="FKO7" s="69"/>
      <c r="FKS7" s="69"/>
      <c r="FKW7" s="69"/>
      <c r="FLA7" s="69"/>
      <c r="FLE7" s="69"/>
      <c r="FLI7" s="69"/>
      <c r="FLM7" s="69"/>
      <c r="FLQ7" s="69"/>
      <c r="FLU7" s="69"/>
      <c r="FLY7" s="69"/>
      <c r="FMC7" s="69"/>
      <c r="FMG7" s="69"/>
      <c r="FMK7" s="69"/>
      <c r="FMO7" s="69"/>
      <c r="FMS7" s="69"/>
      <c r="FMW7" s="69"/>
      <c r="FNA7" s="69"/>
      <c r="FNE7" s="69"/>
      <c r="FNI7" s="69"/>
      <c r="FNM7" s="69"/>
      <c r="FNQ7" s="69"/>
      <c r="FNU7" s="69"/>
      <c r="FNY7" s="69"/>
      <c r="FOC7" s="69"/>
      <c r="FOG7" s="69"/>
      <c r="FOK7" s="69"/>
      <c r="FOO7" s="69"/>
      <c r="FOS7" s="69"/>
      <c r="FOW7" s="69"/>
      <c r="FPA7" s="69"/>
      <c r="FPE7" s="69"/>
      <c r="FPI7" s="69"/>
      <c r="FPM7" s="69"/>
      <c r="FPQ7" s="69"/>
      <c r="FPU7" s="69"/>
      <c r="FPY7" s="69"/>
      <c r="FQC7" s="69"/>
      <c r="FQG7" s="69"/>
      <c r="FQK7" s="69"/>
      <c r="FQO7" s="69"/>
      <c r="FQS7" s="69"/>
      <c r="FQW7" s="69"/>
      <c r="FRA7" s="69"/>
      <c r="FRE7" s="69"/>
      <c r="FRI7" s="69"/>
      <c r="FRM7" s="69"/>
      <c r="FRQ7" s="69"/>
      <c r="FRU7" s="69"/>
      <c r="FRY7" s="69"/>
      <c r="FSC7" s="69"/>
      <c r="FSG7" s="69"/>
      <c r="FSK7" s="69"/>
      <c r="FSO7" s="69"/>
      <c r="FSS7" s="69"/>
      <c r="FSW7" s="69"/>
      <c r="FTA7" s="69"/>
      <c r="FTE7" s="69"/>
      <c r="FTI7" s="69"/>
      <c r="FTM7" s="69"/>
      <c r="FTQ7" s="69"/>
      <c r="FTU7" s="69"/>
      <c r="FTY7" s="69"/>
      <c r="FUC7" s="69"/>
      <c r="FUG7" s="69"/>
      <c r="FUK7" s="69"/>
      <c r="FUO7" s="69"/>
      <c r="FUS7" s="69"/>
      <c r="FUW7" s="69"/>
      <c r="FVA7" s="69"/>
      <c r="FVE7" s="69"/>
      <c r="FVI7" s="69"/>
      <c r="FVM7" s="69"/>
      <c r="FVQ7" s="69"/>
      <c r="FVU7" s="69"/>
      <c r="FVY7" s="69"/>
      <c r="FWC7" s="69"/>
      <c r="FWG7" s="69"/>
      <c r="FWK7" s="69"/>
      <c r="FWO7" s="69"/>
      <c r="FWS7" s="69"/>
      <c r="FWW7" s="69"/>
      <c r="FXA7" s="69"/>
      <c r="FXE7" s="69"/>
      <c r="FXI7" s="69"/>
      <c r="FXM7" s="69"/>
      <c r="FXQ7" s="69"/>
      <c r="FXU7" s="69"/>
      <c r="FXY7" s="69"/>
      <c r="FYC7" s="69"/>
      <c r="FYG7" s="69"/>
      <c r="FYK7" s="69"/>
      <c r="FYO7" s="69"/>
      <c r="FYS7" s="69"/>
      <c r="FYW7" s="69"/>
      <c r="FZA7" s="69"/>
      <c r="FZE7" s="69"/>
      <c r="FZI7" s="69"/>
      <c r="FZM7" s="69"/>
      <c r="FZQ7" s="69"/>
      <c r="FZU7" s="69"/>
      <c r="FZY7" s="69"/>
      <c r="GAC7" s="69"/>
      <c r="GAG7" s="69"/>
      <c r="GAK7" s="69"/>
      <c r="GAO7" s="69"/>
      <c r="GAS7" s="69"/>
      <c r="GAW7" s="69"/>
      <c r="GBA7" s="69"/>
      <c r="GBE7" s="69"/>
      <c r="GBI7" s="69"/>
      <c r="GBM7" s="69"/>
      <c r="GBQ7" s="69"/>
      <c r="GBU7" s="69"/>
      <c r="GBY7" s="69"/>
      <c r="GCC7" s="69"/>
      <c r="GCG7" s="69"/>
      <c r="GCK7" s="69"/>
      <c r="GCO7" s="69"/>
      <c r="GCS7" s="69"/>
      <c r="GCW7" s="69"/>
      <c r="GDA7" s="69"/>
      <c r="GDE7" s="69"/>
      <c r="GDI7" s="69"/>
      <c r="GDM7" s="69"/>
      <c r="GDQ7" s="69"/>
      <c r="GDU7" s="69"/>
      <c r="GDY7" s="69"/>
      <c r="GEC7" s="69"/>
      <c r="GEG7" s="69"/>
      <c r="GEK7" s="69"/>
      <c r="GEO7" s="69"/>
      <c r="GES7" s="69"/>
      <c r="GEW7" s="69"/>
      <c r="GFA7" s="69"/>
      <c r="GFE7" s="69"/>
      <c r="GFI7" s="69"/>
      <c r="GFM7" s="69"/>
      <c r="GFQ7" s="69"/>
      <c r="GFU7" s="69"/>
      <c r="GFY7" s="69"/>
      <c r="GGC7" s="69"/>
      <c r="GGG7" s="69"/>
      <c r="GGK7" s="69"/>
      <c r="GGO7" s="69"/>
      <c r="GGS7" s="69"/>
      <c r="GGW7" s="69"/>
      <c r="GHA7" s="69"/>
      <c r="GHE7" s="69"/>
      <c r="GHI7" s="69"/>
      <c r="GHM7" s="69"/>
      <c r="GHQ7" s="69"/>
      <c r="GHU7" s="69"/>
      <c r="GHY7" s="69"/>
      <c r="GIC7" s="69"/>
      <c r="GIG7" s="69"/>
      <c r="GIK7" s="69"/>
      <c r="GIO7" s="69"/>
      <c r="GIS7" s="69"/>
      <c r="GIW7" s="69"/>
      <c r="GJA7" s="69"/>
      <c r="GJE7" s="69"/>
      <c r="GJI7" s="69"/>
      <c r="GJM7" s="69"/>
      <c r="GJQ7" s="69"/>
      <c r="GJU7" s="69"/>
      <c r="GJY7" s="69"/>
      <c r="GKC7" s="69"/>
      <c r="GKG7" s="69"/>
      <c r="GKK7" s="69"/>
      <c r="GKO7" s="69"/>
      <c r="GKS7" s="69"/>
      <c r="GKW7" s="69"/>
      <c r="GLA7" s="69"/>
      <c r="GLE7" s="69"/>
      <c r="GLI7" s="69"/>
      <c r="GLM7" s="69"/>
      <c r="GLQ7" s="69"/>
      <c r="GLU7" s="69"/>
      <c r="GLY7" s="69"/>
      <c r="GMC7" s="69"/>
      <c r="GMG7" s="69"/>
      <c r="GMK7" s="69"/>
      <c r="GMO7" s="69"/>
      <c r="GMS7" s="69"/>
      <c r="GMW7" s="69"/>
      <c r="GNA7" s="69"/>
      <c r="GNE7" s="69"/>
      <c r="GNI7" s="69"/>
      <c r="GNM7" s="69"/>
      <c r="GNQ7" s="69"/>
      <c r="GNU7" s="69"/>
      <c r="GNY7" s="69"/>
      <c r="GOC7" s="69"/>
      <c r="GOG7" s="69"/>
      <c r="GOK7" s="69"/>
      <c r="GOO7" s="69"/>
      <c r="GOS7" s="69"/>
      <c r="GOW7" s="69"/>
      <c r="GPA7" s="69"/>
      <c r="GPE7" s="69"/>
      <c r="GPI7" s="69"/>
      <c r="GPM7" s="69"/>
      <c r="GPQ7" s="69"/>
      <c r="GPU7" s="69"/>
      <c r="GPY7" s="69"/>
      <c r="GQC7" s="69"/>
      <c r="GQG7" s="69"/>
      <c r="GQK7" s="69"/>
      <c r="GQO7" s="69"/>
      <c r="GQS7" s="69"/>
      <c r="GQW7" s="69"/>
      <c r="GRA7" s="69"/>
      <c r="GRE7" s="69"/>
      <c r="GRI7" s="69"/>
      <c r="GRM7" s="69"/>
      <c r="GRQ7" s="69"/>
      <c r="GRU7" s="69"/>
      <c r="GRY7" s="69"/>
      <c r="GSC7" s="69"/>
      <c r="GSG7" s="69"/>
      <c r="GSK7" s="69"/>
      <c r="GSO7" s="69"/>
      <c r="GSS7" s="69"/>
      <c r="GSW7" s="69"/>
      <c r="GTA7" s="69"/>
      <c r="GTE7" s="69"/>
      <c r="GTI7" s="69"/>
      <c r="GTM7" s="69"/>
      <c r="GTQ7" s="69"/>
      <c r="GTU7" s="69"/>
      <c r="GTY7" s="69"/>
      <c r="GUC7" s="69"/>
      <c r="GUG7" s="69"/>
      <c r="GUK7" s="69"/>
      <c r="GUO7" s="69"/>
      <c r="GUS7" s="69"/>
      <c r="GUW7" s="69"/>
      <c r="GVA7" s="69"/>
      <c r="GVE7" s="69"/>
      <c r="GVI7" s="69"/>
      <c r="GVM7" s="69"/>
      <c r="GVQ7" s="69"/>
      <c r="GVU7" s="69"/>
      <c r="GVY7" s="69"/>
      <c r="GWC7" s="69"/>
      <c r="GWG7" s="69"/>
      <c r="GWK7" s="69"/>
      <c r="GWO7" s="69"/>
      <c r="GWS7" s="69"/>
      <c r="GWW7" s="69"/>
      <c r="GXA7" s="69"/>
      <c r="GXE7" s="69"/>
      <c r="GXI7" s="69"/>
      <c r="GXM7" s="69"/>
      <c r="GXQ7" s="69"/>
      <c r="GXU7" s="69"/>
      <c r="GXY7" s="69"/>
      <c r="GYC7" s="69"/>
      <c r="GYG7" s="69"/>
      <c r="GYK7" s="69"/>
      <c r="GYO7" s="69"/>
      <c r="GYS7" s="69"/>
      <c r="GYW7" s="69"/>
      <c r="GZA7" s="69"/>
      <c r="GZE7" s="69"/>
      <c r="GZI7" s="69"/>
      <c r="GZM7" s="69"/>
      <c r="GZQ7" s="69"/>
      <c r="GZU7" s="69"/>
      <c r="GZY7" s="69"/>
      <c r="HAC7" s="69"/>
      <c r="HAG7" s="69"/>
      <c r="HAK7" s="69"/>
      <c r="HAO7" s="69"/>
      <c r="HAS7" s="69"/>
      <c r="HAW7" s="69"/>
      <c r="HBA7" s="69"/>
      <c r="HBE7" s="69"/>
      <c r="HBI7" s="69"/>
      <c r="HBM7" s="69"/>
      <c r="HBQ7" s="69"/>
      <c r="HBU7" s="69"/>
      <c r="HBY7" s="69"/>
      <c r="HCC7" s="69"/>
      <c r="HCG7" s="69"/>
      <c r="HCK7" s="69"/>
      <c r="HCO7" s="69"/>
      <c r="HCS7" s="69"/>
      <c r="HCW7" s="69"/>
      <c r="HDA7" s="69"/>
      <c r="HDE7" s="69"/>
      <c r="HDI7" s="69"/>
      <c r="HDM7" s="69"/>
      <c r="HDQ7" s="69"/>
      <c r="HDU7" s="69"/>
      <c r="HDY7" s="69"/>
      <c r="HEC7" s="69"/>
      <c r="HEG7" s="69"/>
      <c r="HEK7" s="69"/>
      <c r="HEO7" s="69"/>
      <c r="HES7" s="69"/>
      <c r="HEW7" s="69"/>
      <c r="HFA7" s="69"/>
      <c r="HFE7" s="69"/>
      <c r="HFI7" s="69"/>
      <c r="HFM7" s="69"/>
      <c r="HFQ7" s="69"/>
      <c r="HFU7" s="69"/>
      <c r="HFY7" s="69"/>
      <c r="HGC7" s="69"/>
      <c r="HGG7" s="69"/>
      <c r="HGK7" s="69"/>
      <c r="HGO7" s="69"/>
      <c r="HGS7" s="69"/>
      <c r="HGW7" s="69"/>
      <c r="HHA7" s="69"/>
      <c r="HHE7" s="69"/>
      <c r="HHI7" s="69"/>
      <c r="HHM7" s="69"/>
      <c r="HHQ7" s="69"/>
      <c r="HHU7" s="69"/>
      <c r="HHY7" s="69"/>
      <c r="HIC7" s="69"/>
      <c r="HIG7" s="69"/>
      <c r="HIK7" s="69"/>
      <c r="HIO7" s="69"/>
      <c r="HIS7" s="69"/>
      <c r="HIW7" s="69"/>
      <c r="HJA7" s="69"/>
      <c r="HJE7" s="69"/>
      <c r="HJI7" s="69"/>
      <c r="HJM7" s="69"/>
      <c r="HJQ7" s="69"/>
      <c r="HJU7" s="69"/>
      <c r="HJY7" s="69"/>
      <c r="HKC7" s="69"/>
      <c r="HKG7" s="69"/>
      <c r="HKK7" s="69"/>
      <c r="HKO7" s="69"/>
      <c r="HKS7" s="69"/>
      <c r="HKW7" s="69"/>
      <c r="HLA7" s="69"/>
      <c r="HLE7" s="69"/>
      <c r="HLI7" s="69"/>
      <c r="HLM7" s="69"/>
      <c r="HLQ7" s="69"/>
      <c r="HLU7" s="69"/>
      <c r="HLY7" s="69"/>
      <c r="HMC7" s="69"/>
      <c r="HMG7" s="69"/>
      <c r="HMK7" s="69"/>
      <c r="HMO7" s="69"/>
      <c r="HMS7" s="69"/>
      <c r="HMW7" s="69"/>
      <c r="HNA7" s="69"/>
      <c r="HNE7" s="69"/>
      <c r="HNI7" s="69"/>
      <c r="HNM7" s="69"/>
      <c r="HNQ7" s="69"/>
      <c r="HNU7" s="69"/>
      <c r="HNY7" s="69"/>
      <c r="HOC7" s="69"/>
      <c r="HOG7" s="69"/>
      <c r="HOK7" s="69"/>
      <c r="HOO7" s="69"/>
      <c r="HOS7" s="69"/>
      <c r="HOW7" s="69"/>
      <c r="HPA7" s="69"/>
      <c r="HPE7" s="69"/>
      <c r="HPI7" s="69"/>
      <c r="HPM7" s="69"/>
      <c r="HPQ7" s="69"/>
      <c r="HPU7" s="69"/>
      <c r="HPY7" s="69"/>
      <c r="HQC7" s="69"/>
      <c r="HQG7" s="69"/>
      <c r="HQK7" s="69"/>
      <c r="HQO7" s="69"/>
      <c r="HQS7" s="69"/>
      <c r="HQW7" s="69"/>
      <c r="HRA7" s="69"/>
      <c r="HRE7" s="69"/>
      <c r="HRI7" s="69"/>
      <c r="HRM7" s="69"/>
      <c r="HRQ7" s="69"/>
      <c r="HRU7" s="69"/>
      <c r="HRY7" s="69"/>
      <c r="HSC7" s="69"/>
      <c r="HSG7" s="69"/>
      <c r="HSK7" s="69"/>
      <c r="HSO7" s="69"/>
      <c r="HSS7" s="69"/>
      <c r="HSW7" s="69"/>
      <c r="HTA7" s="69"/>
      <c r="HTE7" s="69"/>
      <c r="HTI7" s="69"/>
      <c r="HTM7" s="69"/>
      <c r="HTQ7" s="69"/>
      <c r="HTU7" s="69"/>
      <c r="HTY7" s="69"/>
      <c r="HUC7" s="69"/>
      <c r="HUG7" s="69"/>
      <c r="HUK7" s="69"/>
      <c r="HUO7" s="69"/>
      <c r="HUS7" s="69"/>
      <c r="HUW7" s="69"/>
      <c r="HVA7" s="69"/>
      <c r="HVE7" s="69"/>
      <c r="HVI7" s="69"/>
      <c r="HVM7" s="69"/>
      <c r="HVQ7" s="69"/>
      <c r="HVU7" s="69"/>
      <c r="HVY7" s="69"/>
      <c r="HWC7" s="69"/>
      <c r="HWG7" s="69"/>
      <c r="HWK7" s="69"/>
      <c r="HWO7" s="69"/>
      <c r="HWS7" s="69"/>
      <c r="HWW7" s="69"/>
      <c r="HXA7" s="69"/>
      <c r="HXE7" s="69"/>
      <c r="HXI7" s="69"/>
      <c r="HXM7" s="69"/>
      <c r="HXQ7" s="69"/>
      <c r="HXU7" s="69"/>
      <c r="HXY7" s="69"/>
      <c r="HYC7" s="69"/>
      <c r="HYG7" s="69"/>
      <c r="HYK7" s="69"/>
      <c r="HYO7" s="69"/>
      <c r="HYS7" s="69"/>
      <c r="HYW7" s="69"/>
      <c r="HZA7" s="69"/>
      <c r="HZE7" s="69"/>
      <c r="HZI7" s="69"/>
      <c r="HZM7" s="69"/>
      <c r="HZQ7" s="69"/>
      <c r="HZU7" s="69"/>
      <c r="HZY7" s="69"/>
      <c r="IAC7" s="69"/>
      <c r="IAG7" s="69"/>
      <c r="IAK7" s="69"/>
      <c r="IAO7" s="69"/>
      <c r="IAS7" s="69"/>
      <c r="IAW7" s="69"/>
      <c r="IBA7" s="69"/>
      <c r="IBE7" s="69"/>
      <c r="IBI7" s="69"/>
      <c r="IBM7" s="69"/>
      <c r="IBQ7" s="69"/>
      <c r="IBU7" s="69"/>
      <c r="IBY7" s="69"/>
      <c r="ICC7" s="69"/>
      <c r="ICG7" s="69"/>
      <c r="ICK7" s="69"/>
      <c r="ICO7" s="69"/>
      <c r="ICS7" s="69"/>
      <c r="ICW7" s="69"/>
      <c r="IDA7" s="69"/>
      <c r="IDE7" s="69"/>
      <c r="IDI7" s="69"/>
      <c r="IDM7" s="69"/>
      <c r="IDQ7" s="69"/>
      <c r="IDU7" s="69"/>
      <c r="IDY7" s="69"/>
      <c r="IEC7" s="69"/>
      <c r="IEG7" s="69"/>
      <c r="IEK7" s="69"/>
      <c r="IEO7" s="69"/>
      <c r="IES7" s="69"/>
      <c r="IEW7" s="69"/>
      <c r="IFA7" s="69"/>
      <c r="IFE7" s="69"/>
      <c r="IFI7" s="69"/>
      <c r="IFM7" s="69"/>
      <c r="IFQ7" s="69"/>
      <c r="IFU7" s="69"/>
      <c r="IFY7" s="69"/>
      <c r="IGC7" s="69"/>
      <c r="IGG7" s="69"/>
      <c r="IGK7" s="69"/>
      <c r="IGO7" s="69"/>
      <c r="IGS7" s="69"/>
      <c r="IGW7" s="69"/>
      <c r="IHA7" s="69"/>
      <c r="IHE7" s="69"/>
      <c r="IHI7" s="69"/>
      <c r="IHM7" s="69"/>
      <c r="IHQ7" s="69"/>
      <c r="IHU7" s="69"/>
      <c r="IHY7" s="69"/>
      <c r="IIC7" s="69"/>
      <c r="IIG7" s="69"/>
      <c r="IIK7" s="69"/>
      <c r="IIO7" s="69"/>
      <c r="IIS7" s="69"/>
      <c r="IIW7" s="69"/>
      <c r="IJA7" s="69"/>
      <c r="IJE7" s="69"/>
      <c r="IJI7" s="69"/>
      <c r="IJM7" s="69"/>
      <c r="IJQ7" s="69"/>
      <c r="IJU7" s="69"/>
      <c r="IJY7" s="69"/>
      <c r="IKC7" s="69"/>
      <c r="IKG7" s="69"/>
      <c r="IKK7" s="69"/>
      <c r="IKO7" s="69"/>
      <c r="IKS7" s="69"/>
      <c r="IKW7" s="69"/>
      <c r="ILA7" s="69"/>
      <c r="ILE7" s="69"/>
      <c r="ILI7" s="69"/>
      <c r="ILM7" s="69"/>
      <c r="ILQ7" s="69"/>
      <c r="ILU7" s="69"/>
      <c r="ILY7" s="69"/>
      <c r="IMC7" s="69"/>
      <c r="IMG7" s="69"/>
      <c r="IMK7" s="69"/>
      <c r="IMO7" s="69"/>
      <c r="IMS7" s="69"/>
      <c r="IMW7" s="69"/>
      <c r="INA7" s="69"/>
      <c r="INE7" s="69"/>
      <c r="INI7" s="69"/>
      <c r="INM7" s="69"/>
      <c r="INQ7" s="69"/>
      <c r="INU7" s="69"/>
      <c r="INY7" s="69"/>
      <c r="IOC7" s="69"/>
      <c r="IOG7" s="69"/>
      <c r="IOK7" s="69"/>
      <c r="IOO7" s="69"/>
      <c r="IOS7" s="69"/>
      <c r="IOW7" s="69"/>
      <c r="IPA7" s="69"/>
      <c r="IPE7" s="69"/>
      <c r="IPI7" s="69"/>
      <c r="IPM7" s="69"/>
      <c r="IPQ7" s="69"/>
      <c r="IPU7" s="69"/>
      <c r="IPY7" s="69"/>
      <c r="IQC7" s="69"/>
      <c r="IQG7" s="69"/>
      <c r="IQK7" s="69"/>
      <c r="IQO7" s="69"/>
      <c r="IQS7" s="69"/>
      <c r="IQW7" s="69"/>
      <c r="IRA7" s="69"/>
      <c r="IRE7" s="69"/>
      <c r="IRI7" s="69"/>
      <c r="IRM7" s="69"/>
      <c r="IRQ7" s="69"/>
      <c r="IRU7" s="69"/>
      <c r="IRY7" s="69"/>
      <c r="ISC7" s="69"/>
      <c r="ISG7" s="69"/>
      <c r="ISK7" s="69"/>
      <c r="ISO7" s="69"/>
      <c r="ISS7" s="69"/>
      <c r="ISW7" s="69"/>
      <c r="ITA7" s="69"/>
      <c r="ITE7" s="69"/>
      <c r="ITI7" s="69"/>
      <c r="ITM7" s="69"/>
      <c r="ITQ7" s="69"/>
      <c r="ITU7" s="69"/>
      <c r="ITY7" s="69"/>
      <c r="IUC7" s="69"/>
      <c r="IUG7" s="69"/>
      <c r="IUK7" s="69"/>
      <c r="IUO7" s="69"/>
      <c r="IUS7" s="69"/>
      <c r="IUW7" s="69"/>
      <c r="IVA7" s="69"/>
      <c r="IVE7" s="69"/>
      <c r="IVI7" s="69"/>
      <c r="IVM7" s="69"/>
      <c r="IVQ7" s="69"/>
      <c r="IVU7" s="69"/>
      <c r="IVY7" s="69"/>
      <c r="IWC7" s="69"/>
      <c r="IWG7" s="69"/>
      <c r="IWK7" s="69"/>
      <c r="IWO7" s="69"/>
      <c r="IWS7" s="69"/>
      <c r="IWW7" s="69"/>
      <c r="IXA7" s="69"/>
      <c r="IXE7" s="69"/>
      <c r="IXI7" s="69"/>
      <c r="IXM7" s="69"/>
      <c r="IXQ7" s="69"/>
      <c r="IXU7" s="69"/>
      <c r="IXY7" s="69"/>
      <c r="IYC7" s="69"/>
      <c r="IYG7" s="69"/>
      <c r="IYK7" s="69"/>
      <c r="IYO7" s="69"/>
      <c r="IYS7" s="69"/>
      <c r="IYW7" s="69"/>
      <c r="IZA7" s="69"/>
      <c r="IZE7" s="69"/>
      <c r="IZI7" s="69"/>
      <c r="IZM7" s="69"/>
      <c r="IZQ7" s="69"/>
      <c r="IZU7" s="69"/>
      <c r="IZY7" s="69"/>
      <c r="JAC7" s="69"/>
      <c r="JAG7" s="69"/>
      <c r="JAK7" s="69"/>
      <c r="JAO7" s="69"/>
      <c r="JAS7" s="69"/>
      <c r="JAW7" s="69"/>
      <c r="JBA7" s="69"/>
      <c r="JBE7" s="69"/>
      <c r="JBI7" s="69"/>
      <c r="JBM7" s="69"/>
      <c r="JBQ7" s="69"/>
      <c r="JBU7" s="69"/>
      <c r="JBY7" s="69"/>
      <c r="JCC7" s="69"/>
      <c r="JCG7" s="69"/>
      <c r="JCK7" s="69"/>
      <c r="JCO7" s="69"/>
      <c r="JCS7" s="69"/>
      <c r="JCW7" s="69"/>
      <c r="JDA7" s="69"/>
      <c r="JDE7" s="69"/>
      <c r="JDI7" s="69"/>
      <c r="JDM7" s="69"/>
      <c r="JDQ7" s="69"/>
      <c r="JDU7" s="69"/>
      <c r="JDY7" s="69"/>
      <c r="JEC7" s="69"/>
      <c r="JEG7" s="69"/>
      <c r="JEK7" s="69"/>
      <c r="JEO7" s="69"/>
      <c r="JES7" s="69"/>
      <c r="JEW7" s="69"/>
      <c r="JFA7" s="69"/>
      <c r="JFE7" s="69"/>
      <c r="JFI7" s="69"/>
      <c r="JFM7" s="69"/>
      <c r="JFQ7" s="69"/>
      <c r="JFU7" s="69"/>
      <c r="JFY7" s="69"/>
      <c r="JGC7" s="69"/>
      <c r="JGG7" s="69"/>
      <c r="JGK7" s="69"/>
      <c r="JGO7" s="69"/>
      <c r="JGS7" s="69"/>
      <c r="JGW7" s="69"/>
      <c r="JHA7" s="69"/>
      <c r="JHE7" s="69"/>
      <c r="JHI7" s="69"/>
      <c r="JHM7" s="69"/>
      <c r="JHQ7" s="69"/>
      <c r="JHU7" s="69"/>
      <c r="JHY7" s="69"/>
      <c r="JIC7" s="69"/>
      <c r="JIG7" s="69"/>
      <c r="JIK7" s="69"/>
      <c r="JIO7" s="69"/>
      <c r="JIS7" s="69"/>
      <c r="JIW7" s="69"/>
      <c r="JJA7" s="69"/>
      <c r="JJE7" s="69"/>
      <c r="JJI7" s="69"/>
      <c r="JJM7" s="69"/>
      <c r="JJQ7" s="69"/>
      <c r="JJU7" s="69"/>
      <c r="JJY7" s="69"/>
      <c r="JKC7" s="69"/>
      <c r="JKG7" s="69"/>
      <c r="JKK7" s="69"/>
      <c r="JKO7" s="69"/>
      <c r="JKS7" s="69"/>
      <c r="JKW7" s="69"/>
      <c r="JLA7" s="69"/>
      <c r="JLE7" s="69"/>
      <c r="JLI7" s="69"/>
      <c r="JLM7" s="69"/>
      <c r="JLQ7" s="69"/>
      <c r="JLU7" s="69"/>
      <c r="JLY7" s="69"/>
      <c r="JMC7" s="69"/>
      <c r="JMG7" s="69"/>
      <c r="JMK7" s="69"/>
      <c r="JMO7" s="69"/>
      <c r="JMS7" s="69"/>
      <c r="JMW7" s="69"/>
      <c r="JNA7" s="69"/>
      <c r="JNE7" s="69"/>
      <c r="JNI7" s="69"/>
      <c r="JNM7" s="69"/>
      <c r="JNQ7" s="69"/>
      <c r="JNU7" s="69"/>
      <c r="JNY7" s="69"/>
      <c r="JOC7" s="69"/>
      <c r="JOG7" s="69"/>
      <c r="JOK7" s="69"/>
      <c r="JOO7" s="69"/>
      <c r="JOS7" s="69"/>
      <c r="JOW7" s="69"/>
      <c r="JPA7" s="69"/>
      <c r="JPE7" s="69"/>
      <c r="JPI7" s="69"/>
      <c r="JPM7" s="69"/>
      <c r="JPQ7" s="69"/>
      <c r="JPU7" s="69"/>
      <c r="JPY7" s="69"/>
      <c r="JQC7" s="69"/>
      <c r="JQG7" s="69"/>
      <c r="JQK7" s="69"/>
      <c r="JQO7" s="69"/>
      <c r="JQS7" s="69"/>
      <c r="JQW7" s="69"/>
      <c r="JRA7" s="69"/>
      <c r="JRE7" s="69"/>
      <c r="JRI7" s="69"/>
      <c r="JRM7" s="69"/>
      <c r="JRQ7" s="69"/>
      <c r="JRU7" s="69"/>
      <c r="JRY7" s="69"/>
      <c r="JSC7" s="69"/>
      <c r="JSG7" s="69"/>
      <c r="JSK7" s="69"/>
      <c r="JSO7" s="69"/>
      <c r="JSS7" s="69"/>
      <c r="JSW7" s="69"/>
      <c r="JTA7" s="69"/>
      <c r="JTE7" s="69"/>
      <c r="JTI7" s="69"/>
      <c r="JTM7" s="69"/>
      <c r="JTQ7" s="69"/>
      <c r="JTU7" s="69"/>
      <c r="JTY7" s="69"/>
      <c r="JUC7" s="69"/>
      <c r="JUG7" s="69"/>
      <c r="JUK7" s="69"/>
      <c r="JUO7" s="69"/>
      <c r="JUS7" s="69"/>
      <c r="JUW7" s="69"/>
      <c r="JVA7" s="69"/>
      <c r="JVE7" s="69"/>
      <c r="JVI7" s="69"/>
      <c r="JVM7" s="69"/>
      <c r="JVQ7" s="69"/>
      <c r="JVU7" s="69"/>
      <c r="JVY7" s="69"/>
      <c r="JWC7" s="69"/>
      <c r="JWG7" s="69"/>
      <c r="JWK7" s="69"/>
      <c r="JWO7" s="69"/>
      <c r="JWS7" s="69"/>
      <c r="JWW7" s="69"/>
      <c r="JXA7" s="69"/>
      <c r="JXE7" s="69"/>
      <c r="JXI7" s="69"/>
      <c r="JXM7" s="69"/>
      <c r="JXQ7" s="69"/>
      <c r="JXU7" s="69"/>
      <c r="JXY7" s="69"/>
      <c r="JYC7" s="69"/>
      <c r="JYG7" s="69"/>
      <c r="JYK7" s="69"/>
      <c r="JYO7" s="69"/>
      <c r="JYS7" s="69"/>
      <c r="JYW7" s="69"/>
      <c r="JZA7" s="69"/>
      <c r="JZE7" s="69"/>
      <c r="JZI7" s="69"/>
      <c r="JZM7" s="69"/>
      <c r="JZQ7" s="69"/>
      <c r="JZU7" s="69"/>
      <c r="JZY7" s="69"/>
      <c r="KAC7" s="69"/>
      <c r="KAG7" s="69"/>
      <c r="KAK7" s="69"/>
      <c r="KAO7" s="69"/>
      <c r="KAS7" s="69"/>
      <c r="KAW7" s="69"/>
      <c r="KBA7" s="69"/>
      <c r="KBE7" s="69"/>
      <c r="KBI7" s="69"/>
      <c r="KBM7" s="69"/>
      <c r="KBQ7" s="69"/>
      <c r="KBU7" s="69"/>
      <c r="KBY7" s="69"/>
      <c r="KCC7" s="69"/>
      <c r="KCG7" s="69"/>
      <c r="KCK7" s="69"/>
      <c r="KCO7" s="69"/>
      <c r="KCS7" s="69"/>
      <c r="KCW7" s="69"/>
      <c r="KDA7" s="69"/>
      <c r="KDE7" s="69"/>
      <c r="KDI7" s="69"/>
      <c r="KDM7" s="69"/>
      <c r="KDQ7" s="69"/>
      <c r="KDU7" s="69"/>
      <c r="KDY7" s="69"/>
      <c r="KEC7" s="69"/>
      <c r="KEG7" s="69"/>
      <c r="KEK7" s="69"/>
      <c r="KEO7" s="69"/>
      <c r="KES7" s="69"/>
      <c r="KEW7" s="69"/>
      <c r="KFA7" s="69"/>
      <c r="KFE7" s="69"/>
      <c r="KFI7" s="69"/>
      <c r="KFM7" s="69"/>
      <c r="KFQ7" s="69"/>
      <c r="KFU7" s="69"/>
      <c r="KFY7" s="69"/>
      <c r="KGC7" s="69"/>
      <c r="KGG7" s="69"/>
      <c r="KGK7" s="69"/>
      <c r="KGO7" s="69"/>
      <c r="KGS7" s="69"/>
      <c r="KGW7" s="69"/>
      <c r="KHA7" s="69"/>
      <c r="KHE7" s="69"/>
      <c r="KHI7" s="69"/>
      <c r="KHM7" s="69"/>
      <c r="KHQ7" s="69"/>
      <c r="KHU7" s="69"/>
      <c r="KHY7" s="69"/>
      <c r="KIC7" s="69"/>
      <c r="KIG7" s="69"/>
      <c r="KIK7" s="69"/>
      <c r="KIO7" s="69"/>
      <c r="KIS7" s="69"/>
      <c r="KIW7" s="69"/>
      <c r="KJA7" s="69"/>
      <c r="KJE7" s="69"/>
      <c r="KJI7" s="69"/>
      <c r="KJM7" s="69"/>
      <c r="KJQ7" s="69"/>
      <c r="KJU7" s="69"/>
      <c r="KJY7" s="69"/>
      <c r="KKC7" s="69"/>
      <c r="KKG7" s="69"/>
      <c r="KKK7" s="69"/>
      <c r="KKO7" s="69"/>
      <c r="KKS7" s="69"/>
      <c r="KKW7" s="69"/>
      <c r="KLA7" s="69"/>
      <c r="KLE7" s="69"/>
      <c r="KLI7" s="69"/>
      <c r="KLM7" s="69"/>
      <c r="KLQ7" s="69"/>
      <c r="KLU7" s="69"/>
      <c r="KLY7" s="69"/>
      <c r="KMC7" s="69"/>
      <c r="KMG7" s="69"/>
      <c r="KMK7" s="69"/>
      <c r="KMO7" s="69"/>
      <c r="KMS7" s="69"/>
      <c r="KMW7" s="69"/>
      <c r="KNA7" s="69"/>
      <c r="KNE7" s="69"/>
      <c r="KNI7" s="69"/>
      <c r="KNM7" s="69"/>
      <c r="KNQ7" s="69"/>
      <c r="KNU7" s="69"/>
      <c r="KNY7" s="69"/>
      <c r="KOC7" s="69"/>
      <c r="KOG7" s="69"/>
      <c r="KOK7" s="69"/>
      <c r="KOO7" s="69"/>
      <c r="KOS7" s="69"/>
      <c r="KOW7" s="69"/>
      <c r="KPA7" s="69"/>
      <c r="KPE7" s="69"/>
      <c r="KPI7" s="69"/>
      <c r="KPM7" s="69"/>
      <c r="KPQ7" s="69"/>
      <c r="KPU7" s="69"/>
      <c r="KPY7" s="69"/>
      <c r="KQC7" s="69"/>
      <c r="KQG7" s="69"/>
      <c r="KQK7" s="69"/>
      <c r="KQO7" s="69"/>
      <c r="KQS7" s="69"/>
      <c r="KQW7" s="69"/>
      <c r="KRA7" s="69"/>
      <c r="KRE7" s="69"/>
      <c r="KRI7" s="69"/>
      <c r="KRM7" s="69"/>
      <c r="KRQ7" s="69"/>
      <c r="KRU7" s="69"/>
      <c r="KRY7" s="69"/>
      <c r="KSC7" s="69"/>
      <c r="KSG7" s="69"/>
      <c r="KSK7" s="69"/>
      <c r="KSO7" s="69"/>
      <c r="KSS7" s="69"/>
      <c r="KSW7" s="69"/>
      <c r="KTA7" s="69"/>
      <c r="KTE7" s="69"/>
      <c r="KTI7" s="69"/>
      <c r="KTM7" s="69"/>
      <c r="KTQ7" s="69"/>
      <c r="KTU7" s="69"/>
      <c r="KTY7" s="69"/>
      <c r="KUC7" s="69"/>
      <c r="KUG7" s="69"/>
      <c r="KUK7" s="69"/>
      <c r="KUO7" s="69"/>
      <c r="KUS7" s="69"/>
      <c r="KUW7" s="69"/>
      <c r="KVA7" s="69"/>
      <c r="KVE7" s="69"/>
      <c r="KVI7" s="69"/>
      <c r="KVM7" s="69"/>
      <c r="KVQ7" s="69"/>
      <c r="KVU7" s="69"/>
      <c r="KVY7" s="69"/>
      <c r="KWC7" s="69"/>
      <c r="KWG7" s="69"/>
      <c r="KWK7" s="69"/>
      <c r="KWO7" s="69"/>
      <c r="KWS7" s="69"/>
      <c r="KWW7" s="69"/>
      <c r="KXA7" s="69"/>
      <c r="KXE7" s="69"/>
      <c r="KXI7" s="69"/>
      <c r="KXM7" s="69"/>
      <c r="KXQ7" s="69"/>
      <c r="KXU7" s="69"/>
      <c r="KXY7" s="69"/>
      <c r="KYC7" s="69"/>
      <c r="KYG7" s="69"/>
      <c r="KYK7" s="69"/>
      <c r="KYO7" s="69"/>
      <c r="KYS7" s="69"/>
      <c r="KYW7" s="69"/>
      <c r="KZA7" s="69"/>
      <c r="KZE7" s="69"/>
      <c r="KZI7" s="69"/>
      <c r="KZM7" s="69"/>
      <c r="KZQ7" s="69"/>
      <c r="KZU7" s="69"/>
      <c r="KZY7" s="69"/>
      <c r="LAC7" s="69"/>
      <c r="LAG7" s="69"/>
      <c r="LAK7" s="69"/>
      <c r="LAO7" s="69"/>
      <c r="LAS7" s="69"/>
      <c r="LAW7" s="69"/>
      <c r="LBA7" s="69"/>
      <c r="LBE7" s="69"/>
      <c r="LBI7" s="69"/>
      <c r="LBM7" s="69"/>
      <c r="LBQ7" s="69"/>
      <c r="LBU7" s="69"/>
      <c r="LBY7" s="69"/>
      <c r="LCC7" s="69"/>
      <c r="LCG7" s="69"/>
      <c r="LCK7" s="69"/>
      <c r="LCO7" s="69"/>
      <c r="LCS7" s="69"/>
      <c r="LCW7" s="69"/>
      <c r="LDA7" s="69"/>
      <c r="LDE7" s="69"/>
      <c r="LDI7" s="69"/>
      <c r="LDM7" s="69"/>
      <c r="LDQ7" s="69"/>
      <c r="LDU7" s="69"/>
      <c r="LDY7" s="69"/>
      <c r="LEC7" s="69"/>
      <c r="LEG7" s="69"/>
      <c r="LEK7" s="69"/>
      <c r="LEO7" s="69"/>
      <c r="LES7" s="69"/>
      <c r="LEW7" s="69"/>
      <c r="LFA7" s="69"/>
      <c r="LFE7" s="69"/>
      <c r="LFI7" s="69"/>
      <c r="LFM7" s="69"/>
      <c r="LFQ7" s="69"/>
      <c r="LFU7" s="69"/>
      <c r="LFY7" s="69"/>
      <c r="LGC7" s="69"/>
      <c r="LGG7" s="69"/>
      <c r="LGK7" s="69"/>
      <c r="LGO7" s="69"/>
      <c r="LGS7" s="69"/>
      <c r="LGW7" s="69"/>
      <c r="LHA7" s="69"/>
      <c r="LHE7" s="69"/>
      <c r="LHI7" s="69"/>
      <c r="LHM7" s="69"/>
      <c r="LHQ7" s="69"/>
      <c r="LHU7" s="69"/>
      <c r="LHY7" s="69"/>
      <c r="LIC7" s="69"/>
      <c r="LIG7" s="69"/>
      <c r="LIK7" s="69"/>
      <c r="LIO7" s="69"/>
      <c r="LIS7" s="69"/>
      <c r="LIW7" s="69"/>
      <c r="LJA7" s="69"/>
      <c r="LJE7" s="69"/>
      <c r="LJI7" s="69"/>
      <c r="LJM7" s="69"/>
      <c r="LJQ7" s="69"/>
      <c r="LJU7" s="69"/>
      <c r="LJY7" s="69"/>
      <c r="LKC7" s="69"/>
      <c r="LKG7" s="69"/>
      <c r="LKK7" s="69"/>
      <c r="LKO7" s="69"/>
      <c r="LKS7" s="69"/>
      <c r="LKW7" s="69"/>
      <c r="LLA7" s="69"/>
      <c r="LLE7" s="69"/>
      <c r="LLI7" s="69"/>
      <c r="LLM7" s="69"/>
      <c r="LLQ7" s="69"/>
      <c r="LLU7" s="69"/>
      <c r="LLY7" s="69"/>
      <c r="LMC7" s="69"/>
      <c r="LMG7" s="69"/>
      <c r="LMK7" s="69"/>
      <c r="LMO7" s="69"/>
      <c r="LMS7" s="69"/>
      <c r="LMW7" s="69"/>
      <c r="LNA7" s="69"/>
      <c r="LNE7" s="69"/>
      <c r="LNI7" s="69"/>
      <c r="LNM7" s="69"/>
      <c r="LNQ7" s="69"/>
      <c r="LNU7" s="69"/>
      <c r="LNY7" s="69"/>
      <c r="LOC7" s="69"/>
      <c r="LOG7" s="69"/>
      <c r="LOK7" s="69"/>
      <c r="LOO7" s="69"/>
      <c r="LOS7" s="69"/>
      <c r="LOW7" s="69"/>
      <c r="LPA7" s="69"/>
      <c r="LPE7" s="69"/>
      <c r="LPI7" s="69"/>
      <c r="LPM7" s="69"/>
      <c r="LPQ7" s="69"/>
      <c r="LPU7" s="69"/>
      <c r="LPY7" s="69"/>
      <c r="LQC7" s="69"/>
      <c r="LQG7" s="69"/>
      <c r="LQK7" s="69"/>
      <c r="LQO7" s="69"/>
      <c r="LQS7" s="69"/>
      <c r="LQW7" s="69"/>
      <c r="LRA7" s="69"/>
      <c r="LRE7" s="69"/>
      <c r="LRI7" s="69"/>
      <c r="LRM7" s="69"/>
      <c r="LRQ7" s="69"/>
      <c r="LRU7" s="69"/>
      <c r="LRY7" s="69"/>
      <c r="LSC7" s="69"/>
      <c r="LSG7" s="69"/>
      <c r="LSK7" s="69"/>
      <c r="LSO7" s="69"/>
      <c r="LSS7" s="69"/>
      <c r="LSW7" s="69"/>
      <c r="LTA7" s="69"/>
      <c r="LTE7" s="69"/>
      <c r="LTI7" s="69"/>
      <c r="LTM7" s="69"/>
      <c r="LTQ7" s="69"/>
      <c r="LTU7" s="69"/>
      <c r="LTY7" s="69"/>
      <c r="LUC7" s="69"/>
      <c r="LUG7" s="69"/>
      <c r="LUK7" s="69"/>
      <c r="LUO7" s="69"/>
      <c r="LUS7" s="69"/>
      <c r="LUW7" s="69"/>
      <c r="LVA7" s="69"/>
      <c r="LVE7" s="69"/>
      <c r="LVI7" s="69"/>
      <c r="LVM7" s="69"/>
      <c r="LVQ7" s="69"/>
      <c r="LVU7" s="69"/>
      <c r="LVY7" s="69"/>
      <c r="LWC7" s="69"/>
      <c r="LWG7" s="69"/>
      <c r="LWK7" s="69"/>
      <c r="LWO7" s="69"/>
      <c r="LWS7" s="69"/>
      <c r="LWW7" s="69"/>
      <c r="LXA7" s="69"/>
      <c r="LXE7" s="69"/>
      <c r="LXI7" s="69"/>
      <c r="LXM7" s="69"/>
      <c r="LXQ7" s="69"/>
      <c r="LXU7" s="69"/>
      <c r="LXY7" s="69"/>
      <c r="LYC7" s="69"/>
      <c r="LYG7" s="69"/>
      <c r="LYK7" s="69"/>
      <c r="LYO7" s="69"/>
      <c r="LYS7" s="69"/>
      <c r="LYW7" s="69"/>
      <c r="LZA7" s="69"/>
      <c r="LZE7" s="69"/>
      <c r="LZI7" s="69"/>
      <c r="LZM7" s="69"/>
      <c r="LZQ7" s="69"/>
      <c r="LZU7" s="69"/>
      <c r="LZY7" s="69"/>
      <c r="MAC7" s="69"/>
      <c r="MAG7" s="69"/>
      <c r="MAK7" s="69"/>
      <c r="MAO7" s="69"/>
      <c r="MAS7" s="69"/>
      <c r="MAW7" s="69"/>
      <c r="MBA7" s="69"/>
      <c r="MBE7" s="69"/>
      <c r="MBI7" s="69"/>
      <c r="MBM7" s="69"/>
      <c r="MBQ7" s="69"/>
      <c r="MBU7" s="69"/>
      <c r="MBY7" s="69"/>
      <c r="MCC7" s="69"/>
      <c r="MCG7" s="69"/>
      <c r="MCK7" s="69"/>
      <c r="MCO7" s="69"/>
      <c r="MCS7" s="69"/>
      <c r="MCW7" s="69"/>
      <c r="MDA7" s="69"/>
      <c r="MDE7" s="69"/>
      <c r="MDI7" s="69"/>
      <c r="MDM7" s="69"/>
      <c r="MDQ7" s="69"/>
      <c r="MDU7" s="69"/>
      <c r="MDY7" s="69"/>
      <c r="MEC7" s="69"/>
      <c r="MEG7" s="69"/>
      <c r="MEK7" s="69"/>
      <c r="MEO7" s="69"/>
      <c r="MES7" s="69"/>
      <c r="MEW7" s="69"/>
      <c r="MFA7" s="69"/>
      <c r="MFE7" s="69"/>
      <c r="MFI7" s="69"/>
      <c r="MFM7" s="69"/>
      <c r="MFQ7" s="69"/>
      <c r="MFU7" s="69"/>
      <c r="MFY7" s="69"/>
      <c r="MGC7" s="69"/>
      <c r="MGG7" s="69"/>
      <c r="MGK7" s="69"/>
      <c r="MGO7" s="69"/>
      <c r="MGS7" s="69"/>
      <c r="MGW7" s="69"/>
      <c r="MHA7" s="69"/>
      <c r="MHE7" s="69"/>
      <c r="MHI7" s="69"/>
      <c r="MHM7" s="69"/>
      <c r="MHQ7" s="69"/>
      <c r="MHU7" s="69"/>
      <c r="MHY7" s="69"/>
      <c r="MIC7" s="69"/>
      <c r="MIG7" s="69"/>
      <c r="MIK7" s="69"/>
      <c r="MIO7" s="69"/>
      <c r="MIS7" s="69"/>
      <c r="MIW7" s="69"/>
      <c r="MJA7" s="69"/>
      <c r="MJE7" s="69"/>
      <c r="MJI7" s="69"/>
      <c r="MJM7" s="69"/>
      <c r="MJQ7" s="69"/>
      <c r="MJU7" s="69"/>
      <c r="MJY7" s="69"/>
      <c r="MKC7" s="69"/>
      <c r="MKG7" s="69"/>
      <c r="MKK7" s="69"/>
      <c r="MKO7" s="69"/>
      <c r="MKS7" s="69"/>
      <c r="MKW7" s="69"/>
      <c r="MLA7" s="69"/>
      <c r="MLE7" s="69"/>
      <c r="MLI7" s="69"/>
      <c r="MLM7" s="69"/>
      <c r="MLQ7" s="69"/>
      <c r="MLU7" s="69"/>
      <c r="MLY7" s="69"/>
      <c r="MMC7" s="69"/>
      <c r="MMG7" s="69"/>
      <c r="MMK7" s="69"/>
      <c r="MMO7" s="69"/>
      <c r="MMS7" s="69"/>
      <c r="MMW7" s="69"/>
      <c r="MNA7" s="69"/>
      <c r="MNE7" s="69"/>
      <c r="MNI7" s="69"/>
      <c r="MNM7" s="69"/>
      <c r="MNQ7" s="69"/>
      <c r="MNU7" s="69"/>
      <c r="MNY7" s="69"/>
      <c r="MOC7" s="69"/>
      <c r="MOG7" s="69"/>
      <c r="MOK7" s="69"/>
      <c r="MOO7" s="69"/>
      <c r="MOS7" s="69"/>
      <c r="MOW7" s="69"/>
      <c r="MPA7" s="69"/>
      <c r="MPE7" s="69"/>
      <c r="MPI7" s="69"/>
      <c r="MPM7" s="69"/>
      <c r="MPQ7" s="69"/>
      <c r="MPU7" s="69"/>
      <c r="MPY7" s="69"/>
      <c r="MQC7" s="69"/>
      <c r="MQG7" s="69"/>
      <c r="MQK7" s="69"/>
      <c r="MQO7" s="69"/>
      <c r="MQS7" s="69"/>
      <c r="MQW7" s="69"/>
      <c r="MRA7" s="69"/>
      <c r="MRE7" s="69"/>
      <c r="MRI7" s="69"/>
      <c r="MRM7" s="69"/>
      <c r="MRQ7" s="69"/>
      <c r="MRU7" s="69"/>
      <c r="MRY7" s="69"/>
      <c r="MSC7" s="69"/>
      <c r="MSG7" s="69"/>
      <c r="MSK7" s="69"/>
      <c r="MSO7" s="69"/>
      <c r="MSS7" s="69"/>
      <c r="MSW7" s="69"/>
      <c r="MTA7" s="69"/>
      <c r="MTE7" s="69"/>
      <c r="MTI7" s="69"/>
      <c r="MTM7" s="69"/>
      <c r="MTQ7" s="69"/>
      <c r="MTU7" s="69"/>
      <c r="MTY7" s="69"/>
      <c r="MUC7" s="69"/>
      <c r="MUG7" s="69"/>
      <c r="MUK7" s="69"/>
      <c r="MUO7" s="69"/>
      <c r="MUS7" s="69"/>
      <c r="MUW7" s="69"/>
      <c r="MVA7" s="69"/>
      <c r="MVE7" s="69"/>
      <c r="MVI7" s="69"/>
      <c r="MVM7" s="69"/>
      <c r="MVQ7" s="69"/>
      <c r="MVU7" s="69"/>
      <c r="MVY7" s="69"/>
      <c r="MWC7" s="69"/>
      <c r="MWG7" s="69"/>
      <c r="MWK7" s="69"/>
      <c r="MWO7" s="69"/>
      <c r="MWS7" s="69"/>
      <c r="MWW7" s="69"/>
      <c r="MXA7" s="69"/>
      <c r="MXE7" s="69"/>
      <c r="MXI7" s="69"/>
      <c r="MXM7" s="69"/>
      <c r="MXQ7" s="69"/>
      <c r="MXU7" s="69"/>
      <c r="MXY7" s="69"/>
      <c r="MYC7" s="69"/>
      <c r="MYG7" s="69"/>
      <c r="MYK7" s="69"/>
      <c r="MYO7" s="69"/>
      <c r="MYS7" s="69"/>
      <c r="MYW7" s="69"/>
      <c r="MZA7" s="69"/>
      <c r="MZE7" s="69"/>
      <c r="MZI7" s="69"/>
      <c r="MZM7" s="69"/>
      <c r="MZQ7" s="69"/>
      <c r="MZU7" s="69"/>
      <c r="MZY7" s="69"/>
      <c r="NAC7" s="69"/>
      <c r="NAG7" s="69"/>
      <c r="NAK7" s="69"/>
      <c r="NAO7" s="69"/>
      <c r="NAS7" s="69"/>
      <c r="NAW7" s="69"/>
      <c r="NBA7" s="69"/>
      <c r="NBE7" s="69"/>
      <c r="NBI7" s="69"/>
      <c r="NBM7" s="69"/>
      <c r="NBQ7" s="69"/>
      <c r="NBU7" s="69"/>
      <c r="NBY7" s="69"/>
      <c r="NCC7" s="69"/>
      <c r="NCG7" s="69"/>
      <c r="NCK7" s="69"/>
      <c r="NCO7" s="69"/>
      <c r="NCS7" s="69"/>
      <c r="NCW7" s="69"/>
      <c r="NDA7" s="69"/>
      <c r="NDE7" s="69"/>
      <c r="NDI7" s="69"/>
      <c r="NDM7" s="69"/>
      <c r="NDQ7" s="69"/>
      <c r="NDU7" s="69"/>
      <c r="NDY7" s="69"/>
      <c r="NEC7" s="69"/>
      <c r="NEG7" s="69"/>
      <c r="NEK7" s="69"/>
      <c r="NEO7" s="69"/>
      <c r="NES7" s="69"/>
      <c r="NEW7" s="69"/>
      <c r="NFA7" s="69"/>
      <c r="NFE7" s="69"/>
      <c r="NFI7" s="69"/>
      <c r="NFM7" s="69"/>
      <c r="NFQ7" s="69"/>
      <c r="NFU7" s="69"/>
      <c r="NFY7" s="69"/>
      <c r="NGC7" s="69"/>
      <c r="NGG7" s="69"/>
      <c r="NGK7" s="69"/>
      <c r="NGO7" s="69"/>
      <c r="NGS7" s="69"/>
      <c r="NGW7" s="69"/>
      <c r="NHA7" s="69"/>
      <c r="NHE7" s="69"/>
      <c r="NHI7" s="69"/>
      <c r="NHM7" s="69"/>
      <c r="NHQ7" s="69"/>
      <c r="NHU7" s="69"/>
      <c r="NHY7" s="69"/>
      <c r="NIC7" s="69"/>
      <c r="NIG7" s="69"/>
      <c r="NIK7" s="69"/>
      <c r="NIO7" s="69"/>
      <c r="NIS7" s="69"/>
      <c r="NIW7" s="69"/>
      <c r="NJA7" s="69"/>
      <c r="NJE7" s="69"/>
      <c r="NJI7" s="69"/>
      <c r="NJM7" s="69"/>
      <c r="NJQ7" s="69"/>
      <c r="NJU7" s="69"/>
      <c r="NJY7" s="69"/>
      <c r="NKC7" s="69"/>
      <c r="NKG7" s="69"/>
      <c r="NKK7" s="69"/>
      <c r="NKO7" s="69"/>
      <c r="NKS7" s="69"/>
      <c r="NKW7" s="69"/>
      <c r="NLA7" s="69"/>
      <c r="NLE7" s="69"/>
      <c r="NLI7" s="69"/>
      <c r="NLM7" s="69"/>
      <c r="NLQ7" s="69"/>
      <c r="NLU7" s="69"/>
      <c r="NLY7" s="69"/>
      <c r="NMC7" s="69"/>
      <c r="NMG7" s="69"/>
      <c r="NMK7" s="69"/>
      <c r="NMO7" s="69"/>
      <c r="NMS7" s="69"/>
      <c r="NMW7" s="69"/>
      <c r="NNA7" s="69"/>
      <c r="NNE7" s="69"/>
      <c r="NNI7" s="69"/>
      <c r="NNM7" s="69"/>
      <c r="NNQ7" s="69"/>
      <c r="NNU7" s="69"/>
      <c r="NNY7" s="69"/>
      <c r="NOC7" s="69"/>
      <c r="NOG7" s="69"/>
      <c r="NOK7" s="69"/>
      <c r="NOO7" s="69"/>
      <c r="NOS7" s="69"/>
      <c r="NOW7" s="69"/>
      <c r="NPA7" s="69"/>
      <c r="NPE7" s="69"/>
      <c r="NPI7" s="69"/>
      <c r="NPM7" s="69"/>
      <c r="NPQ7" s="69"/>
      <c r="NPU7" s="69"/>
      <c r="NPY7" s="69"/>
      <c r="NQC7" s="69"/>
      <c r="NQG7" s="69"/>
      <c r="NQK7" s="69"/>
      <c r="NQO7" s="69"/>
      <c r="NQS7" s="69"/>
      <c r="NQW7" s="69"/>
      <c r="NRA7" s="69"/>
      <c r="NRE7" s="69"/>
      <c r="NRI7" s="69"/>
      <c r="NRM7" s="69"/>
      <c r="NRQ7" s="69"/>
      <c r="NRU7" s="69"/>
      <c r="NRY7" s="69"/>
      <c r="NSC7" s="69"/>
      <c r="NSG7" s="69"/>
      <c r="NSK7" s="69"/>
      <c r="NSO7" s="69"/>
      <c r="NSS7" s="69"/>
      <c r="NSW7" s="69"/>
      <c r="NTA7" s="69"/>
      <c r="NTE7" s="69"/>
      <c r="NTI7" s="69"/>
      <c r="NTM7" s="69"/>
      <c r="NTQ7" s="69"/>
      <c r="NTU7" s="69"/>
      <c r="NTY7" s="69"/>
      <c r="NUC7" s="69"/>
      <c r="NUG7" s="69"/>
      <c r="NUK7" s="69"/>
      <c r="NUO7" s="69"/>
      <c r="NUS7" s="69"/>
      <c r="NUW7" s="69"/>
      <c r="NVA7" s="69"/>
      <c r="NVE7" s="69"/>
      <c r="NVI7" s="69"/>
      <c r="NVM7" s="69"/>
      <c r="NVQ7" s="69"/>
      <c r="NVU7" s="69"/>
      <c r="NVY7" s="69"/>
      <c r="NWC7" s="69"/>
      <c r="NWG7" s="69"/>
      <c r="NWK7" s="69"/>
      <c r="NWO7" s="69"/>
      <c r="NWS7" s="69"/>
      <c r="NWW7" s="69"/>
      <c r="NXA7" s="69"/>
      <c r="NXE7" s="69"/>
      <c r="NXI7" s="69"/>
      <c r="NXM7" s="69"/>
      <c r="NXQ7" s="69"/>
      <c r="NXU7" s="69"/>
      <c r="NXY7" s="69"/>
      <c r="NYC7" s="69"/>
      <c r="NYG7" s="69"/>
      <c r="NYK7" s="69"/>
      <c r="NYO7" s="69"/>
      <c r="NYS7" s="69"/>
      <c r="NYW7" s="69"/>
      <c r="NZA7" s="69"/>
      <c r="NZE7" s="69"/>
      <c r="NZI7" s="69"/>
      <c r="NZM7" s="69"/>
      <c r="NZQ7" s="69"/>
      <c r="NZU7" s="69"/>
      <c r="NZY7" s="69"/>
      <c r="OAC7" s="69"/>
      <c r="OAG7" s="69"/>
      <c r="OAK7" s="69"/>
      <c r="OAO7" s="69"/>
      <c r="OAS7" s="69"/>
      <c r="OAW7" s="69"/>
      <c r="OBA7" s="69"/>
      <c r="OBE7" s="69"/>
      <c r="OBI7" s="69"/>
      <c r="OBM7" s="69"/>
      <c r="OBQ7" s="69"/>
      <c r="OBU7" s="69"/>
      <c r="OBY7" s="69"/>
      <c r="OCC7" s="69"/>
      <c r="OCG7" s="69"/>
      <c r="OCK7" s="69"/>
      <c r="OCO7" s="69"/>
      <c r="OCS7" s="69"/>
      <c r="OCW7" s="69"/>
      <c r="ODA7" s="69"/>
      <c r="ODE7" s="69"/>
      <c r="ODI7" s="69"/>
      <c r="ODM7" s="69"/>
      <c r="ODQ7" s="69"/>
      <c r="ODU7" s="69"/>
      <c r="ODY7" s="69"/>
      <c r="OEC7" s="69"/>
      <c r="OEG7" s="69"/>
      <c r="OEK7" s="69"/>
      <c r="OEO7" s="69"/>
      <c r="OES7" s="69"/>
      <c r="OEW7" s="69"/>
      <c r="OFA7" s="69"/>
      <c r="OFE7" s="69"/>
      <c r="OFI7" s="69"/>
      <c r="OFM7" s="69"/>
      <c r="OFQ7" s="69"/>
      <c r="OFU7" s="69"/>
      <c r="OFY7" s="69"/>
      <c r="OGC7" s="69"/>
      <c r="OGG7" s="69"/>
      <c r="OGK7" s="69"/>
      <c r="OGO7" s="69"/>
      <c r="OGS7" s="69"/>
      <c r="OGW7" s="69"/>
      <c r="OHA7" s="69"/>
      <c r="OHE7" s="69"/>
      <c r="OHI7" s="69"/>
      <c r="OHM7" s="69"/>
      <c r="OHQ7" s="69"/>
      <c r="OHU7" s="69"/>
      <c r="OHY7" s="69"/>
      <c r="OIC7" s="69"/>
      <c r="OIG7" s="69"/>
      <c r="OIK7" s="69"/>
      <c r="OIO7" s="69"/>
      <c r="OIS7" s="69"/>
      <c r="OIW7" s="69"/>
      <c r="OJA7" s="69"/>
      <c r="OJE7" s="69"/>
      <c r="OJI7" s="69"/>
      <c r="OJM7" s="69"/>
      <c r="OJQ7" s="69"/>
      <c r="OJU7" s="69"/>
      <c r="OJY7" s="69"/>
      <c r="OKC7" s="69"/>
      <c r="OKG7" s="69"/>
      <c r="OKK7" s="69"/>
      <c r="OKO7" s="69"/>
      <c r="OKS7" s="69"/>
      <c r="OKW7" s="69"/>
      <c r="OLA7" s="69"/>
      <c r="OLE7" s="69"/>
      <c r="OLI7" s="69"/>
      <c r="OLM7" s="69"/>
      <c r="OLQ7" s="69"/>
      <c r="OLU7" s="69"/>
      <c r="OLY7" s="69"/>
      <c r="OMC7" s="69"/>
      <c r="OMG7" s="69"/>
      <c r="OMK7" s="69"/>
      <c r="OMO7" s="69"/>
      <c r="OMS7" s="69"/>
      <c r="OMW7" s="69"/>
      <c r="ONA7" s="69"/>
      <c r="ONE7" s="69"/>
      <c r="ONI7" s="69"/>
      <c r="ONM7" s="69"/>
      <c r="ONQ7" s="69"/>
      <c r="ONU7" s="69"/>
      <c r="ONY7" s="69"/>
      <c r="OOC7" s="69"/>
      <c r="OOG7" s="69"/>
      <c r="OOK7" s="69"/>
      <c r="OOO7" s="69"/>
      <c r="OOS7" s="69"/>
      <c r="OOW7" s="69"/>
      <c r="OPA7" s="69"/>
      <c r="OPE7" s="69"/>
      <c r="OPI7" s="69"/>
      <c r="OPM7" s="69"/>
      <c r="OPQ7" s="69"/>
      <c r="OPU7" s="69"/>
      <c r="OPY7" s="69"/>
      <c r="OQC7" s="69"/>
      <c r="OQG7" s="69"/>
      <c r="OQK7" s="69"/>
      <c r="OQO7" s="69"/>
      <c r="OQS7" s="69"/>
      <c r="OQW7" s="69"/>
      <c r="ORA7" s="69"/>
      <c r="ORE7" s="69"/>
      <c r="ORI7" s="69"/>
      <c r="ORM7" s="69"/>
      <c r="ORQ7" s="69"/>
      <c r="ORU7" s="69"/>
      <c r="ORY7" s="69"/>
      <c r="OSC7" s="69"/>
      <c r="OSG7" s="69"/>
      <c r="OSK7" s="69"/>
      <c r="OSO7" s="69"/>
      <c r="OSS7" s="69"/>
      <c r="OSW7" s="69"/>
      <c r="OTA7" s="69"/>
      <c r="OTE7" s="69"/>
      <c r="OTI7" s="69"/>
      <c r="OTM7" s="69"/>
      <c r="OTQ7" s="69"/>
      <c r="OTU7" s="69"/>
      <c r="OTY7" s="69"/>
      <c r="OUC7" s="69"/>
      <c r="OUG7" s="69"/>
      <c r="OUK7" s="69"/>
      <c r="OUO7" s="69"/>
      <c r="OUS7" s="69"/>
      <c r="OUW7" s="69"/>
      <c r="OVA7" s="69"/>
      <c r="OVE7" s="69"/>
      <c r="OVI7" s="69"/>
      <c r="OVM7" s="69"/>
      <c r="OVQ7" s="69"/>
      <c r="OVU7" s="69"/>
      <c r="OVY7" s="69"/>
      <c r="OWC7" s="69"/>
      <c r="OWG7" s="69"/>
      <c r="OWK7" s="69"/>
      <c r="OWO7" s="69"/>
      <c r="OWS7" s="69"/>
      <c r="OWW7" s="69"/>
      <c r="OXA7" s="69"/>
      <c r="OXE7" s="69"/>
      <c r="OXI7" s="69"/>
      <c r="OXM7" s="69"/>
      <c r="OXQ7" s="69"/>
      <c r="OXU7" s="69"/>
      <c r="OXY7" s="69"/>
      <c r="OYC7" s="69"/>
      <c r="OYG7" s="69"/>
      <c r="OYK7" s="69"/>
      <c r="OYO7" s="69"/>
      <c r="OYS7" s="69"/>
      <c r="OYW7" s="69"/>
      <c r="OZA7" s="69"/>
      <c r="OZE7" s="69"/>
      <c r="OZI7" s="69"/>
      <c r="OZM7" s="69"/>
      <c r="OZQ7" s="69"/>
      <c r="OZU7" s="69"/>
      <c r="OZY7" s="69"/>
      <c r="PAC7" s="69"/>
      <c r="PAG7" s="69"/>
      <c r="PAK7" s="69"/>
      <c r="PAO7" s="69"/>
      <c r="PAS7" s="69"/>
      <c r="PAW7" s="69"/>
      <c r="PBA7" s="69"/>
      <c r="PBE7" s="69"/>
      <c r="PBI7" s="69"/>
      <c r="PBM7" s="69"/>
      <c r="PBQ7" s="69"/>
      <c r="PBU7" s="69"/>
      <c r="PBY7" s="69"/>
      <c r="PCC7" s="69"/>
      <c r="PCG7" s="69"/>
      <c r="PCK7" s="69"/>
      <c r="PCO7" s="69"/>
      <c r="PCS7" s="69"/>
      <c r="PCW7" s="69"/>
      <c r="PDA7" s="69"/>
      <c r="PDE7" s="69"/>
      <c r="PDI7" s="69"/>
      <c r="PDM7" s="69"/>
      <c r="PDQ7" s="69"/>
      <c r="PDU7" s="69"/>
      <c r="PDY7" s="69"/>
      <c r="PEC7" s="69"/>
      <c r="PEG7" s="69"/>
      <c r="PEK7" s="69"/>
      <c r="PEO7" s="69"/>
      <c r="PES7" s="69"/>
      <c r="PEW7" s="69"/>
      <c r="PFA7" s="69"/>
      <c r="PFE7" s="69"/>
      <c r="PFI7" s="69"/>
      <c r="PFM7" s="69"/>
      <c r="PFQ7" s="69"/>
      <c r="PFU7" s="69"/>
      <c r="PFY7" s="69"/>
      <c r="PGC7" s="69"/>
      <c r="PGG7" s="69"/>
      <c r="PGK7" s="69"/>
      <c r="PGO7" s="69"/>
      <c r="PGS7" s="69"/>
      <c r="PGW7" s="69"/>
      <c r="PHA7" s="69"/>
      <c r="PHE7" s="69"/>
      <c r="PHI7" s="69"/>
      <c r="PHM7" s="69"/>
      <c r="PHQ7" s="69"/>
      <c r="PHU7" s="69"/>
      <c r="PHY7" s="69"/>
      <c r="PIC7" s="69"/>
      <c r="PIG7" s="69"/>
      <c r="PIK7" s="69"/>
      <c r="PIO7" s="69"/>
      <c r="PIS7" s="69"/>
      <c r="PIW7" s="69"/>
      <c r="PJA7" s="69"/>
      <c r="PJE7" s="69"/>
      <c r="PJI7" s="69"/>
      <c r="PJM7" s="69"/>
      <c r="PJQ7" s="69"/>
      <c r="PJU7" s="69"/>
      <c r="PJY7" s="69"/>
      <c r="PKC7" s="69"/>
      <c r="PKG7" s="69"/>
      <c r="PKK7" s="69"/>
      <c r="PKO7" s="69"/>
      <c r="PKS7" s="69"/>
      <c r="PKW7" s="69"/>
      <c r="PLA7" s="69"/>
      <c r="PLE7" s="69"/>
      <c r="PLI7" s="69"/>
      <c r="PLM7" s="69"/>
      <c r="PLQ7" s="69"/>
      <c r="PLU7" s="69"/>
      <c r="PLY7" s="69"/>
      <c r="PMC7" s="69"/>
      <c r="PMG7" s="69"/>
      <c r="PMK7" s="69"/>
      <c r="PMO7" s="69"/>
      <c r="PMS7" s="69"/>
      <c r="PMW7" s="69"/>
      <c r="PNA7" s="69"/>
      <c r="PNE7" s="69"/>
      <c r="PNI7" s="69"/>
      <c r="PNM7" s="69"/>
      <c r="PNQ7" s="69"/>
      <c r="PNU7" s="69"/>
      <c r="PNY7" s="69"/>
      <c r="POC7" s="69"/>
      <c r="POG7" s="69"/>
      <c r="POK7" s="69"/>
      <c r="POO7" s="69"/>
      <c r="POS7" s="69"/>
      <c r="POW7" s="69"/>
      <c r="PPA7" s="69"/>
      <c r="PPE7" s="69"/>
      <c r="PPI7" s="69"/>
      <c r="PPM7" s="69"/>
      <c r="PPQ7" s="69"/>
      <c r="PPU7" s="69"/>
      <c r="PPY7" s="69"/>
      <c r="PQC7" s="69"/>
      <c r="PQG7" s="69"/>
      <c r="PQK7" s="69"/>
      <c r="PQO7" s="69"/>
      <c r="PQS7" s="69"/>
      <c r="PQW7" s="69"/>
      <c r="PRA7" s="69"/>
      <c r="PRE7" s="69"/>
      <c r="PRI7" s="69"/>
      <c r="PRM7" s="69"/>
      <c r="PRQ7" s="69"/>
      <c r="PRU7" s="69"/>
      <c r="PRY7" s="69"/>
      <c r="PSC7" s="69"/>
      <c r="PSG7" s="69"/>
      <c r="PSK7" s="69"/>
      <c r="PSO7" s="69"/>
      <c r="PSS7" s="69"/>
      <c r="PSW7" s="69"/>
      <c r="PTA7" s="69"/>
      <c r="PTE7" s="69"/>
      <c r="PTI7" s="69"/>
      <c r="PTM7" s="69"/>
      <c r="PTQ7" s="69"/>
      <c r="PTU7" s="69"/>
      <c r="PTY7" s="69"/>
      <c r="PUC7" s="69"/>
      <c r="PUG7" s="69"/>
      <c r="PUK7" s="69"/>
      <c r="PUO7" s="69"/>
      <c r="PUS7" s="69"/>
      <c r="PUW7" s="69"/>
      <c r="PVA7" s="69"/>
      <c r="PVE7" s="69"/>
      <c r="PVI7" s="69"/>
      <c r="PVM7" s="69"/>
      <c r="PVQ7" s="69"/>
      <c r="PVU7" s="69"/>
      <c r="PVY7" s="69"/>
      <c r="PWC7" s="69"/>
      <c r="PWG7" s="69"/>
      <c r="PWK7" s="69"/>
      <c r="PWO7" s="69"/>
      <c r="PWS7" s="69"/>
      <c r="PWW7" s="69"/>
      <c r="PXA7" s="69"/>
      <c r="PXE7" s="69"/>
      <c r="PXI7" s="69"/>
      <c r="PXM7" s="69"/>
      <c r="PXQ7" s="69"/>
      <c r="PXU7" s="69"/>
      <c r="PXY7" s="69"/>
      <c r="PYC7" s="69"/>
      <c r="PYG7" s="69"/>
      <c r="PYK7" s="69"/>
      <c r="PYO7" s="69"/>
      <c r="PYS7" s="69"/>
      <c r="PYW7" s="69"/>
      <c r="PZA7" s="69"/>
      <c r="PZE7" s="69"/>
      <c r="PZI7" s="69"/>
      <c r="PZM7" s="69"/>
      <c r="PZQ7" s="69"/>
      <c r="PZU7" s="69"/>
      <c r="PZY7" s="69"/>
      <c r="QAC7" s="69"/>
      <c r="QAG7" s="69"/>
      <c r="QAK7" s="69"/>
      <c r="QAO7" s="69"/>
      <c r="QAS7" s="69"/>
      <c r="QAW7" s="69"/>
      <c r="QBA7" s="69"/>
      <c r="QBE7" s="69"/>
      <c r="QBI7" s="69"/>
      <c r="QBM7" s="69"/>
      <c r="QBQ7" s="69"/>
      <c r="QBU7" s="69"/>
      <c r="QBY7" s="69"/>
      <c r="QCC7" s="69"/>
      <c r="QCG7" s="69"/>
      <c r="QCK7" s="69"/>
      <c r="QCO7" s="69"/>
      <c r="QCS7" s="69"/>
      <c r="QCW7" s="69"/>
      <c r="QDA7" s="69"/>
      <c r="QDE7" s="69"/>
      <c r="QDI7" s="69"/>
      <c r="QDM7" s="69"/>
      <c r="QDQ7" s="69"/>
      <c r="QDU7" s="69"/>
      <c r="QDY7" s="69"/>
      <c r="QEC7" s="69"/>
      <c r="QEG7" s="69"/>
      <c r="QEK7" s="69"/>
      <c r="QEO7" s="69"/>
      <c r="QES7" s="69"/>
      <c r="QEW7" s="69"/>
      <c r="QFA7" s="69"/>
      <c r="QFE7" s="69"/>
      <c r="QFI7" s="69"/>
      <c r="QFM7" s="69"/>
      <c r="QFQ7" s="69"/>
      <c r="QFU7" s="69"/>
      <c r="QFY7" s="69"/>
      <c r="QGC7" s="69"/>
      <c r="QGG7" s="69"/>
      <c r="QGK7" s="69"/>
      <c r="QGO7" s="69"/>
      <c r="QGS7" s="69"/>
      <c r="QGW7" s="69"/>
      <c r="QHA7" s="69"/>
      <c r="QHE7" s="69"/>
      <c r="QHI7" s="69"/>
      <c r="QHM7" s="69"/>
      <c r="QHQ7" s="69"/>
      <c r="QHU7" s="69"/>
      <c r="QHY7" s="69"/>
      <c r="QIC7" s="69"/>
      <c r="QIG7" s="69"/>
      <c r="QIK7" s="69"/>
      <c r="QIO7" s="69"/>
      <c r="QIS7" s="69"/>
      <c r="QIW7" s="69"/>
      <c r="QJA7" s="69"/>
      <c r="QJE7" s="69"/>
      <c r="QJI7" s="69"/>
      <c r="QJM7" s="69"/>
      <c r="QJQ7" s="69"/>
      <c r="QJU7" s="69"/>
      <c r="QJY7" s="69"/>
      <c r="QKC7" s="69"/>
      <c r="QKG7" s="69"/>
      <c r="QKK7" s="69"/>
      <c r="QKO7" s="69"/>
      <c r="QKS7" s="69"/>
      <c r="QKW7" s="69"/>
      <c r="QLA7" s="69"/>
      <c r="QLE7" s="69"/>
      <c r="QLI7" s="69"/>
      <c r="QLM7" s="69"/>
      <c r="QLQ7" s="69"/>
      <c r="QLU7" s="69"/>
      <c r="QLY7" s="69"/>
      <c r="QMC7" s="69"/>
      <c r="QMG7" s="69"/>
      <c r="QMK7" s="69"/>
      <c r="QMO7" s="69"/>
      <c r="QMS7" s="69"/>
      <c r="QMW7" s="69"/>
      <c r="QNA7" s="69"/>
      <c r="QNE7" s="69"/>
      <c r="QNI7" s="69"/>
      <c r="QNM7" s="69"/>
      <c r="QNQ7" s="69"/>
      <c r="QNU7" s="69"/>
      <c r="QNY7" s="69"/>
      <c r="QOC7" s="69"/>
      <c r="QOG7" s="69"/>
      <c r="QOK7" s="69"/>
      <c r="QOO7" s="69"/>
      <c r="QOS7" s="69"/>
      <c r="QOW7" s="69"/>
      <c r="QPA7" s="69"/>
      <c r="QPE7" s="69"/>
      <c r="QPI7" s="69"/>
      <c r="QPM7" s="69"/>
      <c r="QPQ7" s="69"/>
      <c r="QPU7" s="69"/>
      <c r="QPY7" s="69"/>
      <c r="QQC7" s="69"/>
      <c r="QQG7" s="69"/>
      <c r="QQK7" s="69"/>
      <c r="QQO7" s="69"/>
      <c r="QQS7" s="69"/>
      <c r="QQW7" s="69"/>
      <c r="QRA7" s="69"/>
      <c r="QRE7" s="69"/>
      <c r="QRI7" s="69"/>
      <c r="QRM7" s="69"/>
      <c r="QRQ7" s="69"/>
      <c r="QRU7" s="69"/>
      <c r="QRY7" s="69"/>
      <c r="QSC7" s="69"/>
      <c r="QSG7" s="69"/>
      <c r="QSK7" s="69"/>
      <c r="QSO7" s="69"/>
      <c r="QSS7" s="69"/>
      <c r="QSW7" s="69"/>
      <c r="QTA7" s="69"/>
      <c r="QTE7" s="69"/>
      <c r="QTI7" s="69"/>
      <c r="QTM7" s="69"/>
      <c r="QTQ7" s="69"/>
      <c r="QTU7" s="69"/>
      <c r="QTY7" s="69"/>
      <c r="QUC7" s="69"/>
      <c r="QUG7" s="69"/>
      <c r="QUK7" s="69"/>
      <c r="QUO7" s="69"/>
      <c r="QUS7" s="69"/>
      <c r="QUW7" s="69"/>
      <c r="QVA7" s="69"/>
      <c r="QVE7" s="69"/>
      <c r="QVI7" s="69"/>
      <c r="QVM7" s="69"/>
      <c r="QVQ7" s="69"/>
      <c r="QVU7" s="69"/>
      <c r="QVY7" s="69"/>
      <c r="QWC7" s="69"/>
      <c r="QWG7" s="69"/>
      <c r="QWK7" s="69"/>
      <c r="QWO7" s="69"/>
      <c r="QWS7" s="69"/>
      <c r="QWW7" s="69"/>
      <c r="QXA7" s="69"/>
      <c r="QXE7" s="69"/>
      <c r="QXI7" s="69"/>
      <c r="QXM7" s="69"/>
      <c r="QXQ7" s="69"/>
      <c r="QXU7" s="69"/>
      <c r="QXY7" s="69"/>
      <c r="QYC7" s="69"/>
      <c r="QYG7" s="69"/>
      <c r="QYK7" s="69"/>
      <c r="QYO7" s="69"/>
      <c r="QYS7" s="69"/>
      <c r="QYW7" s="69"/>
      <c r="QZA7" s="69"/>
      <c r="QZE7" s="69"/>
      <c r="QZI7" s="69"/>
      <c r="QZM7" s="69"/>
      <c r="QZQ7" s="69"/>
      <c r="QZU7" s="69"/>
      <c r="QZY7" s="69"/>
      <c r="RAC7" s="69"/>
      <c r="RAG7" s="69"/>
      <c r="RAK7" s="69"/>
      <c r="RAO7" s="69"/>
      <c r="RAS7" s="69"/>
      <c r="RAW7" s="69"/>
      <c r="RBA7" s="69"/>
      <c r="RBE7" s="69"/>
      <c r="RBI7" s="69"/>
      <c r="RBM7" s="69"/>
      <c r="RBQ7" s="69"/>
      <c r="RBU7" s="69"/>
      <c r="RBY7" s="69"/>
      <c r="RCC7" s="69"/>
      <c r="RCG7" s="69"/>
      <c r="RCK7" s="69"/>
      <c r="RCO7" s="69"/>
      <c r="RCS7" s="69"/>
      <c r="RCW7" s="69"/>
      <c r="RDA7" s="69"/>
      <c r="RDE7" s="69"/>
      <c r="RDI7" s="69"/>
      <c r="RDM7" s="69"/>
      <c r="RDQ7" s="69"/>
      <c r="RDU7" s="69"/>
      <c r="RDY7" s="69"/>
      <c r="REC7" s="69"/>
      <c r="REG7" s="69"/>
      <c r="REK7" s="69"/>
      <c r="REO7" s="69"/>
      <c r="RES7" s="69"/>
      <c r="REW7" s="69"/>
      <c r="RFA7" s="69"/>
      <c r="RFE7" s="69"/>
      <c r="RFI7" s="69"/>
      <c r="RFM7" s="69"/>
      <c r="RFQ7" s="69"/>
      <c r="RFU7" s="69"/>
      <c r="RFY7" s="69"/>
      <c r="RGC7" s="69"/>
      <c r="RGG7" s="69"/>
      <c r="RGK7" s="69"/>
      <c r="RGO7" s="69"/>
      <c r="RGS7" s="69"/>
      <c r="RGW7" s="69"/>
      <c r="RHA7" s="69"/>
      <c r="RHE7" s="69"/>
      <c r="RHI7" s="69"/>
      <c r="RHM7" s="69"/>
      <c r="RHQ7" s="69"/>
      <c r="RHU7" s="69"/>
      <c r="RHY7" s="69"/>
      <c r="RIC7" s="69"/>
      <c r="RIG7" s="69"/>
      <c r="RIK7" s="69"/>
      <c r="RIO7" s="69"/>
      <c r="RIS7" s="69"/>
      <c r="RIW7" s="69"/>
      <c r="RJA7" s="69"/>
      <c r="RJE7" s="69"/>
      <c r="RJI7" s="69"/>
      <c r="RJM7" s="69"/>
      <c r="RJQ7" s="69"/>
      <c r="RJU7" s="69"/>
      <c r="RJY7" s="69"/>
      <c r="RKC7" s="69"/>
      <c r="RKG7" s="69"/>
      <c r="RKK7" s="69"/>
      <c r="RKO7" s="69"/>
      <c r="RKS7" s="69"/>
      <c r="RKW7" s="69"/>
      <c r="RLA7" s="69"/>
      <c r="RLE7" s="69"/>
      <c r="RLI7" s="69"/>
      <c r="RLM7" s="69"/>
      <c r="RLQ7" s="69"/>
      <c r="RLU7" s="69"/>
      <c r="RLY7" s="69"/>
      <c r="RMC7" s="69"/>
      <c r="RMG7" s="69"/>
      <c r="RMK7" s="69"/>
      <c r="RMO7" s="69"/>
      <c r="RMS7" s="69"/>
      <c r="RMW7" s="69"/>
      <c r="RNA7" s="69"/>
      <c r="RNE7" s="69"/>
      <c r="RNI7" s="69"/>
      <c r="RNM7" s="69"/>
      <c r="RNQ7" s="69"/>
      <c r="RNU7" s="69"/>
      <c r="RNY7" s="69"/>
      <c r="ROC7" s="69"/>
      <c r="ROG7" s="69"/>
      <c r="ROK7" s="69"/>
      <c r="ROO7" s="69"/>
      <c r="ROS7" s="69"/>
      <c r="ROW7" s="69"/>
      <c r="RPA7" s="69"/>
      <c r="RPE7" s="69"/>
      <c r="RPI7" s="69"/>
      <c r="RPM7" s="69"/>
      <c r="RPQ7" s="69"/>
      <c r="RPU7" s="69"/>
      <c r="RPY7" s="69"/>
      <c r="RQC7" s="69"/>
      <c r="RQG7" s="69"/>
      <c r="RQK7" s="69"/>
      <c r="RQO7" s="69"/>
      <c r="RQS7" s="69"/>
      <c r="RQW7" s="69"/>
      <c r="RRA7" s="69"/>
      <c r="RRE7" s="69"/>
      <c r="RRI7" s="69"/>
      <c r="RRM7" s="69"/>
      <c r="RRQ7" s="69"/>
      <c r="RRU7" s="69"/>
      <c r="RRY7" s="69"/>
      <c r="RSC7" s="69"/>
      <c r="RSG7" s="69"/>
      <c r="RSK7" s="69"/>
      <c r="RSO7" s="69"/>
      <c r="RSS7" s="69"/>
      <c r="RSW7" s="69"/>
      <c r="RTA7" s="69"/>
      <c r="RTE7" s="69"/>
      <c r="RTI7" s="69"/>
      <c r="RTM7" s="69"/>
      <c r="RTQ7" s="69"/>
      <c r="RTU7" s="69"/>
      <c r="RTY7" s="69"/>
      <c r="RUC7" s="69"/>
      <c r="RUG7" s="69"/>
      <c r="RUK7" s="69"/>
      <c r="RUO7" s="69"/>
      <c r="RUS7" s="69"/>
      <c r="RUW7" s="69"/>
      <c r="RVA7" s="69"/>
      <c r="RVE7" s="69"/>
      <c r="RVI7" s="69"/>
      <c r="RVM7" s="69"/>
      <c r="RVQ7" s="69"/>
      <c r="RVU7" s="69"/>
      <c r="RVY7" s="69"/>
      <c r="RWC7" s="69"/>
      <c r="RWG7" s="69"/>
      <c r="RWK7" s="69"/>
      <c r="RWO7" s="69"/>
      <c r="RWS7" s="69"/>
      <c r="RWW7" s="69"/>
      <c r="RXA7" s="69"/>
      <c r="RXE7" s="69"/>
      <c r="RXI7" s="69"/>
      <c r="RXM7" s="69"/>
      <c r="RXQ7" s="69"/>
      <c r="RXU7" s="69"/>
      <c r="RXY7" s="69"/>
      <c r="RYC7" s="69"/>
      <c r="RYG7" s="69"/>
      <c r="RYK7" s="69"/>
      <c r="RYO7" s="69"/>
      <c r="RYS7" s="69"/>
      <c r="RYW7" s="69"/>
      <c r="RZA7" s="69"/>
      <c r="RZE7" s="69"/>
      <c r="RZI7" s="69"/>
      <c r="RZM7" s="69"/>
      <c r="RZQ7" s="69"/>
      <c r="RZU7" s="69"/>
      <c r="RZY7" s="69"/>
      <c r="SAC7" s="69"/>
      <c r="SAG7" s="69"/>
      <c r="SAK7" s="69"/>
      <c r="SAO7" s="69"/>
      <c r="SAS7" s="69"/>
      <c r="SAW7" s="69"/>
      <c r="SBA7" s="69"/>
      <c r="SBE7" s="69"/>
      <c r="SBI7" s="69"/>
      <c r="SBM7" s="69"/>
      <c r="SBQ7" s="69"/>
      <c r="SBU7" s="69"/>
      <c r="SBY7" s="69"/>
      <c r="SCC7" s="69"/>
      <c r="SCG7" s="69"/>
      <c r="SCK7" s="69"/>
      <c r="SCO7" s="69"/>
      <c r="SCS7" s="69"/>
      <c r="SCW7" s="69"/>
      <c r="SDA7" s="69"/>
      <c r="SDE7" s="69"/>
      <c r="SDI7" s="69"/>
      <c r="SDM7" s="69"/>
      <c r="SDQ7" s="69"/>
      <c r="SDU7" s="69"/>
      <c r="SDY7" s="69"/>
      <c r="SEC7" s="69"/>
      <c r="SEG7" s="69"/>
      <c r="SEK7" s="69"/>
      <c r="SEO7" s="69"/>
      <c r="SES7" s="69"/>
      <c r="SEW7" s="69"/>
      <c r="SFA7" s="69"/>
      <c r="SFE7" s="69"/>
      <c r="SFI7" s="69"/>
      <c r="SFM7" s="69"/>
      <c r="SFQ7" s="69"/>
      <c r="SFU7" s="69"/>
      <c r="SFY7" s="69"/>
      <c r="SGC7" s="69"/>
      <c r="SGG7" s="69"/>
      <c r="SGK7" s="69"/>
      <c r="SGO7" s="69"/>
      <c r="SGS7" s="69"/>
      <c r="SGW7" s="69"/>
      <c r="SHA7" s="69"/>
      <c r="SHE7" s="69"/>
      <c r="SHI7" s="69"/>
      <c r="SHM7" s="69"/>
      <c r="SHQ7" s="69"/>
      <c r="SHU7" s="69"/>
      <c r="SHY7" s="69"/>
      <c r="SIC7" s="69"/>
      <c r="SIG7" s="69"/>
      <c r="SIK7" s="69"/>
      <c r="SIO7" s="69"/>
      <c r="SIS7" s="69"/>
      <c r="SIW7" s="69"/>
      <c r="SJA7" s="69"/>
      <c r="SJE7" s="69"/>
      <c r="SJI7" s="69"/>
      <c r="SJM7" s="69"/>
      <c r="SJQ7" s="69"/>
      <c r="SJU7" s="69"/>
      <c r="SJY7" s="69"/>
      <c r="SKC7" s="69"/>
      <c r="SKG7" s="69"/>
      <c r="SKK7" s="69"/>
      <c r="SKO7" s="69"/>
      <c r="SKS7" s="69"/>
      <c r="SKW7" s="69"/>
      <c r="SLA7" s="69"/>
      <c r="SLE7" s="69"/>
      <c r="SLI7" s="69"/>
      <c r="SLM7" s="69"/>
      <c r="SLQ7" s="69"/>
      <c r="SLU7" s="69"/>
      <c r="SLY7" s="69"/>
      <c r="SMC7" s="69"/>
      <c r="SMG7" s="69"/>
      <c r="SMK7" s="69"/>
      <c r="SMO7" s="69"/>
      <c r="SMS7" s="69"/>
      <c r="SMW7" s="69"/>
      <c r="SNA7" s="69"/>
      <c r="SNE7" s="69"/>
      <c r="SNI7" s="69"/>
      <c r="SNM7" s="69"/>
      <c r="SNQ7" s="69"/>
      <c r="SNU7" s="69"/>
      <c r="SNY7" s="69"/>
      <c r="SOC7" s="69"/>
      <c r="SOG7" s="69"/>
      <c r="SOK7" s="69"/>
      <c r="SOO7" s="69"/>
      <c r="SOS7" s="69"/>
      <c r="SOW7" s="69"/>
      <c r="SPA7" s="69"/>
      <c r="SPE7" s="69"/>
      <c r="SPI7" s="69"/>
      <c r="SPM7" s="69"/>
      <c r="SPQ7" s="69"/>
      <c r="SPU7" s="69"/>
      <c r="SPY7" s="69"/>
      <c r="SQC7" s="69"/>
      <c r="SQG7" s="69"/>
      <c r="SQK7" s="69"/>
      <c r="SQO7" s="69"/>
      <c r="SQS7" s="69"/>
      <c r="SQW7" s="69"/>
      <c r="SRA7" s="69"/>
      <c r="SRE7" s="69"/>
      <c r="SRI7" s="69"/>
      <c r="SRM7" s="69"/>
      <c r="SRQ7" s="69"/>
      <c r="SRU7" s="69"/>
      <c r="SRY7" s="69"/>
      <c r="SSC7" s="69"/>
      <c r="SSG7" s="69"/>
      <c r="SSK7" s="69"/>
      <c r="SSO7" s="69"/>
      <c r="SSS7" s="69"/>
      <c r="SSW7" s="69"/>
      <c r="STA7" s="69"/>
      <c r="STE7" s="69"/>
      <c r="STI7" s="69"/>
      <c r="STM7" s="69"/>
      <c r="STQ7" s="69"/>
      <c r="STU7" s="69"/>
      <c r="STY7" s="69"/>
      <c r="SUC7" s="69"/>
      <c r="SUG7" s="69"/>
      <c r="SUK7" s="69"/>
      <c r="SUO7" s="69"/>
      <c r="SUS7" s="69"/>
      <c r="SUW7" s="69"/>
      <c r="SVA7" s="69"/>
      <c r="SVE7" s="69"/>
      <c r="SVI7" s="69"/>
      <c r="SVM7" s="69"/>
      <c r="SVQ7" s="69"/>
      <c r="SVU7" s="69"/>
      <c r="SVY7" s="69"/>
      <c r="SWC7" s="69"/>
      <c r="SWG7" s="69"/>
      <c r="SWK7" s="69"/>
      <c r="SWO7" s="69"/>
      <c r="SWS7" s="69"/>
      <c r="SWW7" s="69"/>
      <c r="SXA7" s="69"/>
      <c r="SXE7" s="69"/>
      <c r="SXI7" s="69"/>
      <c r="SXM7" s="69"/>
      <c r="SXQ7" s="69"/>
      <c r="SXU7" s="69"/>
      <c r="SXY7" s="69"/>
      <c r="SYC7" s="69"/>
      <c r="SYG7" s="69"/>
      <c r="SYK7" s="69"/>
      <c r="SYO7" s="69"/>
      <c r="SYS7" s="69"/>
      <c r="SYW7" s="69"/>
      <c r="SZA7" s="69"/>
      <c r="SZE7" s="69"/>
      <c r="SZI7" s="69"/>
      <c r="SZM7" s="69"/>
      <c r="SZQ7" s="69"/>
      <c r="SZU7" s="69"/>
      <c r="SZY7" s="69"/>
      <c r="TAC7" s="69"/>
      <c r="TAG7" s="69"/>
      <c r="TAK7" s="69"/>
      <c r="TAO7" s="69"/>
      <c r="TAS7" s="69"/>
      <c r="TAW7" s="69"/>
      <c r="TBA7" s="69"/>
      <c r="TBE7" s="69"/>
      <c r="TBI7" s="69"/>
      <c r="TBM7" s="69"/>
      <c r="TBQ7" s="69"/>
      <c r="TBU7" s="69"/>
      <c r="TBY7" s="69"/>
      <c r="TCC7" s="69"/>
      <c r="TCG7" s="69"/>
      <c r="TCK7" s="69"/>
      <c r="TCO7" s="69"/>
      <c r="TCS7" s="69"/>
      <c r="TCW7" s="69"/>
      <c r="TDA7" s="69"/>
      <c r="TDE7" s="69"/>
      <c r="TDI7" s="69"/>
      <c r="TDM7" s="69"/>
      <c r="TDQ7" s="69"/>
      <c r="TDU7" s="69"/>
      <c r="TDY7" s="69"/>
      <c r="TEC7" s="69"/>
      <c r="TEG7" s="69"/>
      <c r="TEK7" s="69"/>
      <c r="TEO7" s="69"/>
      <c r="TES7" s="69"/>
      <c r="TEW7" s="69"/>
      <c r="TFA7" s="69"/>
      <c r="TFE7" s="69"/>
      <c r="TFI7" s="69"/>
      <c r="TFM7" s="69"/>
      <c r="TFQ7" s="69"/>
      <c r="TFU7" s="69"/>
      <c r="TFY7" s="69"/>
      <c r="TGC7" s="69"/>
      <c r="TGG7" s="69"/>
      <c r="TGK7" s="69"/>
      <c r="TGO7" s="69"/>
      <c r="TGS7" s="69"/>
      <c r="TGW7" s="69"/>
      <c r="THA7" s="69"/>
      <c r="THE7" s="69"/>
      <c r="THI7" s="69"/>
      <c r="THM7" s="69"/>
      <c r="THQ7" s="69"/>
      <c r="THU7" s="69"/>
      <c r="THY7" s="69"/>
      <c r="TIC7" s="69"/>
      <c r="TIG7" s="69"/>
      <c r="TIK7" s="69"/>
      <c r="TIO7" s="69"/>
      <c r="TIS7" s="69"/>
      <c r="TIW7" s="69"/>
      <c r="TJA7" s="69"/>
      <c r="TJE7" s="69"/>
      <c r="TJI7" s="69"/>
      <c r="TJM7" s="69"/>
      <c r="TJQ7" s="69"/>
      <c r="TJU7" s="69"/>
      <c r="TJY7" s="69"/>
      <c r="TKC7" s="69"/>
      <c r="TKG7" s="69"/>
      <c r="TKK7" s="69"/>
      <c r="TKO7" s="69"/>
      <c r="TKS7" s="69"/>
      <c r="TKW7" s="69"/>
      <c r="TLA7" s="69"/>
      <c r="TLE7" s="69"/>
      <c r="TLI7" s="69"/>
      <c r="TLM7" s="69"/>
      <c r="TLQ7" s="69"/>
      <c r="TLU7" s="69"/>
      <c r="TLY7" s="69"/>
      <c r="TMC7" s="69"/>
      <c r="TMG7" s="69"/>
      <c r="TMK7" s="69"/>
      <c r="TMO7" s="69"/>
      <c r="TMS7" s="69"/>
      <c r="TMW7" s="69"/>
      <c r="TNA7" s="69"/>
      <c r="TNE7" s="69"/>
      <c r="TNI7" s="69"/>
      <c r="TNM7" s="69"/>
      <c r="TNQ7" s="69"/>
      <c r="TNU7" s="69"/>
      <c r="TNY7" s="69"/>
      <c r="TOC7" s="69"/>
      <c r="TOG7" s="69"/>
      <c r="TOK7" s="69"/>
      <c r="TOO7" s="69"/>
      <c r="TOS7" s="69"/>
      <c r="TOW7" s="69"/>
      <c r="TPA7" s="69"/>
      <c r="TPE7" s="69"/>
      <c r="TPI7" s="69"/>
      <c r="TPM7" s="69"/>
      <c r="TPQ7" s="69"/>
      <c r="TPU7" s="69"/>
      <c r="TPY7" s="69"/>
      <c r="TQC7" s="69"/>
      <c r="TQG7" s="69"/>
      <c r="TQK7" s="69"/>
      <c r="TQO7" s="69"/>
      <c r="TQS7" s="69"/>
      <c r="TQW7" s="69"/>
      <c r="TRA7" s="69"/>
      <c r="TRE7" s="69"/>
      <c r="TRI7" s="69"/>
      <c r="TRM7" s="69"/>
      <c r="TRQ7" s="69"/>
      <c r="TRU7" s="69"/>
      <c r="TRY7" s="69"/>
      <c r="TSC7" s="69"/>
      <c r="TSG7" s="69"/>
      <c r="TSK7" s="69"/>
      <c r="TSO7" s="69"/>
      <c r="TSS7" s="69"/>
      <c r="TSW7" s="69"/>
      <c r="TTA7" s="69"/>
      <c r="TTE7" s="69"/>
      <c r="TTI7" s="69"/>
      <c r="TTM7" s="69"/>
      <c r="TTQ7" s="69"/>
      <c r="TTU7" s="69"/>
      <c r="TTY7" s="69"/>
      <c r="TUC7" s="69"/>
      <c r="TUG7" s="69"/>
      <c r="TUK7" s="69"/>
      <c r="TUO7" s="69"/>
      <c r="TUS7" s="69"/>
      <c r="TUW7" s="69"/>
      <c r="TVA7" s="69"/>
      <c r="TVE7" s="69"/>
      <c r="TVI7" s="69"/>
      <c r="TVM7" s="69"/>
      <c r="TVQ7" s="69"/>
      <c r="TVU7" s="69"/>
      <c r="TVY7" s="69"/>
      <c r="TWC7" s="69"/>
      <c r="TWG7" s="69"/>
      <c r="TWK7" s="69"/>
      <c r="TWO7" s="69"/>
      <c r="TWS7" s="69"/>
      <c r="TWW7" s="69"/>
      <c r="TXA7" s="69"/>
      <c r="TXE7" s="69"/>
      <c r="TXI7" s="69"/>
      <c r="TXM7" s="69"/>
      <c r="TXQ7" s="69"/>
      <c r="TXU7" s="69"/>
      <c r="TXY7" s="69"/>
      <c r="TYC7" s="69"/>
      <c r="TYG7" s="69"/>
      <c r="TYK7" s="69"/>
      <c r="TYO7" s="69"/>
      <c r="TYS7" s="69"/>
      <c r="TYW7" s="69"/>
      <c r="TZA7" s="69"/>
      <c r="TZE7" s="69"/>
      <c r="TZI7" s="69"/>
      <c r="TZM7" s="69"/>
      <c r="TZQ7" s="69"/>
      <c r="TZU7" s="69"/>
      <c r="TZY7" s="69"/>
      <c r="UAC7" s="69"/>
      <c r="UAG7" s="69"/>
      <c r="UAK7" s="69"/>
      <c r="UAO7" s="69"/>
      <c r="UAS7" s="69"/>
      <c r="UAW7" s="69"/>
      <c r="UBA7" s="69"/>
      <c r="UBE7" s="69"/>
      <c r="UBI7" s="69"/>
      <c r="UBM7" s="69"/>
      <c r="UBQ7" s="69"/>
      <c r="UBU7" s="69"/>
      <c r="UBY7" s="69"/>
      <c r="UCC7" s="69"/>
      <c r="UCG7" s="69"/>
      <c r="UCK7" s="69"/>
      <c r="UCO7" s="69"/>
      <c r="UCS7" s="69"/>
      <c r="UCW7" s="69"/>
      <c r="UDA7" s="69"/>
      <c r="UDE7" s="69"/>
      <c r="UDI7" s="69"/>
      <c r="UDM7" s="69"/>
      <c r="UDQ7" s="69"/>
      <c r="UDU7" s="69"/>
      <c r="UDY7" s="69"/>
      <c r="UEC7" s="69"/>
      <c r="UEG7" s="69"/>
      <c r="UEK7" s="69"/>
      <c r="UEO7" s="69"/>
      <c r="UES7" s="69"/>
      <c r="UEW7" s="69"/>
      <c r="UFA7" s="69"/>
      <c r="UFE7" s="69"/>
      <c r="UFI7" s="69"/>
      <c r="UFM7" s="69"/>
      <c r="UFQ7" s="69"/>
      <c r="UFU7" s="69"/>
      <c r="UFY7" s="69"/>
      <c r="UGC7" s="69"/>
      <c r="UGG7" s="69"/>
      <c r="UGK7" s="69"/>
      <c r="UGO7" s="69"/>
      <c r="UGS7" s="69"/>
      <c r="UGW7" s="69"/>
      <c r="UHA7" s="69"/>
      <c r="UHE7" s="69"/>
      <c r="UHI7" s="69"/>
      <c r="UHM7" s="69"/>
      <c r="UHQ7" s="69"/>
      <c r="UHU7" s="69"/>
      <c r="UHY7" s="69"/>
      <c r="UIC7" s="69"/>
      <c r="UIG7" s="69"/>
      <c r="UIK7" s="69"/>
      <c r="UIO7" s="69"/>
      <c r="UIS7" s="69"/>
      <c r="UIW7" s="69"/>
      <c r="UJA7" s="69"/>
      <c r="UJE7" s="69"/>
      <c r="UJI7" s="69"/>
      <c r="UJM7" s="69"/>
      <c r="UJQ7" s="69"/>
      <c r="UJU7" s="69"/>
      <c r="UJY7" s="69"/>
      <c r="UKC7" s="69"/>
      <c r="UKG7" s="69"/>
      <c r="UKK7" s="69"/>
      <c r="UKO7" s="69"/>
      <c r="UKS7" s="69"/>
      <c r="UKW7" s="69"/>
      <c r="ULA7" s="69"/>
      <c r="ULE7" s="69"/>
      <c r="ULI7" s="69"/>
      <c r="ULM7" s="69"/>
      <c r="ULQ7" s="69"/>
      <c r="ULU7" s="69"/>
      <c r="ULY7" s="69"/>
      <c r="UMC7" s="69"/>
      <c r="UMG7" s="69"/>
      <c r="UMK7" s="69"/>
      <c r="UMO7" s="69"/>
      <c r="UMS7" s="69"/>
      <c r="UMW7" s="69"/>
      <c r="UNA7" s="69"/>
      <c r="UNE7" s="69"/>
      <c r="UNI7" s="69"/>
      <c r="UNM7" s="69"/>
      <c r="UNQ7" s="69"/>
      <c r="UNU7" s="69"/>
      <c r="UNY7" s="69"/>
      <c r="UOC7" s="69"/>
      <c r="UOG7" s="69"/>
      <c r="UOK7" s="69"/>
      <c r="UOO7" s="69"/>
      <c r="UOS7" s="69"/>
      <c r="UOW7" s="69"/>
      <c r="UPA7" s="69"/>
      <c r="UPE7" s="69"/>
      <c r="UPI7" s="69"/>
      <c r="UPM7" s="69"/>
      <c r="UPQ7" s="69"/>
      <c r="UPU7" s="69"/>
      <c r="UPY7" s="69"/>
      <c r="UQC7" s="69"/>
      <c r="UQG7" s="69"/>
      <c r="UQK7" s="69"/>
      <c r="UQO7" s="69"/>
      <c r="UQS7" s="69"/>
      <c r="UQW7" s="69"/>
      <c r="URA7" s="69"/>
      <c r="URE7" s="69"/>
      <c r="URI7" s="69"/>
      <c r="URM7" s="69"/>
      <c r="URQ7" s="69"/>
      <c r="URU7" s="69"/>
      <c r="URY7" s="69"/>
      <c r="USC7" s="69"/>
      <c r="USG7" s="69"/>
      <c r="USK7" s="69"/>
      <c r="USO7" s="69"/>
      <c r="USS7" s="69"/>
      <c r="USW7" s="69"/>
      <c r="UTA7" s="69"/>
      <c r="UTE7" s="69"/>
      <c r="UTI7" s="69"/>
      <c r="UTM7" s="69"/>
      <c r="UTQ7" s="69"/>
      <c r="UTU7" s="69"/>
      <c r="UTY7" s="69"/>
      <c r="UUC7" s="69"/>
      <c r="UUG7" s="69"/>
      <c r="UUK7" s="69"/>
      <c r="UUO7" s="69"/>
      <c r="UUS7" s="69"/>
      <c r="UUW7" s="69"/>
      <c r="UVA7" s="69"/>
      <c r="UVE7" s="69"/>
      <c r="UVI7" s="69"/>
      <c r="UVM7" s="69"/>
      <c r="UVQ7" s="69"/>
      <c r="UVU7" s="69"/>
      <c r="UVY7" s="69"/>
      <c r="UWC7" s="69"/>
      <c r="UWG7" s="69"/>
      <c r="UWK7" s="69"/>
      <c r="UWO7" s="69"/>
      <c r="UWS7" s="69"/>
      <c r="UWW7" s="69"/>
      <c r="UXA7" s="69"/>
      <c r="UXE7" s="69"/>
      <c r="UXI7" s="69"/>
      <c r="UXM7" s="69"/>
      <c r="UXQ7" s="69"/>
      <c r="UXU7" s="69"/>
      <c r="UXY7" s="69"/>
      <c r="UYC7" s="69"/>
      <c r="UYG7" s="69"/>
      <c r="UYK7" s="69"/>
      <c r="UYO7" s="69"/>
      <c r="UYS7" s="69"/>
      <c r="UYW7" s="69"/>
      <c r="UZA7" s="69"/>
      <c r="UZE7" s="69"/>
      <c r="UZI7" s="69"/>
      <c r="UZM7" s="69"/>
      <c r="UZQ7" s="69"/>
      <c r="UZU7" s="69"/>
      <c r="UZY7" s="69"/>
      <c r="VAC7" s="69"/>
      <c r="VAG7" s="69"/>
      <c r="VAK7" s="69"/>
      <c r="VAO7" s="69"/>
      <c r="VAS7" s="69"/>
      <c r="VAW7" s="69"/>
      <c r="VBA7" s="69"/>
      <c r="VBE7" s="69"/>
      <c r="VBI7" s="69"/>
      <c r="VBM7" s="69"/>
      <c r="VBQ7" s="69"/>
      <c r="VBU7" s="69"/>
      <c r="VBY7" s="69"/>
      <c r="VCC7" s="69"/>
      <c r="VCG7" s="69"/>
      <c r="VCK7" s="69"/>
      <c r="VCO7" s="69"/>
      <c r="VCS7" s="69"/>
      <c r="VCW7" s="69"/>
      <c r="VDA7" s="69"/>
      <c r="VDE7" s="69"/>
      <c r="VDI7" s="69"/>
      <c r="VDM7" s="69"/>
      <c r="VDQ7" s="69"/>
      <c r="VDU7" s="69"/>
      <c r="VDY7" s="69"/>
      <c r="VEC7" s="69"/>
      <c r="VEG7" s="69"/>
      <c r="VEK7" s="69"/>
      <c r="VEO7" s="69"/>
      <c r="VES7" s="69"/>
      <c r="VEW7" s="69"/>
      <c r="VFA7" s="69"/>
      <c r="VFE7" s="69"/>
      <c r="VFI7" s="69"/>
      <c r="VFM7" s="69"/>
      <c r="VFQ7" s="69"/>
      <c r="VFU7" s="69"/>
      <c r="VFY7" s="69"/>
      <c r="VGC7" s="69"/>
      <c r="VGG7" s="69"/>
      <c r="VGK7" s="69"/>
      <c r="VGO7" s="69"/>
      <c r="VGS7" s="69"/>
      <c r="VGW7" s="69"/>
      <c r="VHA7" s="69"/>
      <c r="VHE7" s="69"/>
      <c r="VHI7" s="69"/>
      <c r="VHM7" s="69"/>
      <c r="VHQ7" s="69"/>
      <c r="VHU7" s="69"/>
      <c r="VHY7" s="69"/>
      <c r="VIC7" s="69"/>
      <c r="VIG7" s="69"/>
      <c r="VIK7" s="69"/>
      <c r="VIO7" s="69"/>
      <c r="VIS7" s="69"/>
      <c r="VIW7" s="69"/>
      <c r="VJA7" s="69"/>
      <c r="VJE7" s="69"/>
      <c r="VJI7" s="69"/>
      <c r="VJM7" s="69"/>
      <c r="VJQ7" s="69"/>
      <c r="VJU7" s="69"/>
      <c r="VJY7" s="69"/>
      <c r="VKC7" s="69"/>
      <c r="VKG7" s="69"/>
      <c r="VKK7" s="69"/>
      <c r="VKO7" s="69"/>
      <c r="VKS7" s="69"/>
      <c r="VKW7" s="69"/>
      <c r="VLA7" s="69"/>
      <c r="VLE7" s="69"/>
      <c r="VLI7" s="69"/>
      <c r="VLM7" s="69"/>
      <c r="VLQ7" s="69"/>
      <c r="VLU7" s="69"/>
      <c r="VLY7" s="69"/>
      <c r="VMC7" s="69"/>
      <c r="VMG7" s="69"/>
      <c r="VMK7" s="69"/>
      <c r="VMO7" s="69"/>
      <c r="VMS7" s="69"/>
      <c r="VMW7" s="69"/>
      <c r="VNA7" s="69"/>
      <c r="VNE7" s="69"/>
      <c r="VNI7" s="69"/>
      <c r="VNM7" s="69"/>
      <c r="VNQ7" s="69"/>
      <c r="VNU7" s="69"/>
      <c r="VNY7" s="69"/>
      <c r="VOC7" s="69"/>
      <c r="VOG7" s="69"/>
      <c r="VOK7" s="69"/>
      <c r="VOO7" s="69"/>
      <c r="VOS7" s="69"/>
      <c r="VOW7" s="69"/>
      <c r="VPA7" s="69"/>
      <c r="VPE7" s="69"/>
      <c r="VPI7" s="69"/>
      <c r="VPM7" s="69"/>
      <c r="VPQ7" s="69"/>
      <c r="VPU7" s="69"/>
      <c r="VPY7" s="69"/>
      <c r="VQC7" s="69"/>
      <c r="VQG7" s="69"/>
      <c r="VQK7" s="69"/>
      <c r="VQO7" s="69"/>
      <c r="VQS7" s="69"/>
      <c r="VQW7" s="69"/>
      <c r="VRA7" s="69"/>
      <c r="VRE7" s="69"/>
      <c r="VRI7" s="69"/>
      <c r="VRM7" s="69"/>
      <c r="VRQ7" s="69"/>
      <c r="VRU7" s="69"/>
      <c r="VRY7" s="69"/>
      <c r="VSC7" s="69"/>
      <c r="VSG7" s="69"/>
      <c r="VSK7" s="69"/>
      <c r="VSO7" s="69"/>
      <c r="VSS7" s="69"/>
      <c r="VSW7" s="69"/>
      <c r="VTA7" s="69"/>
      <c r="VTE7" s="69"/>
      <c r="VTI7" s="69"/>
      <c r="VTM7" s="69"/>
      <c r="VTQ7" s="69"/>
      <c r="VTU7" s="69"/>
      <c r="VTY7" s="69"/>
      <c r="VUC7" s="69"/>
      <c r="VUG7" s="69"/>
      <c r="VUK7" s="69"/>
      <c r="VUO7" s="69"/>
      <c r="VUS7" s="69"/>
      <c r="VUW7" s="69"/>
      <c r="VVA7" s="69"/>
      <c r="VVE7" s="69"/>
      <c r="VVI7" s="69"/>
      <c r="VVM7" s="69"/>
      <c r="VVQ7" s="69"/>
      <c r="VVU7" s="69"/>
      <c r="VVY7" s="69"/>
      <c r="VWC7" s="69"/>
      <c r="VWG7" s="69"/>
      <c r="VWK7" s="69"/>
      <c r="VWO7" s="69"/>
      <c r="VWS7" s="69"/>
      <c r="VWW7" s="69"/>
      <c r="VXA7" s="69"/>
      <c r="VXE7" s="69"/>
      <c r="VXI7" s="69"/>
      <c r="VXM7" s="69"/>
      <c r="VXQ7" s="69"/>
      <c r="VXU7" s="69"/>
      <c r="VXY7" s="69"/>
      <c r="VYC7" s="69"/>
      <c r="VYG7" s="69"/>
      <c r="VYK7" s="69"/>
      <c r="VYO7" s="69"/>
      <c r="VYS7" s="69"/>
      <c r="VYW7" s="69"/>
      <c r="VZA7" s="69"/>
      <c r="VZE7" s="69"/>
      <c r="VZI7" s="69"/>
      <c r="VZM7" s="69"/>
      <c r="VZQ7" s="69"/>
      <c r="VZU7" s="69"/>
      <c r="VZY7" s="69"/>
      <c r="WAC7" s="69"/>
      <c r="WAG7" s="69"/>
      <c r="WAK7" s="69"/>
      <c r="WAO7" s="69"/>
      <c r="WAS7" s="69"/>
      <c r="WAW7" s="69"/>
      <c r="WBA7" s="69"/>
      <c r="WBE7" s="69"/>
      <c r="WBI7" s="69"/>
      <c r="WBM7" s="69"/>
      <c r="WBQ7" s="69"/>
      <c r="WBU7" s="69"/>
      <c r="WBY7" s="69"/>
      <c r="WCC7" s="69"/>
      <c r="WCG7" s="69"/>
      <c r="WCK7" s="69"/>
      <c r="WCO7" s="69"/>
      <c r="WCS7" s="69"/>
      <c r="WCW7" s="69"/>
      <c r="WDA7" s="69"/>
      <c r="WDE7" s="69"/>
      <c r="WDI7" s="69"/>
      <c r="WDM7" s="69"/>
      <c r="WDQ7" s="69"/>
      <c r="WDU7" s="69"/>
      <c r="WDY7" s="69"/>
      <c r="WEC7" s="69"/>
      <c r="WEG7" s="69"/>
      <c r="WEK7" s="69"/>
      <c r="WEO7" s="69"/>
      <c r="WES7" s="69"/>
      <c r="WEW7" s="69"/>
      <c r="WFA7" s="69"/>
      <c r="WFE7" s="69"/>
      <c r="WFI7" s="69"/>
      <c r="WFM7" s="69"/>
      <c r="WFQ7" s="69"/>
      <c r="WFU7" s="69"/>
      <c r="WFY7" s="69"/>
      <c r="WGC7" s="69"/>
      <c r="WGG7" s="69"/>
      <c r="WGK7" s="69"/>
      <c r="WGO7" s="69"/>
      <c r="WGS7" s="69"/>
      <c r="WGW7" s="69"/>
      <c r="WHA7" s="69"/>
      <c r="WHE7" s="69"/>
      <c r="WHI7" s="69"/>
      <c r="WHM7" s="69"/>
      <c r="WHQ7" s="69"/>
      <c r="WHU7" s="69"/>
      <c r="WHY7" s="69"/>
      <c r="WIC7" s="69"/>
      <c r="WIG7" s="69"/>
      <c r="WIK7" s="69"/>
      <c r="WIO7" s="69"/>
      <c r="WIS7" s="69"/>
      <c r="WIW7" s="69"/>
      <c r="WJA7" s="69"/>
      <c r="WJE7" s="69"/>
      <c r="WJI7" s="69"/>
      <c r="WJM7" s="69"/>
      <c r="WJQ7" s="69"/>
      <c r="WJU7" s="69"/>
      <c r="WJY7" s="69"/>
      <c r="WKC7" s="69"/>
      <c r="WKG7" s="69"/>
      <c r="WKK7" s="69"/>
      <c r="WKO7" s="69"/>
      <c r="WKS7" s="69"/>
      <c r="WKW7" s="69"/>
      <c r="WLA7" s="69"/>
      <c r="WLE7" s="69"/>
      <c r="WLI7" s="69"/>
      <c r="WLM7" s="69"/>
      <c r="WLQ7" s="69"/>
      <c r="WLU7" s="69"/>
      <c r="WLY7" s="69"/>
      <c r="WMC7" s="69"/>
      <c r="WMG7" s="69"/>
      <c r="WMK7" s="69"/>
      <c r="WMO7" s="69"/>
      <c r="WMS7" s="69"/>
      <c r="WMW7" s="69"/>
      <c r="WNA7" s="69"/>
      <c r="WNE7" s="69"/>
      <c r="WNI7" s="69"/>
      <c r="WNM7" s="69"/>
      <c r="WNQ7" s="69"/>
      <c r="WNU7" s="69"/>
      <c r="WNY7" s="69"/>
      <c r="WOC7" s="69"/>
      <c r="WOG7" s="69"/>
      <c r="WOK7" s="69"/>
      <c r="WOO7" s="69"/>
      <c r="WOS7" s="69"/>
      <c r="WOW7" s="69"/>
      <c r="WPA7" s="69"/>
      <c r="WPE7" s="69"/>
      <c r="WPI7" s="69"/>
      <c r="WPM7" s="69"/>
      <c r="WPQ7" s="69"/>
      <c r="WPU7" s="69"/>
      <c r="WPY7" s="69"/>
      <c r="WQC7" s="69"/>
      <c r="WQG7" s="69"/>
      <c r="WQK7" s="69"/>
      <c r="WQO7" s="69"/>
      <c r="WQS7" s="69"/>
      <c r="WQW7" s="69"/>
      <c r="WRA7" s="69"/>
      <c r="WRE7" s="69"/>
      <c r="WRI7" s="69"/>
      <c r="WRM7" s="69"/>
      <c r="WRQ7" s="69"/>
      <c r="WRU7" s="69"/>
      <c r="WRY7" s="69"/>
      <c r="WSC7" s="69"/>
      <c r="WSG7" s="69"/>
      <c r="WSK7" s="69"/>
      <c r="WSO7" s="69"/>
      <c r="WSS7" s="69"/>
      <c r="WSW7" s="69"/>
      <c r="WTA7" s="69"/>
      <c r="WTE7" s="69"/>
      <c r="WTI7" s="69"/>
      <c r="WTM7" s="69"/>
      <c r="WTQ7" s="69"/>
      <c r="WTU7" s="69"/>
      <c r="WTY7" s="69"/>
      <c r="WUC7" s="69"/>
      <c r="WUG7" s="69"/>
      <c r="WUK7" s="69"/>
      <c r="WUO7" s="69"/>
      <c r="WUS7" s="69"/>
      <c r="WUW7" s="69"/>
      <c r="WVA7" s="69"/>
      <c r="WVE7" s="69"/>
      <c r="WVI7" s="69"/>
      <c r="WVM7" s="69"/>
      <c r="WVQ7" s="69"/>
      <c r="WVU7" s="69"/>
      <c r="WVY7" s="69"/>
      <c r="WWC7" s="69"/>
      <c r="WWG7" s="69"/>
      <c r="WWK7" s="69"/>
      <c r="WWO7" s="69"/>
      <c r="WWS7" s="69"/>
      <c r="WWW7" s="69"/>
      <c r="WXA7" s="69"/>
      <c r="WXE7" s="69"/>
      <c r="WXI7" s="69"/>
      <c r="WXM7" s="69"/>
      <c r="WXQ7" s="69"/>
      <c r="WXU7" s="69"/>
      <c r="WXY7" s="69"/>
      <c r="WYC7" s="69"/>
      <c r="WYG7" s="69"/>
      <c r="WYK7" s="69"/>
      <c r="WYO7" s="69"/>
      <c r="WYS7" s="69"/>
      <c r="WYW7" s="69"/>
      <c r="WZA7" s="69"/>
      <c r="WZE7" s="69"/>
      <c r="WZI7" s="69"/>
      <c r="WZM7" s="69"/>
      <c r="WZQ7" s="69"/>
      <c r="WZU7" s="69"/>
      <c r="WZY7" s="69"/>
      <c r="XAC7" s="69"/>
      <c r="XAG7" s="69"/>
      <c r="XAK7" s="69"/>
      <c r="XAO7" s="69"/>
      <c r="XAS7" s="69"/>
      <c r="XAW7" s="69"/>
      <c r="XBA7" s="69"/>
      <c r="XBE7" s="69"/>
      <c r="XBI7" s="69"/>
      <c r="XBM7" s="69"/>
      <c r="XBQ7" s="69"/>
      <c r="XBU7" s="69"/>
      <c r="XBY7" s="69"/>
      <c r="XCC7" s="69"/>
      <c r="XCG7" s="69"/>
      <c r="XCK7" s="69"/>
      <c r="XCO7" s="69"/>
      <c r="XCS7" s="69"/>
      <c r="XCW7" s="69"/>
      <c r="XDA7" s="69"/>
      <c r="XDE7" s="69"/>
      <c r="XDI7" s="69"/>
      <c r="XDM7" s="69"/>
      <c r="XDQ7" s="69"/>
      <c r="XDU7" s="69"/>
      <c r="XDY7" s="69"/>
      <c r="XEC7" s="69"/>
      <c r="XEG7" s="69"/>
      <c r="XEK7" s="69"/>
      <c r="XEO7" s="69"/>
      <c r="XES7" s="69"/>
      <c r="XEW7" s="69"/>
      <c r="XFA7" s="69"/>
    </row>
    <row r="8" spans="1:1021 1025:2045 2049:3069 3073:4093 4097:5117 5121:6141 6145:7165 7169:8189 8193:9213 9217:10237 10241:11261 11265:12285 12289:13309 13313:14333 14337:15357 15361:16381" x14ac:dyDescent="0.25">
      <c r="A8" s="69">
        <v>42258</v>
      </c>
      <c r="B8" t="s">
        <v>1858</v>
      </c>
      <c r="D8">
        <v>20</v>
      </c>
    </row>
    <row r="9" spans="1:1021 1025:2045 2049:3069 3073:4093 4097:5117 5121:6141 6145:7165 7169:8189 8193:9213 9217:10237 10241:11261 11265:12285 12289:13309 13313:14333 14337:15357 15361:16381" x14ac:dyDescent="0.25">
      <c r="A9" s="69"/>
    </row>
    <row r="10" spans="1:1021 1025:2045 2049:3069 3073:4093 4097:5117 5121:6141 6145:7165 7169:8189 8193:9213 9217:10237 10241:11261 11265:12285 12289:13309 13313:14333 14337:15357 15361:16381" x14ac:dyDescent="0.25">
      <c r="A10" s="69">
        <v>42263</v>
      </c>
      <c r="B10" t="s">
        <v>1858</v>
      </c>
      <c r="D10">
        <v>20</v>
      </c>
    </row>
    <row r="11" spans="1:1021 1025:2045 2049:3069 3073:4093 4097:5117 5121:6141 6145:7165 7169:8189 8193:9213 9217:10237 10241:11261 11265:12285 12289:13309 13313:14333 14337:15357 15361:16381" x14ac:dyDescent="0.25">
      <c r="A11" s="69"/>
    </row>
    <row r="12" spans="1:1021 1025:2045 2049:3069 3073:4093 4097:5117 5121:6141 6145:7165 7169:8189 8193:9213 9217:10237 10241:11261 11265:12285 12289:13309 13313:14333 14337:15357 15361:16381" x14ac:dyDescent="0.25">
      <c r="A12" s="69">
        <v>42266</v>
      </c>
      <c r="B12" t="s">
        <v>1858</v>
      </c>
      <c r="D12">
        <v>20</v>
      </c>
    </row>
    <row r="13" spans="1:1021 1025:2045 2049:3069 3073:4093 4097:5117 5121:6141 6145:7165 7169:8189 8193:9213 9217:10237 10241:11261 11265:12285 12289:13309 13313:14333 14337:15357 15361:16381" x14ac:dyDescent="0.25">
      <c r="A13" s="69"/>
    </row>
    <row r="14" spans="1:1021 1025:2045 2049:3069 3073:4093 4097:5117 5121:6141 6145:7165 7169:8189 8193:9213 9217:10237 10241:11261 11265:12285 12289:13309 13313:14333 14337:15357 15361:16381" x14ac:dyDescent="0.25">
      <c r="A14" s="69">
        <v>42269</v>
      </c>
      <c r="B14" t="s">
        <v>1858</v>
      </c>
      <c r="D14">
        <v>20</v>
      </c>
    </row>
    <row r="15" spans="1:1021 1025:2045 2049:3069 3073:4093 4097:5117 5121:6141 6145:7165 7169:8189 8193:9213 9217:10237 10241:11261 11265:12285 12289:13309 13313:14333 14337:15357 15361:16381" x14ac:dyDescent="0.25">
      <c r="A15" s="69"/>
    </row>
    <row r="16" spans="1:1021 1025:2045 2049:3069 3073:4093 4097:5117 5121:6141 6145:7165 7169:8189 8193:9213 9217:10237 10241:11261 11265:12285 12289:13309 13313:14333 14337:15357 15361:16381" x14ac:dyDescent="0.25">
      <c r="A16" s="69">
        <v>42270</v>
      </c>
      <c r="B16" t="s">
        <v>1858</v>
      </c>
      <c r="D16">
        <v>20</v>
      </c>
    </row>
    <row r="17" spans="1:4" x14ac:dyDescent="0.25">
      <c r="A17" s="69"/>
    </row>
    <row r="18" spans="1:4" x14ac:dyDescent="0.25">
      <c r="B18" t="s">
        <v>1890</v>
      </c>
      <c r="C18">
        <v>20</v>
      </c>
    </row>
    <row r="20" spans="1:4" x14ac:dyDescent="0.25">
      <c r="A20" s="69">
        <v>42321</v>
      </c>
      <c r="B20" t="s">
        <v>2081</v>
      </c>
      <c r="C20">
        <v>100</v>
      </c>
    </row>
    <row r="21" spans="1:4" x14ac:dyDescent="0.25">
      <c r="A21" s="69">
        <v>42321</v>
      </c>
      <c r="B21" t="s">
        <v>2084</v>
      </c>
      <c r="D21">
        <v>26</v>
      </c>
    </row>
    <row r="23" spans="1:4" x14ac:dyDescent="0.25">
      <c r="A23" s="69">
        <v>42324</v>
      </c>
      <c r="B23" t="s">
        <v>2084</v>
      </c>
      <c r="D23">
        <v>26</v>
      </c>
    </row>
    <row r="37" spans="1:4" x14ac:dyDescent="0.25">
      <c r="A37" s="3"/>
      <c r="B37" s="4"/>
      <c r="C37" s="84"/>
    </row>
    <row r="38" spans="1:4" x14ac:dyDescent="0.25">
      <c r="A38" s="6"/>
    </row>
    <row r="39" spans="1:4" x14ac:dyDescent="0.25">
      <c r="A39" s="143" t="s">
        <v>73</v>
      </c>
      <c r="B39" s="143"/>
      <c r="C39" s="84">
        <f>SUM(C4:C38)</f>
        <v>220</v>
      </c>
      <c r="D39" s="84"/>
    </row>
    <row r="40" spans="1:4" x14ac:dyDescent="0.25">
      <c r="A40" s="143" t="s">
        <v>74</v>
      </c>
      <c r="B40" s="143"/>
      <c r="C40" s="84"/>
      <c r="D40" s="84">
        <f>SUM(D4:D38)</f>
        <v>172</v>
      </c>
    </row>
    <row r="41" spans="1:4" x14ac:dyDescent="0.25">
      <c r="A41" s="143" t="s">
        <v>75</v>
      </c>
      <c r="B41" s="143"/>
      <c r="C41" s="84">
        <f>C39-D40</f>
        <v>48</v>
      </c>
      <c r="D41" s="84"/>
    </row>
  </sheetData>
  <mergeCells count="7">
    <mergeCell ref="A41:B41"/>
    <mergeCell ref="A1:D1"/>
    <mergeCell ref="A2:A3"/>
    <mergeCell ref="B2:B3"/>
    <mergeCell ref="C2:D2"/>
    <mergeCell ref="A39:B39"/>
    <mergeCell ref="A40:B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C13" activeCellId="1" sqref="C278 C13"/>
    </sheetView>
  </sheetViews>
  <sheetFormatPr defaultRowHeight="15" x14ac:dyDescent="0.25"/>
  <cols>
    <col min="1" max="1" width="27.140625"/>
    <col min="2" max="2" width="24.7109375"/>
    <col min="3" max="1025" width="8.7109375"/>
  </cols>
  <sheetData>
    <row r="1" spans="1:4" x14ac:dyDescent="0.25">
      <c r="A1" s="144" t="s">
        <v>1688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42014</v>
      </c>
      <c r="B4" t="s">
        <v>200</v>
      </c>
      <c r="C4" s="2">
        <v>10</v>
      </c>
      <c r="D4" s="5"/>
    </row>
    <row r="5" spans="1:4" x14ac:dyDescent="0.25">
      <c r="A5" s="3"/>
      <c r="C5" s="2"/>
      <c r="D5" s="5"/>
    </row>
    <row r="6" spans="1:4" x14ac:dyDescent="0.25">
      <c r="A6" s="3">
        <v>42081</v>
      </c>
      <c r="B6" t="s">
        <v>453</v>
      </c>
      <c r="C6">
        <v>60</v>
      </c>
    </row>
    <row r="7" spans="1:4" x14ac:dyDescent="0.25">
      <c r="A7" s="7"/>
    </row>
    <row r="8" spans="1:4" x14ac:dyDescent="0.25">
      <c r="A8" s="3">
        <v>42084</v>
      </c>
      <c r="B8" t="s">
        <v>474</v>
      </c>
      <c r="D8">
        <v>70</v>
      </c>
    </row>
    <row r="10" spans="1:4" x14ac:dyDescent="0.25">
      <c r="A10" s="143" t="s">
        <v>73</v>
      </c>
      <c r="B10" s="143"/>
      <c r="C10" s="5">
        <f>SUM(C4:C9)</f>
        <v>70</v>
      </c>
      <c r="D10" s="5"/>
    </row>
    <row r="11" spans="1:4" x14ac:dyDescent="0.25">
      <c r="A11" s="143" t="s">
        <v>74</v>
      </c>
      <c r="B11" s="143"/>
      <c r="C11" s="5"/>
      <c r="D11" s="5">
        <f>SUM(D4:D9)</f>
        <v>70</v>
      </c>
    </row>
    <row r="12" spans="1:4" x14ac:dyDescent="0.25">
      <c r="A12" s="143" t="s">
        <v>75</v>
      </c>
      <c r="B12" s="143"/>
      <c r="C12" s="5">
        <f>C10-D11</f>
        <v>0</v>
      </c>
      <c r="D12" s="5"/>
    </row>
  </sheetData>
  <mergeCells count="7">
    <mergeCell ref="A11:B11"/>
    <mergeCell ref="A12:B12"/>
    <mergeCell ref="A1:D1"/>
    <mergeCell ref="A2:A3"/>
    <mergeCell ref="B2:B3"/>
    <mergeCell ref="C2:D2"/>
    <mergeCell ref="A10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H1" zoomScaleNormal="100" workbookViewId="0">
      <selection activeCell="C13" activeCellId="1" sqref="C278 C13"/>
    </sheetView>
  </sheetViews>
  <sheetFormatPr defaultRowHeight="15" x14ac:dyDescent="0.25"/>
  <cols>
    <col min="1" max="1" width="26.42578125"/>
    <col min="2" max="2" width="54.140625"/>
    <col min="3" max="3" width="8.85546875"/>
    <col min="4" max="4" width="8.28515625"/>
    <col min="5" max="6" width="9.85546875"/>
    <col min="7" max="7" width="9.140625" style="5"/>
    <col min="8" max="8" width="26.42578125"/>
    <col min="9" max="9" width="20.42578125"/>
    <col min="10" max="10" width="13.140625"/>
    <col min="11" max="11" width="9.140625" style="36"/>
    <col min="12" max="12" width="26.28515625"/>
    <col min="13" max="13" width="29.85546875"/>
    <col min="14" max="14" width="16.5703125"/>
    <col min="15" max="1025" width="8.7109375"/>
  </cols>
  <sheetData>
    <row r="1" spans="1:14" x14ac:dyDescent="0.25">
      <c r="A1" s="144" t="s">
        <v>1689</v>
      </c>
      <c r="B1" s="144"/>
      <c r="C1" s="144"/>
      <c r="D1" s="144"/>
      <c r="G1" s="22"/>
      <c r="H1" s="143" t="s">
        <v>1690</v>
      </c>
      <c r="I1" s="143"/>
      <c r="J1" s="143"/>
      <c r="L1" s="143" t="s">
        <v>1691</v>
      </c>
      <c r="M1" s="143"/>
      <c r="N1" s="143"/>
    </row>
    <row r="2" spans="1:14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G2" s="22"/>
      <c r="H2" s="5" t="s">
        <v>1</v>
      </c>
      <c r="I2" s="5" t="s">
        <v>2</v>
      </c>
      <c r="J2" s="5" t="s">
        <v>3</v>
      </c>
      <c r="L2" s="5" t="s">
        <v>1</v>
      </c>
      <c r="M2" s="5" t="s">
        <v>2</v>
      </c>
      <c r="N2" s="5" t="s">
        <v>3</v>
      </c>
    </row>
    <row r="3" spans="1:14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G3" s="22"/>
      <c r="H3" s="3">
        <v>42015</v>
      </c>
      <c r="I3" s="5" t="s">
        <v>1175</v>
      </c>
      <c r="J3" s="5">
        <v>200</v>
      </c>
      <c r="L3" s="3">
        <v>42015</v>
      </c>
      <c r="M3" s="5" t="s">
        <v>1692</v>
      </c>
      <c r="N3" s="5">
        <v>200</v>
      </c>
    </row>
    <row r="4" spans="1:14" x14ac:dyDescent="0.25">
      <c r="A4" s="3">
        <v>42015</v>
      </c>
      <c r="B4" t="s">
        <v>1693</v>
      </c>
      <c r="C4" s="2">
        <v>200</v>
      </c>
      <c r="D4" s="5"/>
      <c r="G4" s="22"/>
      <c r="H4" s="7"/>
      <c r="L4" s="7"/>
    </row>
    <row r="5" spans="1:14" x14ac:dyDescent="0.25">
      <c r="A5" s="3">
        <v>42015</v>
      </c>
      <c r="B5" s="4" t="s">
        <v>377</v>
      </c>
      <c r="C5" s="5"/>
      <c r="D5" s="5">
        <v>200</v>
      </c>
      <c r="E5">
        <v>200</v>
      </c>
      <c r="G5" s="22"/>
      <c r="H5" s="3">
        <v>42036</v>
      </c>
      <c r="I5" t="s">
        <v>285</v>
      </c>
      <c r="J5">
        <v>100</v>
      </c>
      <c r="L5" s="3">
        <v>42036</v>
      </c>
      <c r="M5" t="s">
        <v>285</v>
      </c>
      <c r="N5">
        <v>100</v>
      </c>
    </row>
    <row r="6" spans="1:14" x14ac:dyDescent="0.25">
      <c r="A6" s="3"/>
      <c r="B6" s="4"/>
      <c r="C6" s="5"/>
      <c r="D6" s="5"/>
      <c r="G6" s="22"/>
      <c r="H6" s="7"/>
      <c r="L6" s="7"/>
    </row>
    <row r="7" spans="1:14" x14ac:dyDescent="0.25">
      <c r="A7" s="3">
        <v>42036</v>
      </c>
      <c r="B7" t="s">
        <v>285</v>
      </c>
      <c r="C7">
        <v>100</v>
      </c>
      <c r="D7" s="5"/>
      <c r="G7" s="22"/>
      <c r="H7" s="3">
        <v>42064</v>
      </c>
      <c r="I7" t="s">
        <v>352</v>
      </c>
      <c r="J7">
        <v>100</v>
      </c>
      <c r="L7" s="3">
        <v>42064</v>
      </c>
      <c r="M7" t="s">
        <v>352</v>
      </c>
      <c r="N7">
        <v>100</v>
      </c>
    </row>
    <row r="8" spans="1:14" x14ac:dyDescent="0.25">
      <c r="A8" s="3">
        <v>42036</v>
      </c>
      <c r="B8" s="4" t="s">
        <v>377</v>
      </c>
      <c r="C8" s="5"/>
      <c r="D8" s="5">
        <v>100</v>
      </c>
      <c r="E8">
        <v>100</v>
      </c>
      <c r="F8" s="5"/>
      <c r="G8" s="22"/>
      <c r="H8" s="7"/>
      <c r="L8" s="7"/>
    </row>
    <row r="9" spans="1:14" x14ac:dyDescent="0.25">
      <c r="A9" s="3"/>
      <c r="C9" s="5"/>
      <c r="D9" s="5"/>
      <c r="G9" s="22"/>
      <c r="H9" s="3">
        <v>42074</v>
      </c>
      <c r="I9" t="s">
        <v>405</v>
      </c>
      <c r="J9">
        <v>200</v>
      </c>
      <c r="L9" s="3">
        <v>42074</v>
      </c>
      <c r="M9" t="s">
        <v>405</v>
      </c>
      <c r="N9">
        <v>200</v>
      </c>
    </row>
    <row r="10" spans="1:14" x14ac:dyDescent="0.25">
      <c r="A10" s="3">
        <v>42064</v>
      </c>
      <c r="B10" t="s">
        <v>352</v>
      </c>
      <c r="C10">
        <v>100</v>
      </c>
      <c r="D10" s="5"/>
      <c r="G10" s="22"/>
    </row>
    <row r="11" spans="1:14" x14ac:dyDescent="0.25">
      <c r="A11" s="3">
        <v>42064</v>
      </c>
      <c r="B11" s="4" t="s">
        <v>377</v>
      </c>
      <c r="C11" s="5"/>
      <c r="D11" s="5">
        <v>100</v>
      </c>
      <c r="E11" s="5">
        <v>100</v>
      </c>
      <c r="G11" s="22"/>
    </row>
    <row r="12" spans="1:14" x14ac:dyDescent="0.25">
      <c r="A12" s="3"/>
      <c r="B12" s="5"/>
      <c r="C12" s="5"/>
      <c r="D12" s="5"/>
      <c r="G12" s="22"/>
    </row>
    <row r="13" spans="1:14" x14ac:dyDescent="0.25">
      <c r="A13" s="3">
        <v>42074</v>
      </c>
      <c r="B13" t="s">
        <v>405</v>
      </c>
      <c r="C13">
        <v>200</v>
      </c>
      <c r="D13" s="5"/>
      <c r="G13" s="22"/>
    </row>
    <row r="14" spans="1:14" x14ac:dyDescent="0.25">
      <c r="A14" s="3">
        <v>42074</v>
      </c>
      <c r="B14" s="4" t="s">
        <v>377</v>
      </c>
      <c r="C14" s="5"/>
      <c r="D14" s="5">
        <v>200</v>
      </c>
      <c r="E14" s="5">
        <v>200</v>
      </c>
      <c r="G14" s="22"/>
      <c r="L14" s="6"/>
      <c r="N14" s="5"/>
    </row>
    <row r="15" spans="1:14" x14ac:dyDescent="0.25">
      <c r="D15" s="5"/>
      <c r="G15" s="22"/>
      <c r="L15" s="6"/>
    </row>
    <row r="16" spans="1:14" x14ac:dyDescent="0.25">
      <c r="A16" s="143" t="s">
        <v>73</v>
      </c>
      <c r="B16" s="143"/>
      <c r="C16" s="5">
        <f>SUM(C4:C14)</f>
        <v>600</v>
      </c>
      <c r="D16" s="5"/>
      <c r="E16">
        <f>SUM(E4:E14)</f>
        <v>600</v>
      </c>
      <c r="G16" s="22"/>
      <c r="L16" s="5"/>
      <c r="M16" s="5"/>
      <c r="N16" s="5"/>
    </row>
    <row r="17" spans="1:14" x14ac:dyDescent="0.25">
      <c r="A17" s="143" t="s">
        <v>74</v>
      </c>
      <c r="B17" s="143"/>
      <c r="C17" s="5"/>
      <c r="D17" s="5">
        <f>SUM(D4:D14)</f>
        <v>600</v>
      </c>
      <c r="F17">
        <f>SUM(F4:F14)</f>
        <v>0</v>
      </c>
      <c r="G17" s="22"/>
      <c r="L17" s="5" t="s">
        <v>1021</v>
      </c>
      <c r="M17" s="5"/>
      <c r="N17" s="5">
        <f>SUM(N3:N16)</f>
        <v>600</v>
      </c>
    </row>
    <row r="18" spans="1:14" x14ac:dyDescent="0.25">
      <c r="A18" s="143" t="s">
        <v>75</v>
      </c>
      <c r="B18" s="143"/>
      <c r="C18" s="143">
        <f>C16-D17</f>
        <v>0</v>
      </c>
      <c r="D18" s="143"/>
      <c r="E18" s="143">
        <f>E16-F17</f>
        <v>600</v>
      </c>
      <c r="F18" s="143"/>
      <c r="G18" s="22"/>
      <c r="L18" s="5"/>
      <c r="M18" s="5"/>
      <c r="N18" s="5"/>
    </row>
    <row r="19" spans="1:14" x14ac:dyDescent="0.25">
      <c r="A19" s="5"/>
      <c r="B19" s="5"/>
      <c r="C19" s="5"/>
      <c r="D19" s="5"/>
      <c r="G19" s="22"/>
      <c r="H19" s="5"/>
      <c r="I19" s="5"/>
      <c r="J19" s="5"/>
    </row>
    <row r="20" spans="1:14" x14ac:dyDescent="0.25">
      <c r="A20" s="5"/>
      <c r="B20" s="5"/>
      <c r="C20" s="5"/>
      <c r="D20" s="5"/>
      <c r="G20" s="22"/>
      <c r="H20" s="5" t="s">
        <v>1021</v>
      </c>
      <c r="I20" s="5"/>
      <c r="J20" s="5">
        <f>SUM(J3:J19)</f>
        <v>600</v>
      </c>
    </row>
    <row r="21" spans="1:14" x14ac:dyDescent="0.25">
      <c r="A21" s="5"/>
      <c r="B21" s="5"/>
      <c r="C21" s="5"/>
      <c r="D21" s="5"/>
      <c r="G21" s="22"/>
      <c r="H21" s="5" t="s">
        <v>75</v>
      </c>
      <c r="I21" s="5"/>
      <c r="J21" s="5">
        <f>750-J20</f>
        <v>150</v>
      </c>
    </row>
  </sheetData>
  <mergeCells count="12">
    <mergeCell ref="A1:D1"/>
    <mergeCell ref="H1:J1"/>
    <mergeCell ref="L1:N1"/>
    <mergeCell ref="A2:A3"/>
    <mergeCell ref="B2:B3"/>
    <mergeCell ref="C2:D2"/>
    <mergeCell ref="E2:F2"/>
    <mergeCell ref="A16:B16"/>
    <mergeCell ref="A17:B17"/>
    <mergeCell ref="A18:B18"/>
    <mergeCell ref="C18:D18"/>
    <mergeCell ref="E18:F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5"/>
  <sheetViews>
    <sheetView topLeftCell="C16" zoomScaleNormal="100" workbookViewId="0">
      <selection activeCell="K6" sqref="K6"/>
    </sheetView>
  </sheetViews>
  <sheetFormatPr defaultRowHeight="15" x14ac:dyDescent="0.25"/>
  <cols>
    <col min="1" max="1" width="31.5703125"/>
    <col min="2" max="2" width="51.5703125"/>
    <col min="3" max="4" width="8.7109375"/>
    <col min="5" max="5" width="7.28515625"/>
    <col min="6" max="6" width="8.7109375"/>
    <col min="7" max="7" width="8.7109375" style="57"/>
    <col min="8" max="8" width="30.42578125" customWidth="1"/>
    <col min="9" max="9" width="54.7109375" customWidth="1"/>
    <col min="10" max="1025" width="8.7109375"/>
  </cols>
  <sheetData>
    <row r="1" spans="1:1022" x14ac:dyDescent="0.25">
      <c r="A1" s="144" t="s">
        <v>1694</v>
      </c>
      <c r="B1" s="144"/>
      <c r="C1" s="144"/>
      <c r="D1" s="144"/>
      <c r="H1" s="144" t="s">
        <v>1694</v>
      </c>
      <c r="I1" s="144"/>
      <c r="J1" s="144"/>
      <c r="K1" s="144"/>
    </row>
    <row r="2" spans="1:1022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  <c r="H2" s="144" t="s">
        <v>1</v>
      </c>
      <c r="I2" s="144" t="s">
        <v>2</v>
      </c>
      <c r="J2" s="144" t="s">
        <v>3</v>
      </c>
      <c r="K2" s="144"/>
    </row>
    <row r="3" spans="1:1022" x14ac:dyDescent="0.25">
      <c r="A3" s="144"/>
      <c r="B3" s="144"/>
      <c r="C3" s="2" t="s">
        <v>4</v>
      </c>
      <c r="D3" s="2" t="s">
        <v>5</v>
      </c>
      <c r="E3" t="s">
        <v>4</v>
      </c>
      <c r="F3" t="s">
        <v>5</v>
      </c>
      <c r="H3" s="144"/>
      <c r="I3" s="144"/>
      <c r="J3" s="2" t="s">
        <v>4</v>
      </c>
      <c r="K3" s="2" t="s">
        <v>5</v>
      </c>
    </row>
    <row r="4" spans="1:1022" x14ac:dyDescent="0.25">
      <c r="A4" s="3"/>
      <c r="B4" s="4" t="s">
        <v>1695</v>
      </c>
      <c r="C4" s="5">
        <v>104</v>
      </c>
      <c r="H4" s="20">
        <v>42224</v>
      </c>
      <c r="I4" t="s">
        <v>1743</v>
      </c>
      <c r="J4">
        <v>300</v>
      </c>
    </row>
    <row r="5" spans="1:1022" x14ac:dyDescent="0.25">
      <c r="A5" s="3"/>
      <c r="B5" s="4" t="s">
        <v>1696</v>
      </c>
      <c r="C5" s="5">
        <v>125</v>
      </c>
      <c r="H5" s="3"/>
      <c r="I5" s="4"/>
      <c r="J5" s="5"/>
    </row>
    <row r="6" spans="1:1022" x14ac:dyDescent="0.25">
      <c r="A6" s="3"/>
      <c r="B6" s="4" t="s">
        <v>1697</v>
      </c>
      <c r="C6" s="5">
        <v>800</v>
      </c>
      <c r="H6" s="20">
        <v>42241</v>
      </c>
      <c r="I6" t="s">
        <v>1791</v>
      </c>
      <c r="K6">
        <v>300</v>
      </c>
    </row>
    <row r="7" spans="1:1022" x14ac:dyDescent="0.25">
      <c r="A7" s="3"/>
      <c r="B7" s="4" t="s">
        <v>1698</v>
      </c>
      <c r="C7" s="5">
        <v>250</v>
      </c>
      <c r="H7" s="3"/>
      <c r="I7" s="4"/>
      <c r="J7" s="5"/>
    </row>
    <row r="8" spans="1:1022" x14ac:dyDescent="0.25">
      <c r="A8" s="3"/>
      <c r="B8" s="4"/>
      <c r="C8" s="5"/>
      <c r="D8" s="5"/>
      <c r="H8" s="3"/>
      <c r="I8" s="4"/>
      <c r="J8" s="5"/>
      <c r="K8" s="5"/>
    </row>
    <row r="9" spans="1:1022" x14ac:dyDescent="0.25">
      <c r="A9" s="3">
        <v>41979</v>
      </c>
      <c r="B9" s="4" t="s">
        <v>1699</v>
      </c>
      <c r="D9" s="5">
        <v>1250</v>
      </c>
      <c r="H9" s="3"/>
      <c r="I9" s="4"/>
      <c r="K9" s="5"/>
    </row>
    <row r="10" spans="1:1022" x14ac:dyDescent="0.25">
      <c r="A10" s="3"/>
      <c r="B10" s="4"/>
      <c r="D10" s="5"/>
      <c r="H10" s="3"/>
      <c r="I10" s="4"/>
      <c r="K10" s="5"/>
    </row>
    <row r="11" spans="1:1022" x14ac:dyDescent="0.25">
      <c r="A11" s="3">
        <v>41987</v>
      </c>
      <c r="B11" s="4" t="s">
        <v>99</v>
      </c>
      <c r="D11" s="5">
        <v>30</v>
      </c>
      <c r="H11" s="3"/>
      <c r="I11" s="4"/>
      <c r="K11" s="5"/>
    </row>
    <row r="12" spans="1:1022" s="5" customFormat="1" x14ac:dyDescent="0.25">
      <c r="A12" s="3">
        <v>41987</v>
      </c>
      <c r="B12" s="4" t="s">
        <v>100</v>
      </c>
      <c r="D12" s="5">
        <v>1500</v>
      </c>
      <c r="F12" s="56">
        <v>1500</v>
      </c>
      <c r="G12" s="58"/>
      <c r="H12" s="3"/>
      <c r="I12" s="4"/>
      <c r="M12" s="6"/>
      <c r="N12" s="4"/>
      <c r="Q12" s="6"/>
      <c r="R12" s="4"/>
      <c r="U12" s="6"/>
      <c r="V12" s="4"/>
      <c r="Y12" s="6"/>
      <c r="Z12" s="4"/>
      <c r="AC12" s="6"/>
      <c r="AD12" s="4"/>
      <c r="AG12" s="6"/>
      <c r="AH12" s="4"/>
      <c r="AK12" s="6"/>
      <c r="AL12" s="4"/>
      <c r="AO12" s="6"/>
      <c r="AP12" s="4"/>
      <c r="AS12" s="6"/>
      <c r="AT12" s="4"/>
      <c r="AW12" s="6"/>
      <c r="AX12" s="4"/>
      <c r="BA12" s="6"/>
      <c r="BB12" s="4"/>
      <c r="BE12" s="6"/>
      <c r="BF12" s="4"/>
      <c r="BI12" s="6"/>
      <c r="BJ12" s="4"/>
      <c r="BM12" s="6"/>
      <c r="BN12" s="4"/>
      <c r="BQ12" s="6"/>
      <c r="BR12" s="4"/>
      <c r="BU12" s="6"/>
      <c r="BV12" s="4"/>
      <c r="BY12" s="6"/>
      <c r="BZ12" s="4"/>
      <c r="CC12" s="6"/>
      <c r="CD12" s="4"/>
      <c r="CG12" s="6"/>
      <c r="CH12" s="4"/>
      <c r="CK12" s="6"/>
      <c r="CL12" s="4"/>
      <c r="CO12" s="6"/>
      <c r="CP12" s="4"/>
      <c r="CS12" s="6"/>
      <c r="CT12" s="4"/>
      <c r="CW12" s="6"/>
      <c r="CX12" s="4"/>
      <c r="DA12" s="6"/>
      <c r="DB12" s="4"/>
      <c r="DE12" s="6"/>
      <c r="DF12" s="4"/>
      <c r="DI12" s="6"/>
      <c r="DJ12" s="4"/>
      <c r="DM12" s="6"/>
      <c r="DN12" s="4"/>
      <c r="DQ12" s="6"/>
      <c r="DR12" s="4"/>
      <c r="DU12" s="6"/>
      <c r="DV12" s="4"/>
      <c r="DY12" s="6"/>
      <c r="DZ12" s="4"/>
      <c r="EC12" s="6"/>
      <c r="ED12" s="4"/>
      <c r="EG12" s="6"/>
      <c r="EH12" s="4"/>
      <c r="EK12" s="6"/>
      <c r="EL12" s="4"/>
      <c r="EO12" s="6"/>
      <c r="EP12" s="4"/>
      <c r="ES12" s="6"/>
      <c r="ET12" s="4"/>
      <c r="EW12" s="6"/>
      <c r="EX12" s="4"/>
      <c r="FA12" s="6"/>
      <c r="FB12" s="4"/>
      <c r="FE12" s="6"/>
      <c r="FF12" s="4"/>
      <c r="FI12" s="6"/>
      <c r="FJ12" s="4"/>
      <c r="FM12" s="6"/>
      <c r="FN12" s="4"/>
      <c r="FQ12" s="6"/>
      <c r="FR12" s="4"/>
      <c r="FU12" s="6"/>
      <c r="FV12" s="4"/>
      <c r="FY12" s="6"/>
      <c r="FZ12" s="4"/>
      <c r="GC12" s="6"/>
      <c r="GD12" s="4"/>
      <c r="GG12" s="6"/>
      <c r="GH12" s="4"/>
      <c r="GK12" s="6"/>
      <c r="GL12" s="4"/>
      <c r="GO12" s="6"/>
      <c r="GP12" s="4"/>
      <c r="GS12" s="6"/>
      <c r="GT12" s="4"/>
      <c r="GW12" s="6"/>
      <c r="GX12" s="4"/>
      <c r="HA12" s="6"/>
      <c r="HB12" s="4"/>
      <c r="HE12" s="6"/>
      <c r="HF12" s="4"/>
      <c r="HI12" s="6"/>
      <c r="HJ12" s="4"/>
      <c r="HM12" s="6"/>
      <c r="HN12" s="4"/>
      <c r="HQ12" s="6"/>
      <c r="HR12" s="4"/>
      <c r="HU12" s="6"/>
      <c r="HV12" s="4"/>
      <c r="HY12" s="6"/>
      <c r="HZ12" s="4"/>
      <c r="IC12" s="6"/>
      <c r="ID12" s="4"/>
      <c r="IG12" s="6"/>
      <c r="IH12" s="4"/>
      <c r="IK12" s="6"/>
      <c r="IL12" s="4"/>
      <c r="IO12" s="6"/>
      <c r="IP12" s="4"/>
      <c r="IS12" s="6"/>
      <c r="IT12" s="4"/>
      <c r="IW12" s="6"/>
      <c r="IX12" s="4"/>
      <c r="JA12" s="6"/>
      <c r="JB12" s="4"/>
      <c r="JE12" s="6"/>
      <c r="JF12" s="4"/>
      <c r="JI12" s="6"/>
      <c r="JJ12" s="4"/>
      <c r="JM12" s="6"/>
      <c r="JN12" s="4"/>
      <c r="JQ12" s="6"/>
      <c r="JR12" s="4"/>
      <c r="JU12" s="6"/>
      <c r="JV12" s="4"/>
      <c r="JY12" s="6"/>
      <c r="JZ12" s="4"/>
      <c r="KC12" s="6"/>
      <c r="KD12" s="4"/>
      <c r="KG12" s="6"/>
      <c r="KH12" s="4"/>
      <c r="KK12" s="6"/>
      <c r="KL12" s="4"/>
      <c r="KO12" s="6"/>
      <c r="KP12" s="4"/>
      <c r="KS12" s="6"/>
      <c r="KT12" s="4"/>
      <c r="KW12" s="6"/>
      <c r="KX12" s="4"/>
      <c r="LA12" s="6"/>
      <c r="LB12" s="4"/>
      <c r="LE12" s="6"/>
      <c r="LF12" s="4"/>
      <c r="LI12" s="6"/>
      <c r="LJ12" s="4"/>
      <c r="LM12" s="6"/>
      <c r="LN12" s="4"/>
      <c r="LQ12" s="6"/>
      <c r="LR12" s="4"/>
      <c r="LU12" s="6"/>
      <c r="LV12" s="4"/>
      <c r="LY12" s="6"/>
      <c r="LZ12" s="4"/>
      <c r="MC12" s="6"/>
      <c r="MD12" s="4"/>
      <c r="MG12" s="6"/>
      <c r="MH12" s="4"/>
      <c r="MK12" s="6"/>
      <c r="ML12" s="4"/>
      <c r="MO12" s="6"/>
      <c r="MP12" s="4"/>
      <c r="MS12" s="6"/>
      <c r="MT12" s="4"/>
      <c r="MW12" s="6"/>
      <c r="MX12" s="4"/>
      <c r="NA12" s="6"/>
      <c r="NB12" s="4"/>
      <c r="NE12" s="6"/>
      <c r="NF12" s="4"/>
      <c r="NI12" s="6"/>
      <c r="NJ12" s="4"/>
      <c r="NM12" s="6"/>
      <c r="NN12" s="4"/>
      <c r="NQ12" s="6"/>
      <c r="NR12" s="4"/>
      <c r="NU12" s="6"/>
      <c r="NV12" s="4"/>
      <c r="NY12" s="6"/>
      <c r="NZ12" s="4"/>
      <c r="OC12" s="6"/>
      <c r="OD12" s="4"/>
      <c r="OG12" s="6"/>
      <c r="OH12" s="4"/>
      <c r="OK12" s="6"/>
      <c r="OL12" s="4"/>
      <c r="OO12" s="6"/>
      <c r="OP12" s="4"/>
      <c r="OS12" s="6"/>
      <c r="OT12" s="4"/>
      <c r="OW12" s="6"/>
      <c r="OX12" s="4"/>
      <c r="PA12" s="6"/>
      <c r="PB12" s="4"/>
      <c r="PE12" s="6"/>
      <c r="PF12" s="4"/>
      <c r="PI12" s="6"/>
      <c r="PJ12" s="4"/>
      <c r="PM12" s="6"/>
      <c r="PN12" s="4"/>
      <c r="PQ12" s="6"/>
      <c r="PR12" s="4"/>
      <c r="PU12" s="6"/>
      <c r="PV12" s="4"/>
      <c r="PY12" s="6"/>
      <c r="PZ12" s="4"/>
      <c r="QC12" s="6"/>
      <c r="QD12" s="4"/>
      <c r="QG12" s="6"/>
      <c r="QH12" s="4"/>
      <c r="QK12" s="6"/>
      <c r="QL12" s="4"/>
      <c r="QO12" s="6"/>
      <c r="QP12" s="4"/>
      <c r="QS12" s="6"/>
      <c r="QT12" s="4"/>
      <c r="QW12" s="6"/>
      <c r="QX12" s="4"/>
      <c r="RA12" s="6"/>
      <c r="RB12" s="4"/>
      <c r="RE12" s="6"/>
      <c r="RF12" s="4"/>
      <c r="RI12" s="6"/>
      <c r="RJ12" s="4"/>
      <c r="RM12" s="6"/>
      <c r="RN12" s="4"/>
      <c r="RQ12" s="6"/>
      <c r="RR12" s="4"/>
      <c r="RU12" s="6"/>
      <c r="RV12" s="4"/>
      <c r="RY12" s="6"/>
      <c r="RZ12" s="4"/>
      <c r="SC12" s="6"/>
      <c r="SD12" s="4"/>
      <c r="SG12" s="6"/>
      <c r="SH12" s="4"/>
      <c r="SK12" s="6"/>
      <c r="SL12" s="4"/>
      <c r="SO12" s="6"/>
      <c r="SP12" s="4"/>
      <c r="SS12" s="6"/>
      <c r="ST12" s="4"/>
      <c r="SW12" s="6"/>
      <c r="SX12" s="4"/>
      <c r="TA12" s="6"/>
      <c r="TB12" s="4"/>
      <c r="TE12" s="6"/>
      <c r="TF12" s="4"/>
      <c r="TI12" s="6"/>
      <c r="TJ12" s="4"/>
      <c r="TM12" s="6"/>
      <c r="TN12" s="4"/>
      <c r="TQ12" s="6"/>
      <c r="TR12" s="4"/>
      <c r="TU12" s="6"/>
      <c r="TV12" s="4"/>
      <c r="TY12" s="6"/>
      <c r="TZ12" s="4"/>
      <c r="UC12" s="6"/>
      <c r="UD12" s="4"/>
      <c r="UG12" s="6"/>
      <c r="UH12" s="4"/>
      <c r="UK12" s="6"/>
      <c r="UL12" s="4"/>
      <c r="UO12" s="6"/>
      <c r="UP12" s="4"/>
      <c r="US12" s="6"/>
      <c r="UT12" s="4"/>
      <c r="UW12" s="6"/>
      <c r="UX12" s="4"/>
      <c r="VA12" s="6"/>
      <c r="VB12" s="4"/>
      <c r="VE12" s="6"/>
      <c r="VF12" s="4"/>
      <c r="VI12" s="6"/>
      <c r="VJ12" s="4"/>
      <c r="VM12" s="6"/>
      <c r="VN12" s="4"/>
      <c r="VQ12" s="6"/>
      <c r="VR12" s="4"/>
      <c r="VU12" s="6"/>
      <c r="VV12" s="4"/>
      <c r="VY12" s="6"/>
      <c r="VZ12" s="4"/>
      <c r="WC12" s="6"/>
      <c r="WD12" s="4"/>
      <c r="WG12" s="6"/>
      <c r="WH12" s="4"/>
      <c r="WK12" s="6"/>
      <c r="WL12" s="4"/>
      <c r="WO12" s="6"/>
      <c r="WP12" s="4"/>
      <c r="WS12" s="6"/>
      <c r="WT12" s="4"/>
      <c r="WW12" s="6"/>
      <c r="WX12" s="4"/>
      <c r="XA12" s="6"/>
      <c r="XB12" s="4"/>
      <c r="XE12" s="6"/>
      <c r="XF12" s="4"/>
      <c r="XI12" s="6"/>
      <c r="XJ12" s="4"/>
      <c r="XM12" s="6"/>
      <c r="XN12" s="4"/>
      <c r="XQ12" s="6"/>
      <c r="XR12" s="4"/>
      <c r="XU12" s="6"/>
      <c r="XV12" s="4"/>
      <c r="XY12" s="6"/>
      <c r="XZ12" s="4"/>
      <c r="YC12" s="6"/>
      <c r="YD12" s="4"/>
      <c r="YG12" s="6"/>
      <c r="YH12" s="4"/>
      <c r="YK12" s="6"/>
      <c r="YL12" s="4"/>
      <c r="YO12" s="6"/>
      <c r="YP12" s="4"/>
      <c r="YS12" s="6"/>
      <c r="YT12" s="4"/>
      <c r="YW12" s="6"/>
      <c r="YX12" s="4"/>
      <c r="ZA12" s="6"/>
      <c r="ZB12" s="4"/>
      <c r="ZE12" s="6"/>
      <c r="ZF12" s="4"/>
      <c r="ZI12" s="6"/>
      <c r="ZJ12" s="4"/>
      <c r="ZM12" s="6"/>
      <c r="ZN12" s="4"/>
      <c r="ZQ12" s="6"/>
      <c r="ZR12" s="4"/>
      <c r="ZU12" s="6"/>
      <c r="ZV12" s="4"/>
      <c r="ZY12" s="6"/>
      <c r="ZZ12" s="4"/>
      <c r="AAC12" s="6"/>
      <c r="AAD12" s="4"/>
      <c r="AAG12" s="6"/>
      <c r="AAH12" s="4"/>
      <c r="AAK12" s="6"/>
      <c r="AAL12" s="4"/>
      <c r="AAO12" s="6"/>
      <c r="AAP12" s="4"/>
      <c r="AAS12" s="6"/>
      <c r="AAT12" s="4"/>
      <c r="AAW12" s="6"/>
      <c r="AAX12" s="4"/>
      <c r="ABA12" s="6"/>
      <c r="ABB12" s="4"/>
      <c r="ABE12" s="6"/>
      <c r="ABF12" s="4"/>
      <c r="ABI12" s="6"/>
      <c r="ABJ12" s="4"/>
      <c r="ABM12" s="6"/>
      <c r="ABN12" s="4"/>
      <c r="ABQ12" s="6"/>
      <c r="ABR12" s="4"/>
      <c r="ABU12" s="6"/>
      <c r="ABV12" s="4"/>
      <c r="ABY12" s="6"/>
      <c r="ABZ12" s="4"/>
      <c r="ACC12" s="6"/>
      <c r="ACD12" s="4"/>
      <c r="ACG12" s="6"/>
      <c r="ACH12" s="4"/>
      <c r="ACK12" s="6"/>
      <c r="ACL12" s="4"/>
      <c r="ACO12" s="6"/>
      <c r="ACP12" s="4"/>
      <c r="ACS12" s="6"/>
      <c r="ACT12" s="4"/>
      <c r="ACW12" s="6"/>
      <c r="ACX12" s="4"/>
      <c r="ADA12" s="6"/>
      <c r="ADB12" s="4"/>
      <c r="ADE12" s="6"/>
      <c r="ADF12" s="4"/>
      <c r="ADI12" s="6"/>
      <c r="ADJ12" s="4"/>
      <c r="ADM12" s="6"/>
      <c r="ADN12" s="4"/>
      <c r="ADQ12" s="6"/>
      <c r="ADR12" s="4"/>
      <c r="ADU12" s="6"/>
      <c r="ADV12" s="4"/>
      <c r="ADY12" s="6"/>
      <c r="ADZ12" s="4"/>
      <c r="AEC12" s="6"/>
      <c r="AED12" s="4"/>
      <c r="AEG12" s="6"/>
      <c r="AEH12" s="4"/>
      <c r="AEK12" s="6"/>
      <c r="AEL12" s="4"/>
      <c r="AEO12" s="6"/>
      <c r="AEP12" s="4"/>
      <c r="AES12" s="6"/>
      <c r="AET12" s="4"/>
      <c r="AEW12" s="6"/>
      <c r="AEX12" s="4"/>
      <c r="AFA12" s="6"/>
      <c r="AFB12" s="4"/>
      <c r="AFE12" s="6"/>
      <c r="AFF12" s="4"/>
      <c r="AFI12" s="6"/>
      <c r="AFJ12" s="4"/>
      <c r="AFM12" s="6"/>
      <c r="AFN12" s="4"/>
      <c r="AFQ12" s="6"/>
      <c r="AFR12" s="4"/>
      <c r="AFU12" s="6"/>
      <c r="AFV12" s="4"/>
      <c r="AFY12" s="6"/>
      <c r="AFZ12" s="4"/>
      <c r="AGC12" s="6"/>
      <c r="AGD12" s="4"/>
      <c r="AGG12" s="6"/>
      <c r="AGH12" s="4"/>
      <c r="AGK12" s="6"/>
      <c r="AGL12" s="4"/>
      <c r="AGO12" s="6"/>
      <c r="AGP12" s="4"/>
      <c r="AGS12" s="6"/>
      <c r="AGT12" s="4"/>
      <c r="AGW12" s="6"/>
      <c r="AGX12" s="4"/>
      <c r="AHA12" s="6"/>
      <c r="AHB12" s="4"/>
      <c r="AHE12" s="6"/>
      <c r="AHF12" s="4"/>
      <c r="AHI12" s="6"/>
      <c r="AHJ12" s="4"/>
      <c r="AHM12" s="6"/>
      <c r="AHN12" s="4"/>
      <c r="AHQ12" s="6"/>
      <c r="AHR12" s="4"/>
      <c r="AHU12" s="6"/>
      <c r="AHV12" s="4"/>
      <c r="AHY12" s="6"/>
      <c r="AHZ12" s="4"/>
      <c r="AIC12" s="6"/>
      <c r="AID12" s="4"/>
      <c r="AIG12" s="6"/>
      <c r="AIH12" s="4"/>
      <c r="AIK12" s="6"/>
      <c r="AIL12" s="4"/>
      <c r="AIO12" s="6"/>
      <c r="AIP12" s="4"/>
      <c r="AIS12" s="6"/>
      <c r="AIT12" s="4"/>
      <c r="AIW12" s="6"/>
      <c r="AIX12" s="4"/>
      <c r="AJA12" s="6"/>
      <c r="AJB12" s="4"/>
      <c r="AJE12" s="6"/>
      <c r="AJF12" s="4"/>
      <c r="AJI12" s="6"/>
      <c r="AJJ12" s="4"/>
      <c r="AJM12" s="6"/>
      <c r="AJN12" s="4"/>
      <c r="AJQ12" s="6"/>
      <c r="AJR12" s="4"/>
      <c r="AJU12" s="6"/>
      <c r="AJV12" s="4"/>
      <c r="AJY12" s="6"/>
      <c r="AJZ12" s="4"/>
      <c r="AKC12" s="6"/>
      <c r="AKD12" s="4"/>
      <c r="AKG12" s="6"/>
      <c r="AKH12" s="4"/>
      <c r="AKK12" s="6"/>
      <c r="AKL12" s="4"/>
      <c r="AKO12" s="6"/>
      <c r="AKP12" s="4"/>
      <c r="AKS12" s="6"/>
      <c r="AKT12" s="4"/>
      <c r="AKW12" s="6"/>
      <c r="AKX12" s="4"/>
      <c r="ALA12" s="6"/>
      <c r="ALB12" s="4"/>
      <c r="ALE12" s="6"/>
      <c r="ALF12" s="4"/>
      <c r="ALI12" s="6"/>
      <c r="ALJ12" s="4"/>
      <c r="ALM12" s="6"/>
      <c r="ALN12" s="4"/>
      <c r="ALQ12" s="6"/>
      <c r="ALR12" s="4"/>
      <c r="ALU12" s="6"/>
      <c r="ALV12" s="4"/>
      <c r="ALY12" s="6"/>
      <c r="ALZ12" s="4"/>
      <c r="AMC12" s="6"/>
      <c r="AMD12" s="4"/>
      <c r="AMG12" s="6"/>
      <c r="AMH12" s="4"/>
    </row>
    <row r="13" spans="1:1022" x14ac:dyDescent="0.25">
      <c r="A13" s="3"/>
      <c r="B13" s="4"/>
      <c r="C13" s="5"/>
      <c r="E13" s="56"/>
      <c r="H13" s="3"/>
      <c r="I13" s="4"/>
      <c r="J13" s="5"/>
      <c r="M13" s="6"/>
      <c r="N13" s="4"/>
      <c r="Q13" s="6"/>
      <c r="R13" s="4"/>
      <c r="U13" s="6"/>
      <c r="V13" s="4"/>
      <c r="Y13" s="6"/>
      <c r="Z13" s="4"/>
      <c r="AC13" s="6"/>
      <c r="AD13" s="4"/>
      <c r="AG13" s="6"/>
      <c r="AH13" s="4"/>
      <c r="AK13" s="6"/>
      <c r="AL13" s="4"/>
      <c r="AO13" s="6"/>
      <c r="AP13" s="4"/>
      <c r="AS13" s="6"/>
      <c r="AT13" s="4"/>
      <c r="AW13" s="6"/>
      <c r="AX13" s="4"/>
      <c r="BA13" s="6"/>
      <c r="BB13" s="4"/>
      <c r="BE13" s="6"/>
      <c r="BF13" s="4"/>
      <c r="BI13" s="6"/>
      <c r="BJ13" s="4"/>
      <c r="BM13" s="6"/>
      <c r="BN13" s="4"/>
      <c r="BQ13" s="6"/>
      <c r="BR13" s="4"/>
      <c r="BU13" s="6"/>
      <c r="BV13" s="4"/>
      <c r="BY13" s="6"/>
      <c r="BZ13" s="4"/>
      <c r="CC13" s="6"/>
      <c r="CD13" s="4"/>
      <c r="CG13" s="6"/>
      <c r="CH13" s="4"/>
      <c r="CK13" s="6"/>
      <c r="CL13" s="4"/>
      <c r="CO13" s="6"/>
      <c r="CP13" s="4"/>
      <c r="CS13" s="6"/>
      <c r="CT13" s="4"/>
      <c r="CW13" s="6"/>
      <c r="CX13" s="4"/>
      <c r="DA13" s="6"/>
      <c r="DB13" s="4"/>
      <c r="DE13" s="6"/>
      <c r="DF13" s="4"/>
      <c r="DI13" s="6"/>
      <c r="DJ13" s="4"/>
      <c r="DM13" s="6"/>
      <c r="DN13" s="4"/>
      <c r="DQ13" s="6"/>
      <c r="DR13" s="4"/>
      <c r="DU13" s="6"/>
      <c r="DV13" s="4"/>
      <c r="DY13" s="6"/>
      <c r="DZ13" s="4"/>
      <c r="EC13" s="6"/>
      <c r="ED13" s="4"/>
      <c r="EG13" s="6"/>
      <c r="EH13" s="4"/>
      <c r="EK13" s="6"/>
      <c r="EL13" s="4"/>
      <c r="EO13" s="6"/>
      <c r="EP13" s="4"/>
      <c r="ES13" s="6"/>
      <c r="ET13" s="4"/>
      <c r="EW13" s="6"/>
      <c r="EX13" s="4"/>
      <c r="FA13" s="6"/>
      <c r="FB13" s="4"/>
      <c r="FE13" s="6"/>
      <c r="FF13" s="4"/>
      <c r="FI13" s="6"/>
      <c r="FJ13" s="4"/>
      <c r="FM13" s="6"/>
      <c r="FN13" s="4"/>
      <c r="FQ13" s="6"/>
      <c r="FR13" s="4"/>
      <c r="FU13" s="6"/>
      <c r="FV13" s="4"/>
      <c r="FY13" s="6"/>
      <c r="FZ13" s="4"/>
      <c r="GC13" s="6"/>
      <c r="GD13" s="4"/>
      <c r="GG13" s="6"/>
      <c r="GH13" s="4"/>
      <c r="GK13" s="6"/>
      <c r="GL13" s="4"/>
      <c r="GO13" s="6"/>
      <c r="GP13" s="4"/>
      <c r="GS13" s="6"/>
      <c r="GT13" s="4"/>
      <c r="GW13" s="6"/>
      <c r="GX13" s="4"/>
      <c r="HA13" s="6"/>
      <c r="HB13" s="4"/>
      <c r="HE13" s="6"/>
      <c r="HF13" s="4"/>
      <c r="HI13" s="6"/>
      <c r="HJ13" s="4"/>
      <c r="HM13" s="6"/>
      <c r="HN13" s="4"/>
      <c r="HQ13" s="6"/>
      <c r="HR13" s="4"/>
      <c r="HU13" s="6"/>
      <c r="HV13" s="4"/>
      <c r="HY13" s="6"/>
      <c r="HZ13" s="4"/>
      <c r="IC13" s="6"/>
      <c r="ID13" s="4"/>
      <c r="IG13" s="6"/>
      <c r="IH13" s="4"/>
      <c r="IK13" s="6"/>
      <c r="IL13" s="4"/>
      <c r="IO13" s="6"/>
      <c r="IP13" s="4"/>
      <c r="IS13" s="6"/>
      <c r="IT13" s="4"/>
      <c r="IW13" s="6"/>
      <c r="IX13" s="4"/>
      <c r="JA13" s="6"/>
      <c r="JB13" s="4"/>
      <c r="JE13" s="6"/>
      <c r="JF13" s="4"/>
      <c r="JI13" s="6"/>
      <c r="JJ13" s="4"/>
      <c r="JM13" s="6"/>
      <c r="JN13" s="4"/>
      <c r="JQ13" s="6"/>
      <c r="JR13" s="4"/>
      <c r="JU13" s="6"/>
      <c r="JV13" s="4"/>
      <c r="JY13" s="6"/>
      <c r="JZ13" s="4"/>
      <c r="KC13" s="6"/>
      <c r="KD13" s="4"/>
      <c r="KG13" s="6"/>
      <c r="KH13" s="4"/>
      <c r="KK13" s="6"/>
      <c r="KL13" s="4"/>
      <c r="KO13" s="6"/>
      <c r="KP13" s="4"/>
      <c r="KS13" s="6"/>
      <c r="KT13" s="4"/>
      <c r="KW13" s="6"/>
      <c r="KX13" s="4"/>
      <c r="LA13" s="6"/>
      <c r="LB13" s="4"/>
      <c r="LE13" s="6"/>
      <c r="LF13" s="4"/>
      <c r="LI13" s="6"/>
      <c r="LJ13" s="4"/>
      <c r="LM13" s="6"/>
      <c r="LN13" s="4"/>
      <c r="LQ13" s="6"/>
      <c r="LR13" s="4"/>
      <c r="LU13" s="6"/>
      <c r="LV13" s="4"/>
      <c r="LY13" s="6"/>
      <c r="LZ13" s="4"/>
      <c r="MC13" s="6"/>
      <c r="MD13" s="4"/>
      <c r="MG13" s="6"/>
      <c r="MH13" s="4"/>
      <c r="MK13" s="6"/>
      <c r="ML13" s="4"/>
      <c r="MO13" s="6"/>
      <c r="MP13" s="4"/>
      <c r="MS13" s="6"/>
      <c r="MT13" s="4"/>
      <c r="MW13" s="6"/>
      <c r="MX13" s="4"/>
      <c r="NA13" s="6"/>
      <c r="NB13" s="4"/>
      <c r="NE13" s="6"/>
      <c r="NF13" s="4"/>
      <c r="NI13" s="6"/>
      <c r="NJ13" s="4"/>
      <c r="NM13" s="6"/>
      <c r="NN13" s="4"/>
      <c r="NQ13" s="6"/>
      <c r="NR13" s="4"/>
      <c r="NU13" s="6"/>
      <c r="NV13" s="4"/>
      <c r="NY13" s="6"/>
      <c r="NZ13" s="4"/>
      <c r="OC13" s="6"/>
      <c r="OD13" s="4"/>
      <c r="OG13" s="6"/>
      <c r="OH13" s="4"/>
      <c r="OK13" s="6"/>
      <c r="OL13" s="4"/>
      <c r="OO13" s="6"/>
      <c r="OP13" s="4"/>
      <c r="OS13" s="6"/>
      <c r="OT13" s="4"/>
      <c r="OW13" s="6"/>
      <c r="OX13" s="4"/>
      <c r="PA13" s="6"/>
      <c r="PB13" s="4"/>
      <c r="PE13" s="6"/>
      <c r="PF13" s="4"/>
      <c r="PI13" s="6"/>
      <c r="PJ13" s="4"/>
      <c r="PM13" s="6"/>
      <c r="PN13" s="4"/>
      <c r="PQ13" s="6"/>
      <c r="PR13" s="4"/>
      <c r="PU13" s="6"/>
      <c r="PV13" s="4"/>
      <c r="PY13" s="6"/>
      <c r="PZ13" s="4"/>
      <c r="QC13" s="6"/>
      <c r="QD13" s="4"/>
      <c r="QG13" s="6"/>
      <c r="QH13" s="4"/>
      <c r="QK13" s="6"/>
      <c r="QL13" s="4"/>
      <c r="QO13" s="6"/>
      <c r="QP13" s="4"/>
      <c r="QS13" s="6"/>
      <c r="QT13" s="4"/>
      <c r="QW13" s="6"/>
      <c r="QX13" s="4"/>
      <c r="RA13" s="6"/>
      <c r="RB13" s="4"/>
      <c r="RE13" s="6"/>
      <c r="RF13" s="4"/>
      <c r="RI13" s="6"/>
      <c r="RJ13" s="4"/>
      <c r="RM13" s="6"/>
      <c r="RN13" s="4"/>
      <c r="RQ13" s="6"/>
      <c r="RR13" s="4"/>
      <c r="RU13" s="6"/>
      <c r="RV13" s="4"/>
      <c r="RY13" s="6"/>
      <c r="RZ13" s="4"/>
      <c r="SC13" s="6"/>
      <c r="SD13" s="4"/>
      <c r="SG13" s="6"/>
      <c r="SH13" s="4"/>
      <c r="SK13" s="6"/>
      <c r="SL13" s="4"/>
      <c r="SO13" s="6"/>
      <c r="SP13" s="4"/>
      <c r="SS13" s="6"/>
      <c r="ST13" s="4"/>
      <c r="SW13" s="6"/>
      <c r="SX13" s="4"/>
      <c r="TA13" s="6"/>
      <c r="TB13" s="4"/>
      <c r="TE13" s="6"/>
      <c r="TF13" s="4"/>
      <c r="TI13" s="6"/>
      <c r="TJ13" s="4"/>
      <c r="TM13" s="6"/>
      <c r="TN13" s="4"/>
      <c r="TQ13" s="6"/>
      <c r="TR13" s="4"/>
      <c r="TU13" s="6"/>
      <c r="TV13" s="4"/>
      <c r="TY13" s="6"/>
      <c r="TZ13" s="4"/>
      <c r="UC13" s="6"/>
      <c r="UD13" s="4"/>
      <c r="UG13" s="6"/>
      <c r="UH13" s="4"/>
      <c r="UK13" s="6"/>
      <c r="UL13" s="4"/>
      <c r="UO13" s="6"/>
      <c r="UP13" s="4"/>
      <c r="US13" s="6"/>
      <c r="UT13" s="4"/>
      <c r="UW13" s="6"/>
      <c r="UX13" s="4"/>
      <c r="VA13" s="6"/>
      <c r="VB13" s="4"/>
      <c r="VE13" s="6"/>
      <c r="VF13" s="4"/>
      <c r="VI13" s="6"/>
      <c r="VJ13" s="4"/>
      <c r="VM13" s="6"/>
      <c r="VN13" s="4"/>
      <c r="VQ13" s="6"/>
      <c r="VR13" s="4"/>
      <c r="VU13" s="6"/>
      <c r="VV13" s="4"/>
      <c r="VY13" s="6"/>
      <c r="VZ13" s="4"/>
      <c r="WC13" s="6"/>
      <c r="WD13" s="4"/>
      <c r="WG13" s="6"/>
      <c r="WH13" s="4"/>
      <c r="WK13" s="6"/>
      <c r="WL13" s="4"/>
      <c r="WO13" s="6"/>
      <c r="WP13" s="4"/>
      <c r="WS13" s="6"/>
      <c r="WT13" s="4"/>
      <c r="WW13" s="6"/>
      <c r="WX13" s="4"/>
      <c r="XA13" s="6"/>
      <c r="XB13" s="4"/>
      <c r="XE13" s="6"/>
      <c r="XF13" s="4"/>
      <c r="XI13" s="6"/>
      <c r="XJ13" s="4"/>
      <c r="XM13" s="6"/>
      <c r="XN13" s="4"/>
      <c r="XQ13" s="6"/>
      <c r="XR13" s="4"/>
      <c r="XU13" s="6"/>
      <c r="XV13" s="4"/>
      <c r="XY13" s="6"/>
      <c r="XZ13" s="4"/>
      <c r="YC13" s="6"/>
      <c r="YD13" s="4"/>
      <c r="YG13" s="6"/>
      <c r="YH13" s="4"/>
      <c r="YK13" s="6"/>
      <c r="YL13" s="4"/>
      <c r="YO13" s="6"/>
      <c r="YP13" s="4"/>
      <c r="YS13" s="6"/>
      <c r="YT13" s="4"/>
      <c r="YW13" s="6"/>
      <c r="YX13" s="4"/>
      <c r="ZA13" s="6"/>
      <c r="ZB13" s="4"/>
      <c r="ZE13" s="6"/>
      <c r="ZF13" s="4"/>
      <c r="ZI13" s="6"/>
      <c r="ZJ13" s="4"/>
      <c r="ZM13" s="6"/>
      <c r="ZN13" s="4"/>
      <c r="ZQ13" s="6"/>
      <c r="ZR13" s="4"/>
      <c r="ZU13" s="6"/>
      <c r="ZV13" s="4"/>
      <c r="ZY13" s="6"/>
      <c r="ZZ13" s="4"/>
      <c r="AAC13" s="6"/>
      <c r="AAD13" s="4"/>
      <c r="AAG13" s="6"/>
      <c r="AAH13" s="4"/>
      <c r="AAK13" s="6"/>
      <c r="AAL13" s="4"/>
      <c r="AAO13" s="6"/>
      <c r="AAP13" s="4"/>
      <c r="AAS13" s="6"/>
      <c r="AAT13" s="4"/>
      <c r="AAW13" s="6"/>
      <c r="AAX13" s="4"/>
      <c r="ABA13" s="6"/>
      <c r="ABB13" s="4"/>
      <c r="ABE13" s="6"/>
      <c r="ABF13" s="4"/>
      <c r="ABI13" s="6"/>
      <c r="ABJ13" s="4"/>
      <c r="ABM13" s="6"/>
      <c r="ABN13" s="4"/>
      <c r="ABQ13" s="6"/>
      <c r="ABR13" s="4"/>
      <c r="ABU13" s="6"/>
      <c r="ABV13" s="4"/>
      <c r="ABY13" s="6"/>
      <c r="ABZ13" s="4"/>
      <c r="ACC13" s="6"/>
      <c r="ACD13" s="4"/>
      <c r="ACG13" s="6"/>
      <c r="ACH13" s="4"/>
      <c r="ACK13" s="6"/>
      <c r="ACL13" s="4"/>
      <c r="ACO13" s="6"/>
      <c r="ACP13" s="4"/>
      <c r="ACS13" s="6"/>
      <c r="ACT13" s="4"/>
      <c r="ACW13" s="6"/>
      <c r="ACX13" s="4"/>
      <c r="ADA13" s="6"/>
      <c r="ADB13" s="4"/>
      <c r="ADE13" s="6"/>
      <c r="ADF13" s="4"/>
      <c r="ADI13" s="6"/>
      <c r="ADJ13" s="4"/>
      <c r="ADM13" s="6"/>
      <c r="ADN13" s="4"/>
      <c r="ADQ13" s="6"/>
      <c r="ADR13" s="4"/>
      <c r="ADU13" s="6"/>
      <c r="ADV13" s="4"/>
      <c r="ADY13" s="6"/>
      <c r="ADZ13" s="4"/>
      <c r="AEC13" s="6"/>
      <c r="AED13" s="4"/>
      <c r="AEG13" s="6"/>
      <c r="AEH13" s="4"/>
      <c r="AEK13" s="6"/>
      <c r="AEL13" s="4"/>
      <c r="AEO13" s="6"/>
      <c r="AEP13" s="4"/>
      <c r="AES13" s="6"/>
      <c r="AET13" s="4"/>
      <c r="AEW13" s="6"/>
      <c r="AEX13" s="4"/>
      <c r="AFA13" s="6"/>
      <c r="AFB13" s="4"/>
      <c r="AFE13" s="6"/>
      <c r="AFF13" s="4"/>
      <c r="AFI13" s="6"/>
      <c r="AFJ13" s="4"/>
      <c r="AFM13" s="6"/>
      <c r="AFN13" s="4"/>
      <c r="AFQ13" s="6"/>
      <c r="AFR13" s="4"/>
      <c r="AFU13" s="6"/>
      <c r="AFV13" s="4"/>
      <c r="AFY13" s="6"/>
      <c r="AFZ13" s="4"/>
      <c r="AGC13" s="6"/>
      <c r="AGD13" s="4"/>
      <c r="AGG13" s="6"/>
      <c r="AGH13" s="4"/>
      <c r="AGK13" s="6"/>
      <c r="AGL13" s="4"/>
      <c r="AGO13" s="6"/>
      <c r="AGP13" s="4"/>
      <c r="AGS13" s="6"/>
      <c r="AGT13" s="4"/>
      <c r="AGW13" s="6"/>
      <c r="AGX13" s="4"/>
      <c r="AHA13" s="6"/>
      <c r="AHB13" s="4"/>
      <c r="AHE13" s="6"/>
      <c r="AHF13" s="4"/>
      <c r="AHI13" s="6"/>
      <c r="AHJ13" s="4"/>
      <c r="AHM13" s="6"/>
      <c r="AHN13" s="4"/>
      <c r="AHQ13" s="6"/>
      <c r="AHR13" s="4"/>
      <c r="AHU13" s="6"/>
      <c r="AHV13" s="4"/>
      <c r="AHY13" s="6"/>
      <c r="AHZ13" s="4"/>
      <c r="AIC13" s="6"/>
      <c r="AID13" s="4"/>
      <c r="AIG13" s="6"/>
      <c r="AIH13" s="4"/>
      <c r="AIK13" s="6"/>
      <c r="AIL13" s="4"/>
      <c r="AIO13" s="6"/>
      <c r="AIP13" s="4"/>
      <c r="AIS13" s="6"/>
      <c r="AIT13" s="4"/>
      <c r="AIW13" s="6"/>
      <c r="AIX13" s="4"/>
      <c r="AJA13" s="6"/>
      <c r="AJB13" s="4"/>
      <c r="AJE13" s="6"/>
      <c r="AJF13" s="4"/>
      <c r="AJI13" s="6"/>
      <c r="AJJ13" s="4"/>
      <c r="AJM13" s="6"/>
      <c r="AJN13" s="4"/>
      <c r="AJQ13" s="6"/>
      <c r="AJR13" s="4"/>
      <c r="AJU13" s="6"/>
      <c r="AJV13" s="4"/>
      <c r="AJY13" s="6"/>
      <c r="AJZ13" s="4"/>
      <c r="AKC13" s="6"/>
      <c r="AKD13" s="4"/>
      <c r="AKG13" s="6"/>
      <c r="AKH13" s="4"/>
      <c r="AKK13" s="6"/>
      <c r="AKL13" s="4"/>
      <c r="AKO13" s="6"/>
      <c r="AKP13" s="4"/>
      <c r="AKS13" s="6"/>
      <c r="AKT13" s="4"/>
      <c r="AKW13" s="6"/>
      <c r="AKX13" s="4"/>
      <c r="ALA13" s="6"/>
      <c r="ALB13" s="4"/>
      <c r="ALE13" s="6"/>
      <c r="ALF13" s="4"/>
      <c r="ALI13" s="6"/>
      <c r="ALJ13" s="4"/>
      <c r="ALM13" s="6"/>
      <c r="ALN13" s="4"/>
      <c r="ALQ13" s="6"/>
      <c r="ALR13" s="4"/>
      <c r="ALU13" s="6"/>
      <c r="ALV13" s="4"/>
      <c r="ALY13" s="6"/>
      <c r="ALZ13" s="4"/>
      <c r="AMC13" s="6"/>
      <c r="AMD13" s="4"/>
      <c r="AMG13" s="6"/>
      <c r="AMH13" s="4"/>
    </row>
    <row r="14" spans="1:1022" x14ac:dyDescent="0.25">
      <c r="A14" s="3">
        <v>41988</v>
      </c>
      <c r="B14" s="4" t="s">
        <v>106</v>
      </c>
      <c r="C14" s="5">
        <v>1500</v>
      </c>
      <c r="E14" s="5">
        <v>1500</v>
      </c>
      <c r="H14" s="3"/>
      <c r="I14" s="4"/>
      <c r="J14" s="5"/>
    </row>
    <row r="15" spans="1:1022" x14ac:dyDescent="0.25">
      <c r="A15" s="3"/>
      <c r="B15" s="4"/>
      <c r="D15" s="5"/>
      <c r="F15" s="5"/>
      <c r="H15" s="3"/>
      <c r="I15" s="4"/>
      <c r="K15" s="5"/>
    </row>
    <row r="16" spans="1:1022" x14ac:dyDescent="0.25">
      <c r="A16" s="3">
        <v>41993</v>
      </c>
      <c r="B16" t="s">
        <v>147</v>
      </c>
      <c r="D16" s="5">
        <v>1450</v>
      </c>
      <c r="F16">
        <v>1450</v>
      </c>
      <c r="H16" s="3"/>
      <c r="K16" s="5"/>
    </row>
    <row r="17" spans="1:11" x14ac:dyDescent="0.25">
      <c r="A17" s="3">
        <v>41993</v>
      </c>
      <c r="B17" t="s">
        <v>147</v>
      </c>
      <c r="D17" s="5">
        <v>100</v>
      </c>
      <c r="F17">
        <v>100</v>
      </c>
      <c r="H17" s="3"/>
      <c r="K17" s="5"/>
    </row>
    <row r="18" spans="1:11" x14ac:dyDescent="0.25">
      <c r="A18" s="3"/>
      <c r="D18" s="5"/>
      <c r="H18" s="3"/>
      <c r="K18" s="5"/>
    </row>
    <row r="19" spans="1:11" x14ac:dyDescent="0.25">
      <c r="A19" s="3">
        <v>41994</v>
      </c>
      <c r="B19" t="s">
        <v>167</v>
      </c>
      <c r="C19" s="5">
        <v>500</v>
      </c>
      <c r="E19" s="5">
        <v>500</v>
      </c>
      <c r="F19" s="5"/>
      <c r="H19" s="3"/>
      <c r="J19" s="5"/>
    </row>
    <row r="20" spans="1:11" x14ac:dyDescent="0.25">
      <c r="A20" s="3"/>
      <c r="C20" s="5"/>
      <c r="E20" s="5"/>
      <c r="F20" s="5"/>
      <c r="H20" s="3"/>
      <c r="J20" s="5"/>
    </row>
    <row r="21" spans="1:11" x14ac:dyDescent="0.25">
      <c r="A21" s="3">
        <v>41997</v>
      </c>
      <c r="B21" t="s">
        <v>167</v>
      </c>
      <c r="C21" s="5">
        <v>1050</v>
      </c>
      <c r="E21" s="5">
        <v>1050</v>
      </c>
      <c r="F21" s="5"/>
      <c r="H21" s="3"/>
      <c r="J21" s="5"/>
    </row>
    <row r="22" spans="1:11" x14ac:dyDescent="0.25">
      <c r="A22" s="3"/>
      <c r="B22" s="5"/>
      <c r="C22" s="5"/>
      <c r="D22" s="5"/>
      <c r="H22" s="3"/>
      <c r="I22" s="5"/>
      <c r="J22" s="5"/>
      <c r="K22" s="5"/>
    </row>
    <row r="23" spans="1:11" x14ac:dyDescent="0.25">
      <c r="A23" s="3">
        <v>42043</v>
      </c>
      <c r="B23" t="s">
        <v>290</v>
      </c>
      <c r="D23">
        <v>2000</v>
      </c>
      <c r="F23">
        <v>2000</v>
      </c>
      <c r="H23" s="3"/>
    </row>
    <row r="24" spans="1:11" x14ac:dyDescent="0.25">
      <c r="A24" s="7"/>
      <c r="H24" s="7"/>
    </row>
    <row r="25" spans="1:11" x14ac:dyDescent="0.25">
      <c r="A25" s="3">
        <v>42044</v>
      </c>
      <c r="B25" t="s">
        <v>292</v>
      </c>
      <c r="C25">
        <v>1000</v>
      </c>
      <c r="E25">
        <v>1000</v>
      </c>
      <c r="H25" s="3"/>
    </row>
    <row r="26" spans="1:11" x14ac:dyDescent="0.25">
      <c r="A26" s="7"/>
      <c r="H26" s="7"/>
    </row>
    <row r="27" spans="1:11" x14ac:dyDescent="0.25">
      <c r="A27" s="3">
        <v>42048</v>
      </c>
      <c r="B27" t="s">
        <v>299</v>
      </c>
      <c r="C27">
        <v>500</v>
      </c>
      <c r="E27">
        <v>500</v>
      </c>
      <c r="H27" s="3"/>
    </row>
    <row r="28" spans="1:11" x14ac:dyDescent="0.25">
      <c r="A28" s="3"/>
      <c r="H28" s="3"/>
    </row>
    <row r="29" spans="1:11" x14ac:dyDescent="0.25">
      <c r="A29" s="3">
        <v>42053</v>
      </c>
      <c r="B29" t="s">
        <v>167</v>
      </c>
      <c r="C29">
        <v>500</v>
      </c>
      <c r="D29" s="5"/>
      <c r="E29" s="5">
        <v>500</v>
      </c>
      <c r="F29" s="5"/>
      <c r="H29" s="3"/>
      <c r="K29" s="5"/>
    </row>
    <row r="30" spans="1:11" x14ac:dyDescent="0.25">
      <c r="A30" s="5"/>
      <c r="B30" s="5"/>
      <c r="C30" s="5"/>
      <c r="D30" s="5"/>
      <c r="H30" s="5"/>
      <c r="I30" s="5"/>
      <c r="J30" s="5"/>
      <c r="K30" s="5"/>
    </row>
    <row r="31" spans="1:11" x14ac:dyDescent="0.25">
      <c r="A31" s="5"/>
      <c r="B31" s="5" t="s">
        <v>1152</v>
      </c>
      <c r="C31" s="5">
        <v>1</v>
      </c>
      <c r="D31" s="5"/>
      <c r="H31" s="5"/>
      <c r="I31" s="5"/>
      <c r="J31" s="5"/>
      <c r="K31" s="5"/>
    </row>
    <row r="32" spans="1:11" x14ac:dyDescent="0.25">
      <c r="A32" s="6"/>
      <c r="D32" s="5"/>
      <c r="E32" s="5"/>
      <c r="F32" s="5"/>
      <c r="H32" s="6"/>
      <c r="K32" s="5"/>
    </row>
    <row r="33" spans="1:11" x14ac:dyDescent="0.25">
      <c r="A33" s="143" t="s">
        <v>73</v>
      </c>
      <c r="B33" s="143"/>
      <c r="C33" s="5">
        <f>SUM(C4:C32)</f>
        <v>6330</v>
      </c>
      <c r="D33" s="5"/>
      <c r="E33" s="56">
        <f>SUM(E1:E32)</f>
        <v>5050</v>
      </c>
      <c r="F33" s="5"/>
      <c r="H33" s="143" t="s">
        <v>73</v>
      </c>
      <c r="I33" s="143"/>
      <c r="J33" s="5">
        <f>SUM(J4:J32)</f>
        <v>300</v>
      </c>
      <c r="K33" s="5"/>
    </row>
    <row r="34" spans="1:11" x14ac:dyDescent="0.25">
      <c r="A34" s="143" t="s">
        <v>74</v>
      </c>
      <c r="B34" s="143"/>
      <c r="C34" s="5"/>
      <c r="D34" s="5">
        <f>SUM(D4:D32)</f>
        <v>6330</v>
      </c>
      <c r="E34" s="5"/>
      <c r="F34" s="5">
        <f>SUM(F1:F32)</f>
        <v>5050</v>
      </c>
      <c r="H34" s="143" t="s">
        <v>74</v>
      </c>
      <c r="I34" s="143"/>
      <c r="J34" s="5"/>
      <c r="K34" s="5">
        <f>SUM(K4:K32)</f>
        <v>300</v>
      </c>
    </row>
    <row r="35" spans="1:11" x14ac:dyDescent="0.25">
      <c r="A35" s="143" t="s">
        <v>75</v>
      </c>
      <c r="B35" s="143"/>
      <c r="C35" s="5">
        <f>C33-D34</f>
        <v>0</v>
      </c>
      <c r="D35" s="5"/>
      <c r="E35" s="56">
        <f>E33-F34</f>
        <v>0</v>
      </c>
      <c r="F35" s="5"/>
      <c r="H35" s="143" t="s">
        <v>75</v>
      </c>
      <c r="I35" s="143"/>
      <c r="J35" s="5">
        <f>J33-K34</f>
        <v>0</v>
      </c>
      <c r="K35" s="5"/>
    </row>
  </sheetData>
  <mergeCells count="15">
    <mergeCell ref="H33:I33"/>
    <mergeCell ref="H34:I34"/>
    <mergeCell ref="H35:I35"/>
    <mergeCell ref="E2:F2"/>
    <mergeCell ref="H1:K1"/>
    <mergeCell ref="H2:H3"/>
    <mergeCell ref="I2:I3"/>
    <mergeCell ref="J2:K2"/>
    <mergeCell ref="A33:B33"/>
    <mergeCell ref="A34:B34"/>
    <mergeCell ref="A35:B35"/>
    <mergeCell ref="A1:D1"/>
    <mergeCell ref="A2:A3"/>
    <mergeCell ref="B2:B3"/>
    <mergeCell ref="C2:D2"/>
  </mergeCells>
  <printOptions gridLines="1"/>
  <pageMargins left="0.7" right="0.7" top="0.75" bottom="0.75" header="0.51180555555555496" footer="0.51180555555555496"/>
  <pageSetup paperSize="9" firstPageNumber="0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B36" activeCellId="1" sqref="C278 B36"/>
    </sheetView>
  </sheetViews>
  <sheetFormatPr defaultRowHeight="15" x14ac:dyDescent="0.25"/>
  <cols>
    <col min="1" max="1" width="29.42578125"/>
    <col min="2" max="2" width="29.7109375"/>
    <col min="3" max="1025" width="8.7109375"/>
  </cols>
  <sheetData>
    <row r="1" spans="1:4" x14ac:dyDescent="0.25">
      <c r="A1" s="144" t="s">
        <v>1</v>
      </c>
      <c r="B1" s="144" t="s">
        <v>2</v>
      </c>
      <c r="C1" s="144" t="s">
        <v>3</v>
      </c>
      <c r="D1" s="144"/>
    </row>
    <row r="2" spans="1:4" x14ac:dyDescent="0.25">
      <c r="A2" s="144"/>
      <c r="B2" s="144"/>
      <c r="C2" s="2" t="s">
        <v>4</v>
      </c>
      <c r="D2" s="2" t="s">
        <v>5</v>
      </c>
    </row>
    <row r="3" spans="1:4" x14ac:dyDescent="0.25">
      <c r="A3" s="3">
        <v>42069</v>
      </c>
      <c r="B3" t="s">
        <v>383</v>
      </c>
      <c r="C3">
        <v>6</v>
      </c>
    </row>
    <row r="5" spans="1:4" x14ac:dyDescent="0.25">
      <c r="A5" s="143" t="s">
        <v>73</v>
      </c>
      <c r="B5" s="143"/>
      <c r="C5" s="5">
        <f>SUM(C3:C4)</f>
        <v>6</v>
      </c>
      <c r="D5" s="5"/>
    </row>
    <row r="6" spans="1:4" x14ac:dyDescent="0.25">
      <c r="A6" s="143" t="s">
        <v>74</v>
      </c>
      <c r="B6" s="143"/>
      <c r="C6" s="5"/>
      <c r="D6" s="5">
        <f>SUM(D3:D4)</f>
        <v>0</v>
      </c>
    </row>
    <row r="7" spans="1:4" x14ac:dyDescent="0.25">
      <c r="A7" s="143" t="s">
        <v>75</v>
      </c>
      <c r="B7" s="143"/>
      <c r="C7" s="5">
        <f>C5-D6</f>
        <v>6</v>
      </c>
      <c r="D7" s="5"/>
    </row>
  </sheetData>
  <mergeCells count="6">
    <mergeCell ref="A7:B7"/>
    <mergeCell ref="A1:A2"/>
    <mergeCell ref="B1:B2"/>
    <mergeCell ref="C1:D1"/>
    <mergeCell ref="A5:B5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B36" activeCellId="1" sqref="C278 B36"/>
    </sheetView>
  </sheetViews>
  <sheetFormatPr defaultRowHeight="15" x14ac:dyDescent="0.25"/>
  <cols>
    <col min="1" max="1" width="25.7109375"/>
    <col min="2" max="2" width="16.5703125"/>
    <col min="3" max="1025" width="8.7109375"/>
  </cols>
  <sheetData>
    <row r="1" spans="1:4" x14ac:dyDescent="0.25">
      <c r="A1" s="144" t="s">
        <v>1572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>
        <v>42015</v>
      </c>
      <c r="B4" s="4" t="s">
        <v>1700</v>
      </c>
      <c r="D4" s="5">
        <v>20</v>
      </c>
    </row>
    <row r="6" spans="1:4" x14ac:dyDescent="0.25">
      <c r="A6" s="143" t="s">
        <v>73</v>
      </c>
      <c r="B6" s="143"/>
      <c r="C6" s="5">
        <f>SUM(C4:C5)</f>
        <v>0</v>
      </c>
      <c r="D6" s="5"/>
    </row>
    <row r="7" spans="1:4" x14ac:dyDescent="0.25">
      <c r="A7" s="143" t="s">
        <v>74</v>
      </c>
      <c r="B7" s="143"/>
      <c r="C7" s="5"/>
      <c r="D7" s="5">
        <f>SUM(D4:D5)</f>
        <v>20</v>
      </c>
    </row>
    <row r="8" spans="1:4" x14ac:dyDescent="0.25">
      <c r="A8" s="143" t="s">
        <v>75</v>
      </c>
      <c r="B8" s="143"/>
      <c r="C8" s="5">
        <f>C6-D7</f>
        <v>-20</v>
      </c>
      <c r="D8" s="5"/>
    </row>
  </sheetData>
  <mergeCells count="7">
    <mergeCell ref="A7:B7"/>
    <mergeCell ref="A8:B8"/>
    <mergeCell ref="A1:D1"/>
    <mergeCell ref="A2:A3"/>
    <mergeCell ref="B2:B3"/>
    <mergeCell ref="C2:D2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zoomScaleNormal="100" workbookViewId="0">
      <selection activeCell="B36" activeCellId="1" sqref="C278 B36"/>
    </sheetView>
  </sheetViews>
  <sheetFormatPr defaultRowHeight="15" x14ac:dyDescent="0.25"/>
  <cols>
    <col min="1" max="1" width="26.42578125"/>
    <col min="2" max="2" width="45.85546875"/>
    <col min="3" max="1025" width="8.7109375"/>
  </cols>
  <sheetData>
    <row r="1" spans="1:4" x14ac:dyDescent="0.25">
      <c r="A1" s="144" t="s">
        <v>1701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A4" s="3"/>
      <c r="B4" s="35" t="s">
        <v>6</v>
      </c>
      <c r="C4" s="2">
        <v>3500</v>
      </c>
      <c r="D4" s="2"/>
    </row>
    <row r="5" spans="1:4" x14ac:dyDescent="0.25">
      <c r="A5" s="3"/>
      <c r="B5" s="35"/>
      <c r="C5" s="2"/>
      <c r="D5" s="2"/>
    </row>
    <row r="6" spans="1:4" x14ac:dyDescent="0.25">
      <c r="A6" s="3">
        <v>41987</v>
      </c>
      <c r="B6" s="4" t="s">
        <v>103</v>
      </c>
      <c r="C6" s="5"/>
      <c r="D6" s="5">
        <v>1500</v>
      </c>
    </row>
    <row r="7" spans="1:4" x14ac:dyDescent="0.25">
      <c r="A7" s="7"/>
    </row>
    <row r="8" spans="1:4" x14ac:dyDescent="0.25">
      <c r="A8" s="3">
        <v>42013</v>
      </c>
      <c r="B8" t="s">
        <v>195</v>
      </c>
      <c r="C8" s="2">
        <v>1000</v>
      </c>
    </row>
    <row r="9" spans="1:4" x14ac:dyDescent="0.25">
      <c r="A9" s="7"/>
    </row>
    <row r="10" spans="1:4" x14ac:dyDescent="0.25">
      <c r="A10" s="3">
        <v>42064</v>
      </c>
      <c r="B10" t="s">
        <v>351</v>
      </c>
      <c r="C10">
        <v>1950</v>
      </c>
    </row>
    <row r="11" spans="1:4" x14ac:dyDescent="0.25">
      <c r="A11" s="7"/>
    </row>
    <row r="12" spans="1:4" x14ac:dyDescent="0.25">
      <c r="A12" s="3">
        <v>42066</v>
      </c>
      <c r="B12" t="s">
        <v>363</v>
      </c>
      <c r="C12">
        <v>50</v>
      </c>
    </row>
    <row r="13" spans="1:4" x14ac:dyDescent="0.25">
      <c r="A13" s="7"/>
    </row>
    <row r="14" spans="1:4" x14ac:dyDescent="0.25">
      <c r="A14" s="3">
        <v>42073</v>
      </c>
      <c r="B14" t="s">
        <v>400</v>
      </c>
      <c r="D14">
        <v>4000</v>
      </c>
    </row>
    <row r="15" spans="1:4" x14ac:dyDescent="0.25">
      <c r="A15" s="7"/>
    </row>
    <row r="16" spans="1:4" x14ac:dyDescent="0.25">
      <c r="A16" s="3">
        <v>42077</v>
      </c>
      <c r="B16" t="s">
        <v>424</v>
      </c>
      <c r="D16">
        <v>1000</v>
      </c>
    </row>
    <row r="18" spans="1:4" x14ac:dyDescent="0.25">
      <c r="A18" s="3">
        <v>42104</v>
      </c>
      <c r="B18" s="4" t="s">
        <v>643</v>
      </c>
      <c r="C18" s="5">
        <v>4000</v>
      </c>
      <c r="D18" s="5"/>
    </row>
    <row r="20" spans="1:4" x14ac:dyDescent="0.25">
      <c r="A20" s="3">
        <v>42105</v>
      </c>
      <c r="B20" s="4" t="s">
        <v>647</v>
      </c>
      <c r="C20" s="5"/>
      <c r="D20" s="5">
        <v>4000</v>
      </c>
    </row>
    <row r="24" spans="1:4" x14ac:dyDescent="0.25">
      <c r="A24" s="143" t="s">
        <v>73</v>
      </c>
      <c r="B24" s="143"/>
      <c r="C24" s="5">
        <f>SUM(C4:C23)</f>
        <v>10500</v>
      </c>
      <c r="D24" s="5"/>
    </row>
    <row r="25" spans="1:4" x14ac:dyDescent="0.25">
      <c r="A25" s="143" t="s">
        <v>74</v>
      </c>
      <c r="B25" s="143"/>
      <c r="C25" s="5"/>
      <c r="D25" s="5">
        <f>SUM(D4:D23)</f>
        <v>10500</v>
      </c>
    </row>
    <row r="26" spans="1:4" x14ac:dyDescent="0.25">
      <c r="A26" s="143" t="s">
        <v>75</v>
      </c>
      <c r="B26" s="143"/>
      <c r="C26" s="5">
        <f>C24-D25</f>
        <v>0</v>
      </c>
      <c r="D26" s="5"/>
    </row>
  </sheetData>
  <mergeCells count="7">
    <mergeCell ref="A25:B25"/>
    <mergeCell ref="A26:B26"/>
    <mergeCell ref="A1:D1"/>
    <mergeCell ref="A2:A3"/>
    <mergeCell ref="B2:B3"/>
    <mergeCell ref="C2:D2"/>
    <mergeCell ref="A24:B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8" zoomScaleNormal="100" workbookViewId="0">
      <selection activeCell="B47" activeCellId="1" sqref="C278 B47"/>
    </sheetView>
  </sheetViews>
  <sheetFormatPr defaultRowHeight="15" x14ac:dyDescent="0.25"/>
  <cols>
    <col min="1" max="1" width="29.7109375"/>
    <col min="2" max="2" width="48.28515625"/>
    <col min="3" max="1025" width="8.7109375"/>
  </cols>
  <sheetData>
    <row r="1" spans="1:6" x14ac:dyDescent="0.25">
      <c r="A1" s="144" t="s">
        <v>1702</v>
      </c>
      <c r="B1" s="144"/>
      <c r="C1" s="144"/>
      <c r="D1" s="144"/>
    </row>
    <row r="2" spans="1:6" x14ac:dyDescent="0.25">
      <c r="A2" s="144" t="s">
        <v>1</v>
      </c>
      <c r="B2" s="144" t="s">
        <v>2</v>
      </c>
      <c r="C2" s="144" t="s">
        <v>3</v>
      </c>
      <c r="D2" s="144"/>
      <c r="E2" s="143" t="s">
        <v>1019</v>
      </c>
      <c r="F2" s="143"/>
    </row>
    <row r="3" spans="1:6" x14ac:dyDescent="0.25">
      <c r="A3" s="144"/>
      <c r="B3" s="14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5">
      <c r="A4" s="3">
        <v>41957</v>
      </c>
      <c r="B4" s="4" t="s">
        <v>1703</v>
      </c>
      <c r="C4" s="5">
        <v>13000</v>
      </c>
    </row>
    <row r="5" spans="1:6" x14ac:dyDescent="0.25">
      <c r="A5" s="7"/>
    </row>
    <row r="6" spans="1:6" x14ac:dyDescent="0.25">
      <c r="A6" s="3">
        <v>41960</v>
      </c>
      <c r="B6" t="s">
        <v>1704</v>
      </c>
      <c r="D6">
        <v>12500</v>
      </c>
      <c r="F6">
        <v>500</v>
      </c>
    </row>
    <row r="7" spans="1:6" x14ac:dyDescent="0.25">
      <c r="A7" s="3"/>
    </row>
    <row r="8" spans="1:6" x14ac:dyDescent="0.25">
      <c r="A8" s="3">
        <v>41964</v>
      </c>
      <c r="B8" t="s">
        <v>1705</v>
      </c>
      <c r="D8">
        <v>100</v>
      </c>
      <c r="F8">
        <v>100</v>
      </c>
    </row>
    <row r="9" spans="1:6" x14ac:dyDescent="0.25">
      <c r="A9" s="3"/>
    </row>
    <row r="10" spans="1:6" x14ac:dyDescent="0.25">
      <c r="A10" s="3">
        <v>41967</v>
      </c>
      <c r="B10" t="s">
        <v>1706</v>
      </c>
      <c r="C10">
        <v>2600</v>
      </c>
      <c r="E10">
        <v>600</v>
      </c>
    </row>
    <row r="11" spans="1:6" x14ac:dyDescent="0.25">
      <c r="A11" s="3"/>
    </row>
    <row r="12" spans="1:6" x14ac:dyDescent="0.25">
      <c r="A12" s="3">
        <v>41968</v>
      </c>
      <c r="B12" t="s">
        <v>1707</v>
      </c>
      <c r="D12">
        <v>700</v>
      </c>
    </row>
    <row r="13" spans="1:6" x14ac:dyDescent="0.25">
      <c r="A13" s="3">
        <v>41968</v>
      </c>
      <c r="B13" t="s">
        <v>1530</v>
      </c>
      <c r="C13">
        <v>1000</v>
      </c>
    </row>
    <row r="14" spans="1:6" x14ac:dyDescent="0.25">
      <c r="A14" s="3">
        <v>41968</v>
      </c>
      <c r="B14" t="s">
        <v>1529</v>
      </c>
      <c r="D14">
        <v>1000</v>
      </c>
    </row>
    <row r="15" spans="1:6" x14ac:dyDescent="0.25">
      <c r="A15" s="3"/>
    </row>
    <row r="16" spans="1:6" x14ac:dyDescent="0.25">
      <c r="A16" s="3">
        <v>41980</v>
      </c>
      <c r="B16" t="s">
        <v>1529</v>
      </c>
      <c r="D16">
        <v>1500</v>
      </c>
      <c r="F16">
        <v>200</v>
      </c>
    </row>
    <row r="17" spans="1:6" x14ac:dyDescent="0.25">
      <c r="A17" s="7"/>
    </row>
    <row r="18" spans="1:6" x14ac:dyDescent="0.25">
      <c r="A18" s="3">
        <v>41983</v>
      </c>
      <c r="B18" t="s">
        <v>1529</v>
      </c>
      <c r="D18">
        <v>500</v>
      </c>
      <c r="F18">
        <v>500</v>
      </c>
    </row>
    <row r="19" spans="1:6" x14ac:dyDescent="0.25">
      <c r="A19" s="3"/>
    </row>
    <row r="20" spans="1:6" x14ac:dyDescent="0.25">
      <c r="A20" s="3">
        <v>41992</v>
      </c>
      <c r="B20" t="s">
        <v>1530</v>
      </c>
      <c r="C20">
        <v>300</v>
      </c>
      <c r="E20">
        <v>300</v>
      </c>
    </row>
    <row r="21" spans="1:6" x14ac:dyDescent="0.25">
      <c r="A21" s="3"/>
    </row>
    <row r="22" spans="1:6" x14ac:dyDescent="0.25">
      <c r="A22" s="3">
        <v>41994</v>
      </c>
      <c r="B22" t="s">
        <v>1529</v>
      </c>
      <c r="D22">
        <v>500</v>
      </c>
      <c r="F22">
        <v>500</v>
      </c>
    </row>
    <row r="23" spans="1:6" x14ac:dyDescent="0.25">
      <c r="A23" s="3"/>
    </row>
    <row r="24" spans="1:6" x14ac:dyDescent="0.25">
      <c r="A24" s="3">
        <v>41997</v>
      </c>
      <c r="B24" t="s">
        <v>1530</v>
      </c>
      <c r="C24">
        <v>1000</v>
      </c>
      <c r="E24">
        <v>900</v>
      </c>
    </row>
    <row r="25" spans="1:6" x14ac:dyDescent="0.25">
      <c r="A25" s="3"/>
    </row>
    <row r="26" spans="1:6" x14ac:dyDescent="0.25">
      <c r="A26" s="3"/>
      <c r="B26" t="s">
        <v>1708</v>
      </c>
      <c r="D26">
        <v>5</v>
      </c>
    </row>
    <row r="27" spans="1:6" x14ac:dyDescent="0.25">
      <c r="A27" s="3"/>
    </row>
    <row r="28" spans="1:6" x14ac:dyDescent="0.25">
      <c r="A28" s="3">
        <v>42013</v>
      </c>
      <c r="B28" t="s">
        <v>176</v>
      </c>
      <c r="C28" s="2">
        <v>1500</v>
      </c>
    </row>
    <row r="29" spans="1:6" x14ac:dyDescent="0.25">
      <c r="A29" s="3"/>
    </row>
    <row r="30" spans="1:6" x14ac:dyDescent="0.25">
      <c r="A30" s="3">
        <v>42016</v>
      </c>
      <c r="B30" t="s">
        <v>164</v>
      </c>
      <c r="D30" s="2">
        <v>100</v>
      </c>
    </row>
    <row r="31" spans="1:6" x14ac:dyDescent="0.25">
      <c r="A31" s="7"/>
    </row>
    <row r="32" spans="1:6" x14ac:dyDescent="0.25">
      <c r="A32" s="3">
        <v>42019</v>
      </c>
      <c r="B32" t="s">
        <v>1530</v>
      </c>
      <c r="C32" s="2">
        <v>2500</v>
      </c>
    </row>
    <row r="33" spans="1:6" x14ac:dyDescent="0.25">
      <c r="A33" s="7"/>
      <c r="D33" s="2"/>
    </row>
    <row r="34" spans="1:6" x14ac:dyDescent="0.25">
      <c r="A34" s="3">
        <v>42021</v>
      </c>
      <c r="B34" t="s">
        <v>230</v>
      </c>
      <c r="D34" s="2">
        <v>4000</v>
      </c>
      <c r="F34">
        <v>5</v>
      </c>
    </row>
    <row r="35" spans="1:6" x14ac:dyDescent="0.25">
      <c r="A35" s="3">
        <v>42021</v>
      </c>
      <c r="B35" t="s">
        <v>230</v>
      </c>
      <c r="D35" s="2">
        <v>500</v>
      </c>
      <c r="F35">
        <v>500</v>
      </c>
    </row>
    <row r="36" spans="1:6" x14ac:dyDescent="0.25">
      <c r="A36" s="7"/>
    </row>
    <row r="37" spans="1:6" x14ac:dyDescent="0.25">
      <c r="A37" s="3">
        <v>42026</v>
      </c>
      <c r="B37" t="s">
        <v>176</v>
      </c>
      <c r="C37">
        <v>1500</v>
      </c>
      <c r="E37">
        <v>505</v>
      </c>
    </row>
    <row r="38" spans="1:6" x14ac:dyDescent="0.25">
      <c r="A38" s="7"/>
    </row>
    <row r="39" spans="1:6" x14ac:dyDescent="0.25">
      <c r="A39" s="3">
        <v>42030</v>
      </c>
      <c r="B39" t="s">
        <v>164</v>
      </c>
      <c r="D39">
        <v>100</v>
      </c>
    </row>
    <row r="40" spans="1:6" x14ac:dyDescent="0.25">
      <c r="A40" s="7"/>
    </row>
    <row r="41" spans="1:6" x14ac:dyDescent="0.25">
      <c r="A41" s="3">
        <v>42036</v>
      </c>
      <c r="B41" t="s">
        <v>164</v>
      </c>
      <c r="D41">
        <v>500</v>
      </c>
    </row>
    <row r="42" spans="1:6" x14ac:dyDescent="0.25">
      <c r="A42" s="3">
        <v>42036</v>
      </c>
      <c r="B42" t="s">
        <v>164</v>
      </c>
      <c r="D42">
        <v>1300</v>
      </c>
      <c r="F42">
        <v>1000</v>
      </c>
    </row>
    <row r="43" spans="1:6" x14ac:dyDescent="0.25">
      <c r="A43" s="7"/>
    </row>
    <row r="44" spans="1:6" x14ac:dyDescent="0.25">
      <c r="A44" s="3">
        <v>42044</v>
      </c>
      <c r="B44" t="s">
        <v>176</v>
      </c>
      <c r="C44">
        <v>35000</v>
      </c>
      <c r="E44">
        <v>1000</v>
      </c>
    </row>
    <row r="45" spans="1:6" x14ac:dyDescent="0.25">
      <c r="A45" s="3">
        <v>42044</v>
      </c>
      <c r="B45" t="s">
        <v>176</v>
      </c>
      <c r="C45">
        <v>500</v>
      </c>
    </row>
    <row r="46" spans="1:6" x14ac:dyDescent="0.25">
      <c r="A46" s="3"/>
    </row>
    <row r="47" spans="1:6" x14ac:dyDescent="0.25">
      <c r="A47" s="3">
        <v>42046</v>
      </c>
      <c r="B47" t="s">
        <v>164</v>
      </c>
      <c r="D47">
        <v>500</v>
      </c>
    </row>
    <row r="48" spans="1:6" x14ac:dyDescent="0.25">
      <c r="A48" s="7"/>
    </row>
    <row r="49" spans="1:4" x14ac:dyDescent="0.25">
      <c r="A49" s="3">
        <v>42049</v>
      </c>
      <c r="B49" t="s">
        <v>164</v>
      </c>
      <c r="D49">
        <v>5000</v>
      </c>
    </row>
    <row r="50" spans="1:4" x14ac:dyDescent="0.25">
      <c r="A50" s="7"/>
    </row>
    <row r="51" spans="1:4" x14ac:dyDescent="0.25">
      <c r="A51" s="3">
        <v>42059</v>
      </c>
      <c r="B51" t="s">
        <v>164</v>
      </c>
      <c r="D51">
        <v>15000</v>
      </c>
    </row>
    <row r="52" spans="1:4" x14ac:dyDescent="0.25">
      <c r="A52" s="3"/>
    </row>
    <row r="53" spans="1:4" x14ac:dyDescent="0.25">
      <c r="A53" s="3">
        <v>42063</v>
      </c>
      <c r="B53" t="s">
        <v>1709</v>
      </c>
      <c r="D53">
        <v>5</v>
      </c>
    </row>
    <row r="54" spans="1:4" x14ac:dyDescent="0.25">
      <c r="A54" s="7"/>
    </row>
    <row r="55" spans="1:4" x14ac:dyDescent="0.25">
      <c r="A55" s="3">
        <v>42069</v>
      </c>
      <c r="B55" t="s">
        <v>1710</v>
      </c>
      <c r="D55">
        <v>1500</v>
      </c>
    </row>
    <row r="56" spans="1:4" x14ac:dyDescent="0.25">
      <c r="A56" s="7"/>
    </row>
    <row r="57" spans="1:4" x14ac:dyDescent="0.25">
      <c r="A57" s="3">
        <v>42073</v>
      </c>
      <c r="B57" t="s">
        <v>1711</v>
      </c>
      <c r="D57">
        <v>13000</v>
      </c>
    </row>
    <row r="58" spans="1:4" x14ac:dyDescent="0.25">
      <c r="A58" s="7"/>
    </row>
    <row r="59" spans="1:4" x14ac:dyDescent="0.25">
      <c r="A59" s="3">
        <v>42075</v>
      </c>
      <c r="B59" t="s">
        <v>164</v>
      </c>
      <c r="D59">
        <v>500</v>
      </c>
    </row>
    <row r="61" spans="1:4" x14ac:dyDescent="0.25">
      <c r="A61" s="3">
        <v>42105</v>
      </c>
      <c r="B61" s="4" t="s">
        <v>645</v>
      </c>
      <c r="C61" s="5">
        <v>4010</v>
      </c>
    </row>
    <row r="62" spans="1:4" x14ac:dyDescent="0.25">
      <c r="A62" s="3">
        <v>42105</v>
      </c>
      <c r="B62" s="4" t="s">
        <v>646</v>
      </c>
      <c r="D62" s="5">
        <v>4100</v>
      </c>
    </row>
    <row r="75" spans="1:6" x14ac:dyDescent="0.25">
      <c r="A75" s="143" t="s">
        <v>73</v>
      </c>
      <c r="B75" s="143"/>
      <c r="C75" s="5">
        <f>SUM(C4:C74)</f>
        <v>62910</v>
      </c>
      <c r="D75" s="5"/>
      <c r="E75">
        <f>SUM(E4:E74)</f>
        <v>3305</v>
      </c>
    </row>
    <row r="76" spans="1:6" x14ac:dyDescent="0.25">
      <c r="A76" s="143" t="s">
        <v>74</v>
      </c>
      <c r="B76" s="143"/>
      <c r="C76" s="5"/>
      <c r="D76" s="5">
        <f>SUM(D4:D74)</f>
        <v>62910</v>
      </c>
      <c r="F76">
        <f>SUM(F4:F74)</f>
        <v>3305</v>
      </c>
    </row>
    <row r="77" spans="1:6" x14ac:dyDescent="0.25">
      <c r="A77" s="143" t="s">
        <v>75</v>
      </c>
      <c r="B77" s="143"/>
      <c r="C77" s="5">
        <f>C75-D76</f>
        <v>0</v>
      </c>
      <c r="D77" s="5"/>
      <c r="E77">
        <f>E75-F76</f>
        <v>0</v>
      </c>
    </row>
  </sheetData>
  <mergeCells count="8">
    <mergeCell ref="E2:F2"/>
    <mergeCell ref="A75:B75"/>
    <mergeCell ref="A76:B76"/>
    <mergeCell ref="A77:B77"/>
    <mergeCell ref="A1:D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A47" activeCellId="1" sqref="C278 A47"/>
    </sheetView>
  </sheetViews>
  <sheetFormatPr defaultRowHeight="15" x14ac:dyDescent="0.25"/>
  <cols>
    <col min="1" max="1" width="20.140625"/>
    <col min="2" max="2" width="19.5703125"/>
    <col min="3" max="1025" width="8.7109375"/>
  </cols>
  <sheetData>
    <row r="1" spans="1:4" x14ac:dyDescent="0.25">
      <c r="A1" s="144" t="s">
        <v>1597</v>
      </c>
      <c r="B1" s="144"/>
      <c r="C1" s="144"/>
      <c r="D1" s="144"/>
    </row>
    <row r="2" spans="1:4" x14ac:dyDescent="0.25">
      <c r="A2" s="144" t="s">
        <v>1</v>
      </c>
      <c r="B2" s="144" t="s">
        <v>2</v>
      </c>
      <c r="C2" s="144" t="s">
        <v>3</v>
      </c>
      <c r="D2" s="144"/>
    </row>
    <row r="3" spans="1:4" x14ac:dyDescent="0.25">
      <c r="A3" s="144"/>
      <c r="B3" s="144"/>
      <c r="C3" s="2" t="s">
        <v>4</v>
      </c>
      <c r="D3" s="2" t="s">
        <v>5</v>
      </c>
    </row>
    <row r="4" spans="1:4" x14ac:dyDescent="0.25">
      <c r="B4" t="s">
        <v>1526</v>
      </c>
      <c r="C4">
        <v>93</v>
      </c>
    </row>
    <row r="5" spans="1:4" x14ac:dyDescent="0.25">
      <c r="A5" s="2"/>
      <c r="B5" s="2"/>
      <c r="C5" s="2"/>
      <c r="D5" s="2"/>
    </row>
    <row r="6" spans="1:4" x14ac:dyDescent="0.25">
      <c r="A6" s="6"/>
      <c r="B6" s="4"/>
      <c r="C6" s="5"/>
    </row>
    <row r="8" spans="1:4" x14ac:dyDescent="0.25">
      <c r="A8" s="6"/>
    </row>
    <row r="9" spans="1:4" x14ac:dyDescent="0.25">
      <c r="A9" s="6"/>
    </row>
    <row r="10" spans="1:4" x14ac:dyDescent="0.25">
      <c r="A10" s="6"/>
    </row>
    <row r="11" spans="1:4" x14ac:dyDescent="0.25">
      <c r="A11" s="6"/>
    </row>
    <row r="12" spans="1:4" x14ac:dyDescent="0.25">
      <c r="A12" s="6"/>
    </row>
    <row r="13" spans="1:4" x14ac:dyDescent="0.25">
      <c r="A13" s="6"/>
    </row>
    <row r="14" spans="1:4" x14ac:dyDescent="0.25">
      <c r="A14" s="6"/>
    </row>
    <row r="15" spans="1:4" x14ac:dyDescent="0.25">
      <c r="A15" s="6"/>
    </row>
    <row r="16" spans="1:4" x14ac:dyDescent="0.25">
      <c r="A16" s="6"/>
    </row>
    <row r="17" spans="1:1" x14ac:dyDescent="0.25">
      <c r="A17" s="6"/>
    </row>
    <row r="18" spans="1:1" x14ac:dyDescent="0.25">
      <c r="A18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45" spans="1:4" x14ac:dyDescent="0.25">
      <c r="A45" s="143" t="s">
        <v>73</v>
      </c>
      <c r="B45" s="143"/>
      <c r="C45" s="5">
        <f>SUM(C4:C44)</f>
        <v>93</v>
      </c>
      <c r="D45" s="5"/>
    </row>
    <row r="46" spans="1:4" x14ac:dyDescent="0.25">
      <c r="A46" s="143" t="s">
        <v>74</v>
      </c>
      <c r="B46" s="143"/>
      <c r="C46" s="5"/>
      <c r="D46" s="5">
        <f>SUM(D4:D44)</f>
        <v>0</v>
      </c>
    </row>
    <row r="47" spans="1:4" x14ac:dyDescent="0.25">
      <c r="A47" s="143" t="s">
        <v>75</v>
      </c>
      <c r="B47" s="143"/>
      <c r="C47" s="5">
        <f>C45-D46</f>
        <v>93</v>
      </c>
      <c r="D47" s="5"/>
    </row>
  </sheetData>
  <mergeCells count="7">
    <mergeCell ref="A46:B46"/>
    <mergeCell ref="A47:B47"/>
    <mergeCell ref="A1:D1"/>
    <mergeCell ref="A2:A3"/>
    <mergeCell ref="B2:B3"/>
    <mergeCell ref="C2:D2"/>
    <mergeCell ref="A45:B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G13" sqref="G13"/>
    </sheetView>
  </sheetViews>
  <sheetFormatPr defaultRowHeight="15" x14ac:dyDescent="0.25"/>
  <cols>
    <col min="1" max="1" width="25.7109375"/>
    <col min="2" max="2" width="21.140625"/>
    <col min="3" max="4" width="8.7109375"/>
    <col min="5" max="5" width="8.7109375" style="59"/>
    <col min="6" max="6" width="25.5703125" customWidth="1"/>
    <col min="7" max="7" width="31.140625" customWidth="1"/>
    <col min="8" max="1025" width="8.7109375"/>
  </cols>
  <sheetData>
    <row r="1" spans="1:9" x14ac:dyDescent="0.25">
      <c r="A1" s="144" t="s">
        <v>1638</v>
      </c>
      <c r="B1" s="144"/>
      <c r="C1" s="144"/>
      <c r="D1" s="144"/>
      <c r="F1" s="144" t="s">
        <v>1638</v>
      </c>
      <c r="G1" s="144"/>
      <c r="H1" s="144"/>
      <c r="I1" s="144"/>
    </row>
    <row r="2" spans="1:9" x14ac:dyDescent="0.25">
      <c r="A2" s="144" t="s">
        <v>1</v>
      </c>
      <c r="B2" s="144" t="s">
        <v>2</v>
      </c>
      <c r="C2" s="144" t="s">
        <v>3</v>
      </c>
      <c r="D2" s="144"/>
      <c r="F2" s="144" t="s">
        <v>1</v>
      </c>
      <c r="G2" s="144" t="s">
        <v>2</v>
      </c>
      <c r="H2" s="144" t="s">
        <v>3</v>
      </c>
      <c r="I2" s="144"/>
    </row>
    <row r="3" spans="1:9" x14ac:dyDescent="0.25">
      <c r="A3" s="144"/>
      <c r="B3" s="144"/>
      <c r="C3" s="2" t="s">
        <v>4</v>
      </c>
      <c r="D3" s="2" t="s">
        <v>5</v>
      </c>
      <c r="F3" s="144"/>
      <c r="G3" s="144"/>
      <c r="H3" s="63" t="s">
        <v>4</v>
      </c>
      <c r="I3" s="63" t="s">
        <v>5</v>
      </c>
    </row>
    <row r="4" spans="1:9" x14ac:dyDescent="0.25">
      <c r="A4" s="3">
        <v>41992</v>
      </c>
      <c r="B4" s="4" t="s">
        <v>129</v>
      </c>
      <c r="D4" s="5">
        <v>1000</v>
      </c>
      <c r="F4" s="20">
        <v>42235</v>
      </c>
      <c r="G4" t="s">
        <v>2010</v>
      </c>
      <c r="I4">
        <v>1000</v>
      </c>
    </row>
    <row r="5" spans="1:9" x14ac:dyDescent="0.25">
      <c r="A5" s="7"/>
      <c r="F5" s="7"/>
    </row>
    <row r="6" spans="1:9" x14ac:dyDescent="0.25">
      <c r="A6" s="3">
        <v>42008</v>
      </c>
      <c r="B6" s="4" t="s">
        <v>187</v>
      </c>
      <c r="C6" s="5">
        <v>500</v>
      </c>
      <c r="F6" s="69">
        <v>42296</v>
      </c>
      <c r="G6" t="s">
        <v>2008</v>
      </c>
      <c r="H6">
        <v>1000</v>
      </c>
    </row>
    <row r="7" spans="1:9" x14ac:dyDescent="0.25">
      <c r="A7" s="7"/>
      <c r="F7" s="7"/>
    </row>
    <row r="8" spans="1:9" x14ac:dyDescent="0.25">
      <c r="A8" s="3">
        <v>42012</v>
      </c>
      <c r="B8" t="s">
        <v>187</v>
      </c>
      <c r="C8">
        <v>500</v>
      </c>
      <c r="F8" s="3"/>
    </row>
    <row r="10" spans="1:9" x14ac:dyDescent="0.25">
      <c r="A10" s="143" t="s">
        <v>73</v>
      </c>
      <c r="B10" s="143"/>
      <c r="C10" s="5">
        <f>SUM(C4:C9)</f>
        <v>1000</v>
      </c>
      <c r="D10" s="5"/>
      <c r="F10" s="143" t="s">
        <v>73</v>
      </c>
      <c r="G10" s="143"/>
      <c r="H10" s="5">
        <f>SUM(H4:H9)</f>
        <v>1000</v>
      </c>
      <c r="I10" s="5"/>
    </row>
    <row r="11" spans="1:9" x14ac:dyDescent="0.25">
      <c r="A11" s="143" t="s">
        <v>74</v>
      </c>
      <c r="B11" s="143"/>
      <c r="C11" s="5"/>
      <c r="D11" s="5">
        <f>SUM(D4:D9)</f>
        <v>1000</v>
      </c>
      <c r="F11" s="143" t="s">
        <v>74</v>
      </c>
      <c r="G11" s="143"/>
      <c r="H11" s="5"/>
      <c r="I11" s="5">
        <f>SUM(I4:I9)</f>
        <v>1000</v>
      </c>
    </row>
    <row r="12" spans="1:9" x14ac:dyDescent="0.25">
      <c r="A12" s="143" t="s">
        <v>75</v>
      </c>
      <c r="B12" s="143"/>
      <c r="C12" s="5">
        <f>C10-D11</f>
        <v>0</v>
      </c>
      <c r="D12" s="5"/>
      <c r="F12" s="143" t="s">
        <v>75</v>
      </c>
      <c r="G12" s="143"/>
      <c r="H12" s="5">
        <f>H10-I11</f>
        <v>0</v>
      </c>
      <c r="I12" s="5"/>
    </row>
  </sheetData>
  <mergeCells count="14">
    <mergeCell ref="A11:B11"/>
    <mergeCell ref="A12:B12"/>
    <mergeCell ref="A1:D1"/>
    <mergeCell ref="A2:A3"/>
    <mergeCell ref="B2:B3"/>
    <mergeCell ref="C2:D2"/>
    <mergeCell ref="A10:B10"/>
    <mergeCell ref="F11:G11"/>
    <mergeCell ref="F12:G12"/>
    <mergeCell ref="F1:I1"/>
    <mergeCell ref="F2:F3"/>
    <mergeCell ref="G2:G3"/>
    <mergeCell ref="H2:I2"/>
    <mergeCell ref="F10:G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7" activeCellId="1" sqref="C278 B47"/>
    </sheetView>
  </sheetViews>
  <sheetFormatPr defaultRowHeight="15" x14ac:dyDescent="0.25"/>
  <cols>
    <col min="1" max="1" width="24.85546875"/>
    <col min="2" max="2" width="11.140625"/>
    <col min="3" max="1025" width="8.7109375"/>
  </cols>
  <sheetData>
    <row r="1" spans="1:3" x14ac:dyDescent="0.25">
      <c r="A1" s="143" t="s">
        <v>1712</v>
      </c>
      <c r="B1" s="143"/>
      <c r="C1" s="143"/>
    </row>
    <row r="2" spans="1:3" x14ac:dyDescent="0.25">
      <c r="A2" s="5" t="s">
        <v>1</v>
      </c>
      <c r="B2" s="5" t="s">
        <v>2</v>
      </c>
      <c r="C2" s="5" t="s">
        <v>3</v>
      </c>
    </row>
    <row r="3" spans="1:3" x14ac:dyDescent="0.25">
      <c r="A3" s="3">
        <v>42024</v>
      </c>
      <c r="B3" t="s">
        <v>244</v>
      </c>
      <c r="C3">
        <v>70</v>
      </c>
    </row>
    <row r="4" spans="1:3" x14ac:dyDescent="0.25">
      <c r="A4" s="5"/>
      <c r="B4" s="5"/>
      <c r="C4" s="5"/>
    </row>
    <row r="5" spans="1:3" x14ac:dyDescent="0.25">
      <c r="A5" s="5" t="s">
        <v>1021</v>
      </c>
      <c r="B5" s="5"/>
      <c r="C5" s="5">
        <f>SUM(C3:C4)</f>
        <v>70</v>
      </c>
    </row>
    <row r="6" spans="1:3" x14ac:dyDescent="0.25">
      <c r="A6" s="5" t="s">
        <v>75</v>
      </c>
      <c r="B6" s="5"/>
      <c r="C6" s="5">
        <f>70-C5</f>
        <v>0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Perse</vt:lpstr>
      <vt:lpstr>Father</vt:lpstr>
      <vt:lpstr>IV,WT&amp;Mini Re-S5 CS Eav SSM Tir</vt:lpstr>
      <vt:lpstr>Sabu Mash</vt:lpstr>
      <vt:lpstr>Swaroop</vt:lpstr>
      <vt:lpstr>Prism</vt:lpstr>
      <vt:lpstr>Samad Prism</vt:lpstr>
      <vt:lpstr>PM 2015</vt:lpstr>
      <vt:lpstr>Mobikwik Account</vt:lpstr>
      <vt:lpstr>SSM Poly Regular Mini</vt:lpstr>
      <vt:lpstr>Sharafu</vt:lpstr>
      <vt:lpstr>Sameer Prism</vt:lpstr>
      <vt:lpstr>Murshi Friend HP Workstation PC</vt:lpstr>
      <vt:lpstr>Murshi Friend Mangad PC</vt:lpstr>
      <vt:lpstr>Murshid</vt:lpstr>
      <vt:lpstr>Vairankode System-Murshid frien</vt:lpstr>
      <vt:lpstr>Shivadasan Sir</vt:lpstr>
      <vt:lpstr>Siyas 4G Service</vt:lpstr>
      <vt:lpstr>Monitor-Safar</vt:lpstr>
      <vt:lpstr>PayTM Account</vt:lpstr>
      <vt:lpstr>Kottakkal Vanitha Poly Seminar</vt:lpstr>
      <vt:lpstr>Poly Mini 2015</vt:lpstr>
      <vt:lpstr>Monitor-Murshid friend</vt:lpstr>
      <vt:lpstr>Sinaz</vt:lpstr>
      <vt:lpstr>B-tech Account</vt:lpstr>
      <vt:lpstr>Monitor Account</vt:lpstr>
      <vt:lpstr>Cooler Fan Account</vt:lpstr>
      <vt:lpstr>Domain Reseller</vt:lpstr>
      <vt:lpstr>Muhsin Server</vt:lpstr>
      <vt:lpstr>DIET Presentation</vt:lpstr>
      <vt:lpstr>Jishida Seminar</vt:lpstr>
      <vt:lpstr>Bhama Seminar</vt:lpstr>
      <vt:lpstr>Jaison Seminar</vt:lpstr>
      <vt:lpstr>Adnan</vt:lpstr>
      <vt:lpstr>Bio-Weapon Seminar</vt:lpstr>
      <vt:lpstr>Anas Android</vt:lpstr>
      <vt:lpstr>Muhsin Mini Guide</vt:lpstr>
      <vt:lpstr>Samad Kaka BM Work</vt:lpstr>
      <vt:lpstr>Muhsin</vt:lpstr>
      <vt:lpstr>K T Jaram Barber</vt:lpstr>
      <vt:lpstr>Jennif</vt:lpstr>
      <vt:lpstr>Site Work</vt:lpstr>
      <vt:lpstr>Baiju Site</vt:lpstr>
      <vt:lpstr>PG Main</vt:lpstr>
      <vt:lpstr>Fareeda Project</vt:lpstr>
      <vt:lpstr>SSM Seminar Samad Kaka</vt:lpstr>
      <vt:lpstr>Fasil Account</vt:lpstr>
      <vt:lpstr>PC 1(Sama-Samee Pri-Ex Jenn 4G)</vt:lpstr>
      <vt:lpstr>DK Savings</vt:lpstr>
      <vt:lpstr>Moothama Maxi</vt:lpstr>
      <vt:lpstr>Mol Account</vt:lpstr>
      <vt:lpstr>Recharge(March)</vt:lpstr>
      <vt:lpstr>Chillara</vt:lpstr>
      <vt:lpstr>Raslam</vt:lpstr>
      <vt:lpstr>Lijith</vt:lpstr>
      <vt:lpstr>Poly Main</vt:lpstr>
      <vt:lpstr>SSM Mini</vt:lpstr>
      <vt:lpstr>Jamsheer Babu PV</vt:lpstr>
      <vt:lpstr>Mansoor&amp;team</vt:lpstr>
      <vt:lpstr>Mother</vt:lpstr>
      <vt:lpstr>Nitin &amp; team</vt:lpstr>
      <vt:lpstr>Nesitata</vt:lpstr>
      <vt:lpstr>Naseema PV</vt:lpstr>
      <vt:lpstr>SSM Mini Report</vt:lpstr>
      <vt:lpstr>PNB</vt:lpstr>
      <vt:lpstr>Muhammed Kutty</vt:lpstr>
      <vt:lpstr>Rahil Mini</vt:lpstr>
      <vt:lpstr>Earnings</vt:lpstr>
      <vt:lpstr>Akhil</vt:lpstr>
      <vt:lpstr>Reenu</vt:lpstr>
      <vt:lpstr>Praveen Sir</vt:lpstr>
      <vt:lpstr>Baiju Rewards</vt:lpstr>
      <vt:lpstr>Ramees</vt:lpstr>
      <vt:lpstr>Samon</vt:lpstr>
      <vt:lpstr>Antony</vt:lpstr>
      <vt:lpstr>Immutyy</vt:lpstr>
      <vt:lpstr>Poly MSF PM</vt:lpstr>
      <vt:lpstr>Balaguruswamy book</vt:lpstr>
      <vt:lpstr>Kabeer sir &amp; team</vt:lpstr>
      <vt:lpstr>Kinara</vt:lpstr>
      <vt:lpstr>Naqeeb</vt:lpstr>
      <vt:lpstr>Moothama Account</vt:lpstr>
      <vt:lpstr>Shafeeque Hard disk</vt:lpstr>
      <vt:lpstr>Chippy</vt:lpstr>
      <vt:lpstr>Shaji Mema</vt:lpstr>
      <vt:lpstr>Mimoonathatha Jaram</vt:lpstr>
      <vt:lpstr>Saheerkaka</vt:lpstr>
      <vt:lpstr>Rasdan</vt:lpstr>
      <vt:lpstr>Jobin</vt:lpstr>
      <vt:lpstr>Zamru</vt:lpstr>
      <vt:lpstr>PM 2014</vt:lpstr>
      <vt:lpstr>Malutata</vt:lpstr>
      <vt:lpstr>Mansoor Poly</vt:lpstr>
      <vt:lpstr>Nitin</vt:lpstr>
      <vt:lpstr>Mimoona Edakkulam</vt:lpstr>
      <vt:lpstr>SBI</vt:lpstr>
      <vt:lpstr>SBI EZ</vt:lpstr>
      <vt:lpstr>Noorjatha</vt:lpstr>
      <vt:lpstr>Ashir</vt:lpstr>
      <vt:lpstr>Ktpm Home</vt:lpstr>
      <vt:lpstr>Moothamma certificate account</vt:lpstr>
      <vt:lpstr>Desktop 3(Jennif 4G Mobiles PC)</vt:lpstr>
      <vt:lpstr>Desktop 2(Shivadasan Cecell PC)</vt:lpstr>
      <vt:lpstr>Neenu</vt:lpstr>
      <vt:lpstr>Shafeeque Seminar</vt:lpstr>
      <vt:lpstr>Anoop&amp;Murshid</vt:lpstr>
      <vt:lpstr>Insha</vt:lpstr>
      <vt:lpstr>LET</vt:lpstr>
      <vt:lpstr>BC 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Banee Ishaque K</dc:creator>
  <cp:lastModifiedBy>Banee Ishaque K</cp:lastModifiedBy>
  <cp:revision>26</cp:revision>
  <cp:lastPrinted>2015-04-21T20:24:51Z</cp:lastPrinted>
  <dcterms:created xsi:type="dcterms:W3CDTF">2014-12-10T04:03:28Z</dcterms:created>
  <dcterms:modified xsi:type="dcterms:W3CDTF">2016-01-13T13:44:21Z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