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<sst xmlns="http://schemas.openxmlformats.org/spreadsheetml/2006/main" uniqueCount="707">
  <si>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</si>
  <si>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</si>
  <si>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</si>
  <si>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</si>
  <si>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</si>
  <si>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Satin White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</si>
  <si>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</si>
  <si>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</si>
  <si>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</si>
  <si>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</si>
  <si>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</si>
  <si>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</si>
  <si>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</si>
  <si>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</si>
  <si>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</si>
  <si>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</si>
  <si>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</si>
  <si>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</si>
  <si>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</si>
  <si>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</si>
  <si>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</si>
  <si>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</si>
  <si>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</si>
  <si>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</si>
  <si>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</si>
  <si>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</si>
  <si>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</si>
  <si>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</si>
  <si>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</si>
  <si>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</si>
  <si>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</si>
  <si>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</si>
  <si>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</si>
  <si>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</si>
  <si>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</si>
  <si>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</si>
  <si>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</si>
  <si>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</si>
  <si>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</si>
  <si>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</si>
  <si>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</si>
  <si>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</si>
  <si>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</si>
  <si>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</si>
  <si>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</si>
  <si>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</si>
  <si>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</si>
  <si>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</si>
  <si>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</si>
  <si>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</si>
  <si>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</si>
  <si>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</si>
  <si>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</si>
  <si>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window left</t>
  </si>
  <si>
    <t>Internal</t>
  </si>
  <si>
    <t>Hinged</t>
  </si>
  <si>
    <t>N/A</t>
  </si>
  <si>
    <t>L Frame</t>
  </si>
  <si>
    <t>Outside Reveal</t>
  </si>
  <si>
    <t>Max frame to frame</t>
  </si>
  <si>
    <t>Centre of Panel</t>
  </si>
  <si>
    <t>1 side</t>
  </si>
  <si>
    <t>Yes, white</t>
  </si>
  <si>
    <t>LL</t>
  </si>
  <si>
    <t>At centre</t>
  </si>
  <si>
    <t>LTB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</si>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</sst>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2</v>
      </c>
      <c r="B11" s="888">
        <v>25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60</v>
      </c>
      <c r="S11" s="372" t="s">
        <v>61</v>
      </c>
      <c r="T11" s="960" t="s">
        <v>62</v>
      </c>
      <c r="U11" s="906" t="s">
        <v>60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63</v>
      </c>
      <c r="K12" s="954"/>
      <c r="L12" s="954"/>
      <c r="M12" s="954"/>
      <c r="N12" s="954"/>
      <c r="O12" s="954"/>
      <c r="P12" s="954"/>
      <c r="Q12" s="955"/>
      <c r="R12" s="907"/>
      <c r="S12" s="907" t="s">
        <v>64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65</v>
      </c>
      <c r="H13" s="913"/>
      <c r="I13" s="853">
        <v>90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120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66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67</v>
      </c>
      <c r="D20" s="703"/>
      <c r="F20" s="729" t="str">
        <f>A11</f>
        <v>0</v>
      </c>
      <c r="G20" s="730"/>
      <c r="H20" s="731"/>
    </row>
    <row r="21" spans="1:28">
      <c r="B21" s="704" t="s">
        <v>68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69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70</v>
      </c>
      <c r="D26" s="703"/>
      <c r="F26" s="729" t="str">
        <f>F11</f>
        <v>0</v>
      </c>
      <c r="G26" s="730"/>
      <c r="H26" s="731"/>
    </row>
    <row r="27" spans="1:28">
      <c r="B27" s="704" t="s">
        <v>71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72</v>
      </c>
      <c r="D29" s="703"/>
      <c r="F29" s="729" t="str">
        <f>G11</f>
        <v>0</v>
      </c>
      <c r="G29" s="730"/>
      <c r="H29" s="731"/>
    </row>
    <row r="30" spans="1:28">
      <c r="B30" s="704" t="s">
        <v>73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74</v>
      </c>
      <c r="D34" s="703"/>
      <c r="F34" s="729" t="str">
        <f>I11</f>
        <v>0</v>
      </c>
      <c r="G34" s="730"/>
      <c r="H34" s="731"/>
    </row>
    <row r="35" spans="1:28">
      <c r="B35" s="704" t="s">
        <v>75</v>
      </c>
      <c r="D35" s="703"/>
      <c r="F35" s="729" t="str">
        <f>I13</f>
        <v>0</v>
      </c>
      <c r="G35" s="730"/>
      <c r="H35" s="731"/>
    </row>
    <row r="36" spans="1:28">
      <c r="B36" s="704" t="s">
        <v>76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77</v>
      </c>
      <c r="D38" s="703"/>
      <c r="F38" s="729" t="str">
        <f>J12</f>
        <v>0</v>
      </c>
      <c r="G38" s="730"/>
      <c r="H38" s="731"/>
    </row>
    <row r="39" spans="1:28">
      <c r="B39" s="704" t="s">
        <v>78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79</v>
      </c>
      <c r="D41" s="703"/>
      <c r="F41" s="729" t="str">
        <f>R11</f>
        <v>0</v>
      </c>
      <c r="G41" s="730"/>
      <c r="H41" s="731"/>
    </row>
    <row r="42" spans="1:28">
      <c r="B42" s="704" t="s">
        <v>80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81</v>
      </c>
      <c r="D44" s="703"/>
      <c r="F44" s="729" t="str">
        <f>S11</f>
        <v>0</v>
      </c>
      <c r="G44" s="730"/>
      <c r="H44" s="731"/>
    </row>
    <row r="45" spans="1:28">
      <c r="B45" s="704" t="s">
        <v>82</v>
      </c>
      <c r="D45" s="703"/>
      <c r="F45" s="729" t="str">
        <f>S12</f>
        <v>0</v>
      </c>
      <c r="G45" s="730"/>
      <c r="H45" s="731"/>
    </row>
    <row r="46" spans="1:28">
      <c r="B46" s="704" t="s">
        <v>83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84</v>
      </c>
      <c r="D49" s="703"/>
      <c r="F49" s="729" t="str">
        <f>U11</f>
        <v>0</v>
      </c>
      <c r="G49" s="730"/>
      <c r="H49" s="731"/>
    </row>
    <row r="50" spans="1:28">
      <c r="B50" s="704" t="s">
        <v>85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303</v>
      </c>
      <c r="B1" s="2"/>
    </row>
    <row r="2" spans="1:10" customHeight="1" ht="15">
      <c r="A2" s="4" t="s">
        <v>222</v>
      </c>
      <c r="B2" s="2"/>
    </row>
    <row r="3" spans="1:10">
      <c r="A3" s="2"/>
      <c r="B3" s="2"/>
    </row>
    <row r="4" spans="1:10">
      <c r="A4" s="1" t="s">
        <v>92</v>
      </c>
      <c r="B4" s="14" t="str">
        <f>'Opening BP'!B8</f>
        <v>0</v>
      </c>
    </row>
    <row r="5" spans="1:10">
      <c r="A5" s="1" t="s">
        <v>93</v>
      </c>
      <c r="B5" s="15" t="str">
        <f>'Opening BP'!B9</f>
        <v>0</v>
      </c>
    </row>
    <row r="6" spans="1:10">
      <c r="A6" s="9" t="s">
        <v>125</v>
      </c>
      <c r="B6" s="61" t="str">
        <f>'BP - INPUT'!F40</f>
        <v>0</v>
      </c>
    </row>
    <row r="7" spans="1:10">
      <c r="A7" s="9" t="s">
        <v>128</v>
      </c>
      <c r="B7" s="16" t="str">
        <f>I17</f>
        <v>0</v>
      </c>
    </row>
    <row r="8" spans="1:10">
      <c r="A8" s="9" t="s">
        <v>129</v>
      </c>
      <c r="B8" s="17" t="str">
        <f>I22</f>
        <v>0</v>
      </c>
    </row>
    <row r="9" spans="1:10">
      <c r="A9" s="9" t="s">
        <v>130</v>
      </c>
      <c r="B9" s="19" t="str">
        <f>ROUNDDOWN((B4+B7)/B6,0)</f>
        <v>0</v>
      </c>
      <c r="C9" s="18" t="s">
        <v>131</v>
      </c>
    </row>
    <row r="10" spans="1:10">
      <c r="A10" s="9" t="s">
        <v>132</v>
      </c>
      <c r="B10" s="20" t="str">
        <f>ROUNDDOWN(B5+B8,0)</f>
        <v>0</v>
      </c>
      <c r="C10" s="18" t="s">
        <v>131</v>
      </c>
    </row>
    <row r="13" spans="1:10" customHeight="1" ht="12.75">
      <c r="B13" s="5" t="s">
        <v>134</v>
      </c>
    </row>
    <row r="14" spans="1:10" customHeight="1" ht="24.75">
      <c r="B14" s="38" t="s">
        <v>223</v>
      </c>
      <c r="C14" s="39" t="s">
        <v>305</v>
      </c>
      <c r="D14" s="39" t="s">
        <v>306</v>
      </c>
      <c r="E14" s="39" t="s">
        <v>135</v>
      </c>
      <c r="F14" s="39" t="s">
        <v>307</v>
      </c>
      <c r="G14" s="40" t="s">
        <v>229</v>
      </c>
      <c r="I14" s="41" t="s">
        <v>230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138</v>
      </c>
      <c r="E19" s="209"/>
    </row>
    <row r="20" spans="1:10" customHeight="1" ht="24.75">
      <c r="B20" s="38" t="str">
        <f>'BP - INPUT'!F53</f>
        <v>0</v>
      </c>
      <c r="C20" s="39" t="s">
        <v>231</v>
      </c>
      <c r="D20" s="39" t="s">
        <v>232</v>
      </c>
      <c r="E20" s="78" t="str">
        <f>'BP - INPUT'!F55</f>
        <v>0</v>
      </c>
      <c r="F20" s="40" t="s">
        <v>26</v>
      </c>
      <c r="I20" s="41" t="s">
        <v>230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306</v>
      </c>
      <c r="G25" s="69" t="s">
        <v>135</v>
      </c>
    </row>
    <row r="26" spans="1:10">
      <c r="C26" s="56" t="s">
        <v>308</v>
      </c>
      <c r="D26" s="70"/>
      <c r="E26" s="70"/>
      <c r="F26" s="71">
        <v>0</v>
      </c>
      <c r="G26" s="71">
        <v>0</v>
      </c>
    </row>
    <row r="27" spans="1:10">
      <c r="C27" s="59" t="s">
        <v>309</v>
      </c>
      <c r="D27" s="72"/>
      <c r="E27" s="72"/>
      <c r="F27" s="73">
        <v>0</v>
      </c>
      <c r="G27" s="73">
        <v>1</v>
      </c>
    </row>
    <row r="28" spans="1:10">
      <c r="C28" s="59" t="s">
        <v>310</v>
      </c>
      <c r="D28" s="72"/>
      <c r="E28" s="72"/>
      <c r="F28" s="73">
        <v>0</v>
      </c>
      <c r="G28" s="73">
        <v>0</v>
      </c>
    </row>
    <row r="29" spans="1:10">
      <c r="C29" s="59" t="s">
        <v>311</v>
      </c>
      <c r="D29" s="72"/>
      <c r="E29" s="72"/>
      <c r="F29" s="73">
        <v>1</v>
      </c>
      <c r="G29" s="73">
        <v>0</v>
      </c>
    </row>
    <row r="30" spans="1:10">
      <c r="C30" s="59" t="s">
        <v>312</v>
      </c>
      <c r="D30" s="72"/>
      <c r="E30" s="72"/>
      <c r="F30" s="73">
        <v>2</v>
      </c>
      <c r="G30" s="73">
        <v>0</v>
      </c>
    </row>
    <row r="31" spans="1:10">
      <c r="C31" s="59" t="s">
        <v>313</v>
      </c>
      <c r="D31" s="72"/>
      <c r="E31" s="72"/>
      <c r="F31" s="73">
        <v>1</v>
      </c>
      <c r="G31" s="73">
        <v>2</v>
      </c>
    </row>
    <row r="32" spans="1:10">
      <c r="C32" s="59" t="s">
        <v>314</v>
      </c>
      <c r="D32" s="72"/>
      <c r="E32" s="72"/>
      <c r="F32" s="73">
        <v>1</v>
      </c>
      <c r="G32" s="73">
        <v>0</v>
      </c>
    </row>
    <row r="33" spans="1:10">
      <c r="C33" s="59" t="s">
        <v>315</v>
      </c>
      <c r="D33" s="72"/>
      <c r="E33" s="72"/>
      <c r="F33" s="73">
        <v>2</v>
      </c>
      <c r="G33" s="73">
        <v>0</v>
      </c>
    </row>
    <row r="34" spans="1:10">
      <c r="C34" s="59" t="s">
        <v>316</v>
      </c>
      <c r="D34" s="72"/>
      <c r="E34" s="72"/>
      <c r="F34" s="73">
        <v>1</v>
      </c>
      <c r="G34" s="73">
        <v>4</v>
      </c>
    </row>
    <row r="35" spans="1:10">
      <c r="C35" s="59" t="s">
        <v>317</v>
      </c>
      <c r="D35" s="72"/>
      <c r="E35" s="72"/>
      <c r="F35" s="73">
        <v>1</v>
      </c>
      <c r="G35" s="73">
        <v>0</v>
      </c>
    </row>
    <row r="36" spans="1:10">
      <c r="C36" s="59" t="s">
        <v>318</v>
      </c>
      <c r="D36" s="72"/>
      <c r="E36" s="72"/>
      <c r="F36" s="73">
        <v>2</v>
      </c>
      <c r="G36" s="73">
        <v>2</v>
      </c>
    </row>
    <row r="37" spans="1:10">
      <c r="C37" s="59" t="s">
        <v>319</v>
      </c>
      <c r="D37" s="72"/>
      <c r="E37" s="72"/>
      <c r="F37" s="73">
        <v>1</v>
      </c>
      <c r="G37" s="73">
        <v>6</v>
      </c>
    </row>
    <row r="38" spans="1:10">
      <c r="C38" s="59" t="s">
        <v>320</v>
      </c>
      <c r="D38" s="72"/>
      <c r="E38" s="72"/>
      <c r="F38" s="73">
        <v>2</v>
      </c>
      <c r="G38" s="73">
        <v>4</v>
      </c>
    </row>
    <row r="39" spans="1:10">
      <c r="C39" s="59" t="s">
        <v>321</v>
      </c>
      <c r="D39" s="72"/>
      <c r="E39" s="72"/>
      <c r="F39" s="73">
        <v>2</v>
      </c>
      <c r="G39" s="73">
        <v>5</v>
      </c>
    </row>
    <row r="40" spans="1:10">
      <c r="C40" s="59" t="s">
        <v>322</v>
      </c>
      <c r="D40" s="72"/>
      <c r="E40" s="72"/>
      <c r="F40" s="73">
        <v>2</v>
      </c>
      <c r="G40" s="73">
        <v>0</v>
      </c>
    </row>
    <row r="41" spans="1:10">
      <c r="C41" s="59" t="s">
        <v>323</v>
      </c>
      <c r="D41" s="72"/>
      <c r="E41" s="72"/>
      <c r="F41" s="73">
        <v>2</v>
      </c>
      <c r="G41" s="73">
        <v>3</v>
      </c>
    </row>
    <row r="42" spans="1:10">
      <c r="C42" s="59" t="s">
        <v>324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242</v>
      </c>
      <c r="D45" s="1172"/>
      <c r="E45" s="1172"/>
      <c r="F45" s="1172"/>
      <c r="G45" s="1172"/>
      <c r="H45" s="1173"/>
    </row>
    <row r="46" spans="1:10" customHeight="1" ht="12.75">
      <c r="C46" s="1169" t="s">
        <v>244</v>
      </c>
      <c r="D46" s="1170"/>
      <c r="E46" s="364" t="s">
        <v>245</v>
      </c>
      <c r="F46" s="364" t="s">
        <v>246</v>
      </c>
      <c r="G46" s="365" t="s">
        <v>247</v>
      </c>
      <c r="H46" s="365" t="s">
        <v>248</v>
      </c>
    </row>
    <row r="47" spans="1:10">
      <c r="C47" s="56" t="s">
        <v>250</v>
      </c>
      <c r="D47" s="57"/>
      <c r="E47" s="31" t="s">
        <v>56</v>
      </c>
      <c r="F47" s="58" t="str">
        <f>C47&amp;E47</f>
        <v>0</v>
      </c>
      <c r="G47" s="366" t="s">
        <v>192</v>
      </c>
      <c r="H47" s="367" t="s">
        <v>192</v>
      </c>
    </row>
    <row r="48" spans="1:10">
      <c r="C48" s="59" t="s">
        <v>252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192</v>
      </c>
    </row>
    <row r="49" spans="1:10">
      <c r="C49" s="59" t="s">
        <v>252</v>
      </c>
      <c r="D49" s="60"/>
      <c r="E49" s="185" t="s">
        <v>154</v>
      </c>
      <c r="F49" s="58" t="str">
        <f>C49&amp;E49</f>
        <v>0</v>
      </c>
      <c r="G49" s="74" t="s">
        <v>192</v>
      </c>
      <c r="H49" s="36">
        <v>34</v>
      </c>
    </row>
    <row r="50" spans="1:10">
      <c r="C50" s="59" t="s">
        <v>252</v>
      </c>
      <c r="D50" s="60"/>
      <c r="E50" s="185" t="s">
        <v>101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256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192</v>
      </c>
    </row>
    <row r="52" spans="1:10">
      <c r="C52" s="59" t="s">
        <v>256</v>
      </c>
      <c r="D52" s="60"/>
      <c r="E52" s="185" t="s">
        <v>154</v>
      </c>
      <c r="F52" s="58" t="str">
        <f>C52&amp;E52</f>
        <v>0</v>
      </c>
      <c r="G52" s="74" t="s">
        <v>192</v>
      </c>
      <c r="H52" s="36">
        <v>34</v>
      </c>
    </row>
    <row r="53" spans="1:10">
      <c r="C53" s="59" t="s">
        <v>256</v>
      </c>
      <c r="D53" s="60"/>
      <c r="E53" s="185" t="s">
        <v>101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256</v>
      </c>
      <c r="D54" s="60"/>
      <c r="E54" s="185" t="s">
        <v>173</v>
      </c>
      <c r="F54" s="58" t="str">
        <f>C54&amp;E54</f>
        <v>0</v>
      </c>
      <c r="G54" s="58">
        <v>34</v>
      </c>
      <c r="H54" s="30" t="s">
        <v>192</v>
      </c>
    </row>
    <row r="55" spans="1:10">
      <c r="C55" s="59" t="s">
        <v>256</v>
      </c>
      <c r="D55" s="60"/>
      <c r="E55" s="185" t="s">
        <v>174</v>
      </c>
      <c r="F55" s="58" t="str">
        <f>C55&amp;E55</f>
        <v>0</v>
      </c>
      <c r="G55" s="74" t="s">
        <v>192</v>
      </c>
      <c r="H55" s="36">
        <v>34</v>
      </c>
    </row>
    <row r="56" spans="1:10">
      <c r="C56" s="59" t="s">
        <v>256</v>
      </c>
      <c r="D56" s="60"/>
      <c r="E56" s="185" t="s">
        <v>220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256</v>
      </c>
      <c r="D57" s="60"/>
      <c r="E57" s="185" t="s">
        <v>219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256</v>
      </c>
      <c r="D58" s="60"/>
      <c r="E58" s="185" t="s">
        <v>221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265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192</v>
      </c>
    </row>
    <row r="60" spans="1:10">
      <c r="C60" s="59" t="s">
        <v>265</v>
      </c>
      <c r="D60" s="60"/>
      <c r="E60" s="185" t="s">
        <v>154</v>
      </c>
      <c r="F60" s="58" t="str">
        <f>C60&amp;E60</f>
        <v>0</v>
      </c>
      <c r="G60" s="74" t="s">
        <v>192</v>
      </c>
      <c r="H60" s="36">
        <v>27</v>
      </c>
    </row>
    <row r="61" spans="1:10">
      <c r="C61" s="59" t="s">
        <v>265</v>
      </c>
      <c r="D61" s="60"/>
      <c r="E61" s="185" t="s">
        <v>101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269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192</v>
      </c>
    </row>
    <row r="63" spans="1:10">
      <c r="C63" s="59" t="s">
        <v>269</v>
      </c>
      <c r="D63" s="60"/>
      <c r="E63" s="185" t="s">
        <v>154</v>
      </c>
      <c r="F63" s="58" t="str">
        <f>C63&amp;E63</f>
        <v>0</v>
      </c>
      <c r="G63" s="74" t="s">
        <v>192</v>
      </c>
      <c r="H63" s="36">
        <v>46</v>
      </c>
    </row>
    <row r="64" spans="1:10">
      <c r="C64" s="59" t="s">
        <v>269</v>
      </c>
      <c r="D64" s="60"/>
      <c r="E64" s="185" t="s">
        <v>101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273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273</v>
      </c>
      <c r="D66" s="60"/>
      <c r="E66" s="185" t="s">
        <v>154</v>
      </c>
      <c r="F66" s="58" t="str">
        <f>C66&amp;E66</f>
        <v>0</v>
      </c>
      <c r="G66" s="74" t="s">
        <v>192</v>
      </c>
      <c r="H66" s="36">
        <v>19</v>
      </c>
    </row>
    <row r="67" spans="1:10">
      <c r="C67" s="59" t="s">
        <v>273</v>
      </c>
      <c r="D67" s="60"/>
      <c r="E67" s="185" t="s">
        <v>101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277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192</v>
      </c>
    </row>
    <row r="69" spans="1:10">
      <c r="C69" s="59" t="s">
        <v>277</v>
      </c>
      <c r="D69" s="60"/>
      <c r="E69" s="185" t="s">
        <v>154</v>
      </c>
      <c r="F69" s="58" t="str">
        <f>C69&amp;E69</f>
        <v>0</v>
      </c>
      <c r="G69" s="74" t="s">
        <v>192</v>
      </c>
      <c r="H69" s="36">
        <v>19</v>
      </c>
    </row>
    <row r="70" spans="1:10">
      <c r="C70" s="59" t="s">
        <v>277</v>
      </c>
      <c r="D70" s="60"/>
      <c r="E70" s="185" t="s">
        <v>101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281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192</v>
      </c>
    </row>
    <row r="72" spans="1:10">
      <c r="C72" s="59" t="s">
        <v>281</v>
      </c>
      <c r="D72" s="60"/>
      <c r="E72" s="185" t="s">
        <v>154</v>
      </c>
      <c r="F72" s="58" t="str">
        <f>C72&amp;E72</f>
        <v>0</v>
      </c>
      <c r="G72" s="74" t="s">
        <v>192</v>
      </c>
      <c r="H72" s="36">
        <v>19</v>
      </c>
    </row>
    <row r="73" spans="1:10">
      <c r="C73" s="59" t="s">
        <v>281</v>
      </c>
      <c r="D73" s="60"/>
      <c r="E73" s="185" t="s">
        <v>101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285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192</v>
      </c>
    </row>
    <row r="75" spans="1:10">
      <c r="C75" s="59" t="s">
        <v>285</v>
      </c>
      <c r="D75" s="60"/>
      <c r="E75" s="185" t="s">
        <v>154</v>
      </c>
      <c r="F75" s="58" t="str">
        <f>C75&amp;E75</f>
        <v>0</v>
      </c>
      <c r="G75" s="74" t="s">
        <v>192</v>
      </c>
      <c r="H75" s="36">
        <v>19</v>
      </c>
    </row>
    <row r="76" spans="1:10">
      <c r="C76" s="59" t="s">
        <v>285</v>
      </c>
      <c r="D76" s="60"/>
      <c r="E76" s="185" t="s">
        <v>101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325</v>
      </c>
    </row>
    <row r="2" spans="1:15" customHeight="1" ht="15">
      <c r="A2" s="595" t="s">
        <v>326</v>
      </c>
    </row>
    <row r="4" spans="1:15">
      <c r="A4" s="596" t="s">
        <v>327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130</v>
      </c>
      <c r="B6" s="597" t="str">
        <f>IF(B4="Hinged",'Panel H'!B11,IF(B4="Bi-Fold",'Panel BF'!B9,'Panel BP'!B9))</f>
        <v>0</v>
      </c>
      <c r="C6" s="598"/>
    </row>
    <row r="7" spans="1:15">
      <c r="A7" s="600" t="s">
        <v>132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329</v>
      </c>
      <c r="E9" s="603" t="s">
        <v>330</v>
      </c>
      <c r="F9" s="603" t="s">
        <v>331</v>
      </c>
      <c r="G9" s="603" t="s">
        <v>332</v>
      </c>
      <c r="H9" s="604" t="s">
        <v>333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336</v>
      </c>
      <c r="E14" s="603" t="s">
        <v>337</v>
      </c>
      <c r="F14" s="603" t="s">
        <v>336</v>
      </c>
      <c r="G14" s="604" t="s">
        <v>338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341</v>
      </c>
    </row>
    <row r="19" spans="1:15">
      <c r="B19" s="596" t="s">
        <v>342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341</v>
      </c>
    </row>
    <row r="22" spans="1:15">
      <c r="C22" s="621" t="s">
        <v>343</v>
      </c>
      <c r="J22" s="622"/>
    </row>
    <row r="23" spans="1:15">
      <c r="D23" s="623" t="s">
        <v>344</v>
      </c>
    </row>
    <row r="24" spans="1:15">
      <c r="D24" s="596" t="s">
        <v>345</v>
      </c>
      <c r="G24" s="624">
        <v>1700</v>
      </c>
    </row>
    <row r="25" spans="1:15">
      <c r="D25" s="596" t="s">
        <v>346</v>
      </c>
      <c r="G25" s="624">
        <v>30</v>
      </c>
    </row>
    <row r="26" spans="1:15">
      <c r="D26" s="596" t="s">
        <v>347</v>
      </c>
      <c r="G26" s="625" t="str">
        <f>IF(AND(B7&lt;=G24,J32&gt;=G25),"Type 2","Type 1")</f>
        <v>0</v>
      </c>
    </row>
    <row r="28" spans="1:15" customHeight="1" ht="12.75">
      <c r="C28" s="623" t="s">
        <v>348</v>
      </c>
    </row>
    <row r="29" spans="1:15" customHeight="1" ht="36.75">
      <c r="E29" s="626" t="s">
        <v>349</v>
      </c>
      <c r="F29" s="627" t="s">
        <v>350</v>
      </c>
      <c r="G29" s="627" t="s">
        <v>351</v>
      </c>
      <c r="H29" s="627" t="s">
        <v>352</v>
      </c>
      <c r="I29" s="627" t="s">
        <v>353</v>
      </c>
      <c r="J29" s="628" t="s">
        <v>354</v>
      </c>
      <c r="L29" s="629" t="s">
        <v>230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131</v>
      </c>
    </row>
    <row r="34" spans="1:15">
      <c r="C34" s="623" t="s">
        <v>355</v>
      </c>
    </row>
    <row r="35" spans="1:15">
      <c r="D35" s="623" t="s">
        <v>356</v>
      </c>
    </row>
    <row r="36" spans="1:15">
      <c r="D36" s="596" t="s">
        <v>357</v>
      </c>
      <c r="G36" s="624">
        <v>45</v>
      </c>
    </row>
    <row r="37" spans="1:15">
      <c r="D37" s="596" t="s">
        <v>358</v>
      </c>
      <c r="G37" s="624" t="str">
        <f>76-G36</f>
        <v>0</v>
      </c>
      <c r="H37" s="633" t="s">
        <v>131</v>
      </c>
      <c r="O37" s="634"/>
    </row>
    <row r="38" spans="1:15" customHeight="1" ht="12.75">
      <c r="C38" s="623"/>
    </row>
    <row r="39" spans="1:15" customHeight="1" ht="36.75">
      <c r="D39" s="626" t="s">
        <v>359</v>
      </c>
      <c r="E39" s="627" t="s">
        <v>360</v>
      </c>
      <c r="F39" s="627" t="s">
        <v>350</v>
      </c>
      <c r="G39" s="627" t="s">
        <v>351</v>
      </c>
      <c r="H39" s="627" t="s">
        <v>352</v>
      </c>
      <c r="I39" s="627" t="s">
        <v>353</v>
      </c>
      <c r="J39" s="628" t="s">
        <v>354</v>
      </c>
      <c r="L39" s="629" t="s">
        <v>230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131</v>
      </c>
      <c r="J43" s="633" t="s">
        <v>131</v>
      </c>
    </row>
    <row r="46" spans="1:15" customHeight="1" ht="12.75">
      <c r="C46" s="623" t="s">
        <v>361</v>
      </c>
    </row>
    <row r="47" spans="1:15" customHeight="1" ht="12.75">
      <c r="H47" s="626" t="s">
        <v>55</v>
      </c>
      <c r="I47" s="627" t="s">
        <v>362</v>
      </c>
      <c r="J47" s="628" t="s">
        <v>363</v>
      </c>
    </row>
    <row r="48" spans="1:15">
      <c r="E48" s="596" t="s">
        <v>364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365</v>
      </c>
      <c r="H51" s="635" t="str">
        <f>IF(B5="Centre of Panel",ROUND(B7/2,0),B5)</f>
        <v>0</v>
      </c>
      <c r="I51" s="636"/>
    </row>
    <row r="52" spans="1:15">
      <c r="D52" s="596" t="s">
        <v>366</v>
      </c>
      <c r="H52" s="637" t="str">
        <f>IF(H51="N/A","N/A",H51-SUM(H49:J49))</f>
        <v>0</v>
      </c>
      <c r="I52" s="598"/>
    </row>
    <row r="53" spans="1:15">
      <c r="D53" s="596" t="s">
        <v>367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368</v>
      </c>
      <c r="H54" s="639" t="str">
        <f>IF(H51="N/A","N/A",ROUND(SUM(H49:J49)+IF(G26="Type 1",I32+J32,I42+J42)+H30+H53*G30-G30,0))</f>
        <v>0</v>
      </c>
      <c r="I54" s="639"/>
      <c r="J54" s="633" t="s">
        <v>369</v>
      </c>
    </row>
    <row r="55" spans="1:15">
      <c r="D55" s="596" t="s">
        <v>370</v>
      </c>
      <c r="H55" s="637" t="str">
        <f>IF(H51="N/A","N/A",H51-H54)</f>
        <v>0</v>
      </c>
      <c r="I55" s="598"/>
    </row>
    <row r="58" spans="1:15" customHeight="1" ht="12.75">
      <c r="C58" s="623" t="s">
        <v>371</v>
      </c>
    </row>
    <row r="59" spans="1:15" customHeight="1" ht="12.75">
      <c r="D59" s="640" t="s">
        <v>372</v>
      </c>
      <c r="H59" s="626" t="s">
        <v>55</v>
      </c>
      <c r="I59" s="627" t="s">
        <v>362</v>
      </c>
      <c r="J59" s="628" t="s">
        <v>363</v>
      </c>
    </row>
    <row r="60" spans="1:15">
      <c r="E60" s="596" t="s">
        <v>364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373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374</v>
      </c>
      <c r="H65" s="643" t="str">
        <f>H64-SUM(H61:J61)</f>
        <v>0</v>
      </c>
      <c r="I65" s="644"/>
      <c r="L65" s="599"/>
    </row>
    <row r="66" spans="1:15">
      <c r="D66" s="596" t="s">
        <v>367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368</v>
      </c>
      <c r="H67" s="639" t="str">
        <f>IF(H64=0,"N/A",ROUND(SUM(H61:J61)+IF(G26="Type 1",I32+J32,I42+J42)+H30+H66*G30-G30,0))</f>
        <v>0</v>
      </c>
      <c r="I67" s="639"/>
      <c r="J67" s="633" t="s">
        <v>369</v>
      </c>
      <c r="L67" s="599"/>
    </row>
    <row r="68" spans="1:15">
      <c r="D68" s="596" t="s">
        <v>370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362</v>
      </c>
      <c r="J70" s="628" t="s">
        <v>363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60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372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177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240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308</v>
      </c>
      <c r="P18" s="99" t="s">
        <v>378</v>
      </c>
    </row>
    <row r="19" spans="1:16">
      <c r="A19" s="321" t="s">
        <v>153</v>
      </c>
      <c r="B19" s="99" t="s">
        <v>378</v>
      </c>
      <c r="C19" s="99">
        <v>0</v>
      </c>
      <c r="I19" s="24" t="s">
        <v>241</v>
      </c>
      <c r="J19" s="99" t="s">
        <v>378</v>
      </c>
      <c r="K19" s="256" t="s">
        <v>177</v>
      </c>
      <c r="L19" s="99" t="s">
        <v>378</v>
      </c>
      <c r="M19" s="99" t="s">
        <v>378</v>
      </c>
      <c r="O19" s="24" t="s">
        <v>309</v>
      </c>
      <c r="P19" s="99" t="s">
        <v>396</v>
      </c>
    </row>
    <row r="20" spans="1:16">
      <c r="A20" s="321" t="s">
        <v>154</v>
      </c>
      <c r="B20" s="99" t="s">
        <v>378</v>
      </c>
      <c r="C20" s="99">
        <v>0</v>
      </c>
      <c r="I20" s="24" t="s">
        <v>243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310</v>
      </c>
      <c r="P20" s="99" t="s">
        <v>396</v>
      </c>
    </row>
    <row r="21" spans="1:16">
      <c r="A21" s="321" t="s">
        <v>101</v>
      </c>
      <c r="B21" s="99" t="s">
        <v>398</v>
      </c>
      <c r="C21" s="99">
        <v>2</v>
      </c>
      <c r="I21" s="24" t="s">
        <v>249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311</v>
      </c>
      <c r="P21" s="99" t="s">
        <v>401</v>
      </c>
    </row>
    <row r="22" spans="1:16">
      <c r="A22" s="321" t="s">
        <v>63</v>
      </c>
      <c r="B22" s="99" t="s">
        <v>396</v>
      </c>
      <c r="C22" s="99">
        <v>0</v>
      </c>
      <c r="I22" s="24" t="s">
        <v>251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312</v>
      </c>
      <c r="P22" s="99" t="s">
        <v>402</v>
      </c>
    </row>
    <row r="23" spans="1:16">
      <c r="A23" s="321" t="s">
        <v>155</v>
      </c>
      <c r="B23" s="99" t="s">
        <v>396</v>
      </c>
      <c r="C23" s="99">
        <v>0</v>
      </c>
      <c r="I23" s="24" t="s">
        <v>253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313</v>
      </c>
      <c r="P23" s="99" t="s">
        <v>403</v>
      </c>
    </row>
    <row r="24" spans="1:16">
      <c r="A24" s="321" t="s">
        <v>156</v>
      </c>
      <c r="B24" s="99" t="s">
        <v>404</v>
      </c>
      <c r="C24" s="99">
        <v>2</v>
      </c>
      <c r="I24" s="24" t="s">
        <v>254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314</v>
      </c>
      <c r="P24" s="99" t="s">
        <v>403</v>
      </c>
    </row>
    <row r="25" spans="1:16">
      <c r="A25" s="321" t="s">
        <v>157</v>
      </c>
      <c r="B25" s="99" t="s">
        <v>407</v>
      </c>
      <c r="C25" s="99">
        <v>1</v>
      </c>
      <c r="I25" s="24" t="s">
        <v>255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315</v>
      </c>
      <c r="P25" s="99" t="s">
        <v>410</v>
      </c>
    </row>
    <row r="26" spans="1:16">
      <c r="A26" s="321" t="s">
        <v>158</v>
      </c>
      <c r="B26" s="99" t="s">
        <v>411</v>
      </c>
      <c r="C26" s="99">
        <v>1</v>
      </c>
      <c r="I26" s="24" t="s">
        <v>257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316</v>
      </c>
      <c r="P26" s="99" t="s">
        <v>412</v>
      </c>
    </row>
    <row r="27" spans="1:16">
      <c r="A27" s="321" t="s">
        <v>159</v>
      </c>
      <c r="B27" s="99" t="s">
        <v>401</v>
      </c>
      <c r="C27" s="99">
        <v>0</v>
      </c>
      <c r="I27" s="24" t="s">
        <v>258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317</v>
      </c>
      <c r="P27" s="99" t="s">
        <v>412</v>
      </c>
    </row>
    <row r="28" spans="1:16">
      <c r="A28" s="321" t="s">
        <v>160</v>
      </c>
      <c r="B28" s="99" t="s">
        <v>401</v>
      </c>
      <c r="C28" s="99">
        <v>0</v>
      </c>
      <c r="I28" s="24" t="s">
        <v>259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318</v>
      </c>
      <c r="P28" s="99" t="s">
        <v>415</v>
      </c>
    </row>
    <row r="29" spans="1:16">
      <c r="A29" s="321" t="s">
        <v>161</v>
      </c>
      <c r="B29" s="99" t="s">
        <v>416</v>
      </c>
      <c r="C29" s="99">
        <v>4</v>
      </c>
      <c r="I29" s="24" t="s">
        <v>260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319</v>
      </c>
      <c r="P29" s="99" t="s">
        <v>419</v>
      </c>
    </row>
    <row r="30" spans="1:16">
      <c r="I30" s="24" t="s">
        <v>261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320</v>
      </c>
      <c r="P30" s="99" t="s">
        <v>420</v>
      </c>
    </row>
    <row r="31" spans="1:16">
      <c r="I31" s="24" t="s">
        <v>262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321</v>
      </c>
      <c r="P31" s="99" t="s">
        <v>421</v>
      </c>
    </row>
    <row r="32" spans="1:16">
      <c r="I32" s="24" t="s">
        <v>263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322</v>
      </c>
      <c r="P32" s="99" t="s">
        <v>402</v>
      </c>
    </row>
    <row r="33" spans="1:16">
      <c r="I33" s="24" t="s">
        <v>264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323</v>
      </c>
      <c r="P33" s="99" t="s">
        <v>415</v>
      </c>
    </row>
    <row r="34" spans="1:16">
      <c r="I34" s="24" t="s">
        <v>266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324</v>
      </c>
      <c r="P34" s="99" t="s">
        <v>415</v>
      </c>
    </row>
    <row r="35" spans="1:16">
      <c r="I35" s="24" t="s">
        <v>267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268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270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271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272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274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275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276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278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279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280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282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283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284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286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287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288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289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290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291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292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293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294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295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296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297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298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299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300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101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63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156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157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158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159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160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161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240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250</v>
      </c>
      <c r="B9" s="377" t="s">
        <v>56</v>
      </c>
      <c r="C9" s="377" t="s">
        <v>250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252</v>
      </c>
      <c r="B10" s="321" t="s">
        <v>522</v>
      </c>
      <c r="C10" s="377" t="s">
        <v>250</v>
      </c>
      <c r="D10" s="377">
        <v>0</v>
      </c>
      <c r="E10" s="377">
        <v>0</v>
      </c>
      <c r="F10" s="1"/>
      <c r="H10" s="321" t="s">
        <v>252</v>
      </c>
      <c r="I10" s="24" t="s">
        <v>153</v>
      </c>
      <c r="J10" s="24" t="str">
        <f>H10&amp;I10</f>
        <v>0</v>
      </c>
      <c r="K10" s="536" t="s">
        <v>153</v>
      </c>
      <c r="L10" s="321" t="s">
        <v>522</v>
      </c>
      <c r="M10" s="569">
        <v>0</v>
      </c>
      <c r="N10" s="321">
        <v>0</v>
      </c>
    </row>
    <row r="11" spans="1:14">
      <c r="A11" s="321" t="s">
        <v>256</v>
      </c>
      <c r="B11" s="321" t="s">
        <v>523</v>
      </c>
      <c r="C11" s="377" t="s">
        <v>250</v>
      </c>
      <c r="D11" s="377">
        <v>0</v>
      </c>
      <c r="E11" s="377">
        <v>0</v>
      </c>
      <c r="F11" s="1"/>
      <c r="H11" s="321" t="s">
        <v>252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522</v>
      </c>
    </row>
    <row r="12" spans="1:14">
      <c r="A12" s="321" t="s">
        <v>265</v>
      </c>
      <c r="B12" s="321" t="s">
        <v>56</v>
      </c>
      <c r="C12" s="321" t="s">
        <v>265</v>
      </c>
      <c r="D12" s="321">
        <v>27</v>
      </c>
      <c r="E12" s="321">
        <v>35</v>
      </c>
      <c r="F12" s="321">
        <v>3</v>
      </c>
      <c r="H12" s="321" t="s">
        <v>252</v>
      </c>
      <c r="I12" s="132" t="s">
        <v>101</v>
      </c>
      <c r="J12" s="24" t="str">
        <f>H12&amp;I12</f>
        <v>0</v>
      </c>
      <c r="K12" s="536" t="s">
        <v>153</v>
      </c>
      <c r="L12" s="321" t="s">
        <v>522</v>
      </c>
      <c r="M12" s="569" t="s">
        <v>154</v>
      </c>
      <c r="N12" s="321" t="s">
        <v>522</v>
      </c>
    </row>
    <row r="13" spans="1:14">
      <c r="A13" s="321" t="s">
        <v>269</v>
      </c>
      <c r="B13" s="321" t="s">
        <v>56</v>
      </c>
      <c r="C13" s="321" t="s">
        <v>269</v>
      </c>
      <c r="D13" s="321">
        <v>46</v>
      </c>
      <c r="E13" s="321">
        <v>35</v>
      </c>
      <c r="F13" s="321">
        <v>3</v>
      </c>
      <c r="H13" s="321" t="s">
        <v>256</v>
      </c>
      <c r="I13" s="24" t="s">
        <v>153</v>
      </c>
      <c r="J13" s="24" t="str">
        <f>H13&amp;I13</f>
        <v>0</v>
      </c>
      <c r="K13" s="536" t="s">
        <v>153</v>
      </c>
      <c r="L13" s="321" t="s">
        <v>523</v>
      </c>
      <c r="M13" s="569">
        <v>0</v>
      </c>
      <c r="N13" s="321">
        <v>0</v>
      </c>
    </row>
    <row r="14" spans="1:14">
      <c r="A14" s="321" t="s">
        <v>273</v>
      </c>
      <c r="B14" s="321" t="s">
        <v>56</v>
      </c>
      <c r="C14" s="321" t="s">
        <v>273</v>
      </c>
      <c r="D14" s="321">
        <v>19</v>
      </c>
      <c r="E14" s="321">
        <v>100</v>
      </c>
      <c r="F14" s="321">
        <v>2</v>
      </c>
      <c r="H14" s="321" t="s">
        <v>256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523</v>
      </c>
    </row>
    <row r="15" spans="1:14">
      <c r="A15" s="321" t="s">
        <v>277</v>
      </c>
      <c r="B15" s="321" t="s">
        <v>56</v>
      </c>
      <c r="C15" s="321" t="s">
        <v>277</v>
      </c>
      <c r="D15" s="321">
        <v>19</v>
      </c>
      <c r="E15" s="321">
        <v>160</v>
      </c>
      <c r="F15" s="321">
        <v>2</v>
      </c>
      <c r="H15" s="321" t="s">
        <v>256</v>
      </c>
      <c r="I15" s="132" t="s">
        <v>101</v>
      </c>
      <c r="J15" s="24" t="str">
        <f>H15&amp;I15</f>
        <v>0</v>
      </c>
      <c r="K15" s="536" t="s">
        <v>153</v>
      </c>
      <c r="L15" s="321" t="s">
        <v>523</v>
      </c>
      <c r="M15" s="569" t="s">
        <v>154</v>
      </c>
      <c r="N15" s="321" t="s">
        <v>523</v>
      </c>
    </row>
    <row r="16" spans="1:14">
      <c r="A16" s="321" t="s">
        <v>281</v>
      </c>
      <c r="B16" s="321" t="s">
        <v>56</v>
      </c>
      <c r="C16" s="321" t="s">
        <v>281</v>
      </c>
      <c r="D16" s="321">
        <v>19</v>
      </c>
      <c r="E16" s="321">
        <v>200</v>
      </c>
      <c r="F16" s="321">
        <v>2</v>
      </c>
      <c r="H16" s="321" t="s">
        <v>256</v>
      </c>
      <c r="I16" s="568" t="s">
        <v>173</v>
      </c>
      <c r="J16" s="24" t="str">
        <f>H16&amp;I16</f>
        <v>0</v>
      </c>
      <c r="K16" s="536" t="s">
        <v>173</v>
      </c>
      <c r="L16" s="321" t="s">
        <v>522</v>
      </c>
      <c r="M16" s="569">
        <v>0</v>
      </c>
      <c r="N16" s="321">
        <v>0</v>
      </c>
    </row>
    <row r="17" spans="1:14">
      <c r="A17" s="321" t="s">
        <v>285</v>
      </c>
      <c r="B17" s="321" t="s">
        <v>56</v>
      </c>
      <c r="C17" s="321" t="s">
        <v>285</v>
      </c>
      <c r="D17" s="321">
        <v>19</v>
      </c>
      <c r="E17" s="370" t="s">
        <v>56</v>
      </c>
      <c r="F17" s="321">
        <v>2</v>
      </c>
      <c r="H17" s="321" t="s">
        <v>256</v>
      </c>
      <c r="I17" s="568" t="s">
        <v>174</v>
      </c>
      <c r="J17" s="24" t="str">
        <f>H17&amp;I17</f>
        <v>0</v>
      </c>
      <c r="K17" s="536">
        <v>0</v>
      </c>
      <c r="L17" s="321">
        <v>0</v>
      </c>
      <c r="M17" s="569" t="s">
        <v>174</v>
      </c>
      <c r="N17" s="321" t="s">
        <v>522</v>
      </c>
    </row>
    <row r="18" spans="1:14" customHeight="1" ht="12.75">
      <c r="H18" s="321" t="s">
        <v>256</v>
      </c>
      <c r="I18" s="568" t="s">
        <v>220</v>
      </c>
      <c r="J18" s="24" t="str">
        <f>H18&amp;I18</f>
        <v>0</v>
      </c>
      <c r="K18" s="536" t="s">
        <v>173</v>
      </c>
      <c r="L18" s="321" t="s">
        <v>522</v>
      </c>
      <c r="M18" s="569" t="s">
        <v>154</v>
      </c>
      <c r="N18" s="321" t="s">
        <v>523</v>
      </c>
    </row>
    <row r="19" spans="1:14" customHeight="1" ht="12.75" s="392" customFormat="1">
      <c r="A19" s="388" t="s">
        <v>151</v>
      </c>
      <c r="B19" s="389" t="s">
        <v>533</v>
      </c>
      <c r="H19" s="321" t="s">
        <v>256</v>
      </c>
      <c r="I19" s="568" t="s">
        <v>219</v>
      </c>
      <c r="J19" s="24" t="str">
        <f>H19&amp;I19</f>
        <v>0</v>
      </c>
      <c r="K19" s="589" t="s">
        <v>173</v>
      </c>
      <c r="L19" s="321" t="s">
        <v>522</v>
      </c>
      <c r="M19" s="569" t="s">
        <v>174</v>
      </c>
      <c r="N19" s="321" t="s">
        <v>522</v>
      </c>
    </row>
    <row r="20" spans="1:14">
      <c r="A20" s="7" t="s">
        <v>56</v>
      </c>
      <c r="B20" s="7">
        <v>0</v>
      </c>
      <c r="H20" s="321" t="s">
        <v>256</v>
      </c>
      <c r="I20" s="568" t="s">
        <v>221</v>
      </c>
      <c r="J20" s="24" t="str">
        <f>H20&amp;I20</f>
        <v>0</v>
      </c>
      <c r="K20" s="536" t="s">
        <v>153</v>
      </c>
      <c r="L20" s="321" t="s">
        <v>523</v>
      </c>
      <c r="M20" s="569" t="s">
        <v>174</v>
      </c>
      <c r="N20" s="321" t="s">
        <v>522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101</v>
      </c>
      <c r="B23" s="132">
        <v>2</v>
      </c>
    </row>
    <row r="24" spans="1:14">
      <c r="A24" s="568" t="s">
        <v>173</v>
      </c>
      <c r="B24" s="24">
        <v>1</v>
      </c>
    </row>
    <row r="25" spans="1:14">
      <c r="A25" s="568" t="s">
        <v>174</v>
      </c>
      <c r="B25" s="24">
        <v>1</v>
      </c>
    </row>
    <row r="26" spans="1:14">
      <c r="A26" s="568" t="s">
        <v>220</v>
      </c>
      <c r="B26" s="24">
        <v>2</v>
      </c>
    </row>
    <row r="27" spans="1:14">
      <c r="A27" s="568" t="s">
        <v>221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152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99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372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152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152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66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67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69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99</v>
      </c>
      <c r="G15" s="771" t="s">
        <v>100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125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185</v>
      </c>
      <c r="M36" s="802" t="s">
        <v>186</v>
      </c>
      <c r="N36" s="803" t="s">
        <v>187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69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99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66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99</v>
      </c>
      <c r="G15" s="318" t="s">
        <v>100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99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66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99</v>
      </c>
      <c r="G15" s="318" t="s">
        <v>100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99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67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88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89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125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86</v>
      </c>
    </row>
    <row r="2" spans="1:13" customHeight="1" ht="15">
      <c r="A2" s="4" t="s">
        <v>87</v>
      </c>
    </row>
    <row r="4" spans="1:13">
      <c r="A4" s="1" t="s">
        <v>88</v>
      </c>
      <c r="B4" s="10" t="str">
        <f>'H - INPUT'!F35</f>
        <v>0</v>
      </c>
    </row>
    <row r="5" spans="1:13">
      <c r="A5" s="1" t="s">
        <v>89</v>
      </c>
      <c r="B5" s="11" t="str">
        <f>'H - INPUT'!F36</f>
        <v>0</v>
      </c>
    </row>
    <row r="6" spans="1:13">
      <c r="A6" s="1" t="s">
        <v>90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91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92</v>
      </c>
      <c r="B8" s="12" t="str">
        <f>ROUNDDOWN(B4+B6,0)</f>
        <v>0</v>
      </c>
    </row>
    <row r="9" spans="1:13">
      <c r="A9" s="1" t="s">
        <v>93</v>
      </c>
      <c r="B9" s="13" t="str">
        <f>ROUNDDOWN(B5+B7,0)</f>
        <v>0</v>
      </c>
    </row>
    <row r="11" spans="1:13">
      <c r="C11" s="37" t="s">
        <v>94</v>
      </c>
      <c r="D11" s="457"/>
      <c r="E11" s="457">
        <v>3.5</v>
      </c>
    </row>
    <row r="12" spans="1:13">
      <c r="C12" s="37" t="s">
        <v>95</v>
      </c>
      <c r="D12" s="457"/>
      <c r="E12" s="457">
        <v>32</v>
      </c>
    </row>
    <row r="13" spans="1:13" customHeight="1" ht="12.75"/>
    <row r="14" spans="1:13">
      <c r="C14" s="966" t="s">
        <v>96</v>
      </c>
      <c r="D14" s="967"/>
      <c r="E14" s="967"/>
      <c r="F14" s="968"/>
    </row>
    <row r="15" spans="1:13">
      <c r="C15" s="964" t="s">
        <v>97</v>
      </c>
      <c r="D15" s="965"/>
      <c r="E15" s="964" t="s">
        <v>98</v>
      </c>
      <c r="F15" s="965"/>
    </row>
    <row r="16" spans="1:13" customHeight="1" ht="12.75">
      <c r="C16" s="468" t="s">
        <v>99</v>
      </c>
      <c r="D16" s="469" t="s">
        <v>100</v>
      </c>
      <c r="E16" s="468" t="s">
        <v>99</v>
      </c>
      <c r="F16" s="469" t="s">
        <v>100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101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102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103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65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104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105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106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107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108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109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110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111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112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113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114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115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116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117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118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119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120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121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122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123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86</v>
      </c>
      <c r="B1" s="2"/>
      <c r="C1" s="2"/>
    </row>
    <row r="2" spans="1:30" customHeight="1" ht="15">
      <c r="A2" s="4" t="s">
        <v>124</v>
      </c>
      <c r="B2" s="2"/>
      <c r="C2" s="2"/>
    </row>
    <row r="3" spans="1:30">
      <c r="A3" s="2"/>
      <c r="B3" s="2"/>
      <c r="C3" s="2"/>
    </row>
    <row r="4" spans="1:30">
      <c r="A4" s="1" t="s">
        <v>92</v>
      </c>
      <c r="B4" s="14" t="str">
        <f>'Opening H'!B8</f>
        <v>0</v>
      </c>
    </row>
    <row r="5" spans="1:30">
      <c r="A5" s="1" t="s">
        <v>93</v>
      </c>
      <c r="B5" s="97" t="str">
        <f>'Opening H'!B9</f>
        <v>0</v>
      </c>
    </row>
    <row r="6" spans="1:30">
      <c r="A6" s="9" t="s">
        <v>125</v>
      </c>
      <c r="B6" s="14" t="str">
        <f>'H - INPUT'!F39</f>
        <v>0</v>
      </c>
    </row>
    <row r="7" spans="1:30">
      <c r="A7" s="9" t="s">
        <v>126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127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128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129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130</v>
      </c>
      <c r="B11" s="19" t="str">
        <f>ROUNDDOWN((B4+B9)/B7,0)</f>
        <v>0</v>
      </c>
      <c r="C11" s="18" t="s">
        <v>131</v>
      </c>
    </row>
    <row r="12" spans="1:30">
      <c r="A12" s="9" t="s">
        <v>132</v>
      </c>
      <c r="B12" s="20" t="str">
        <f>ROUNDDOWN((B5+B10)/B8,0)</f>
        <v>0</v>
      </c>
      <c r="C12" s="18" t="s">
        <v>131</v>
      </c>
    </row>
    <row r="14" spans="1:30">
      <c r="F14" s="529" t="s">
        <v>133</v>
      </c>
    </row>
    <row r="15" spans="1:30">
      <c r="B15" s="5" t="s">
        <v>134</v>
      </c>
      <c r="D15" t="s">
        <v>135</v>
      </c>
      <c r="F15" s="458">
        <v>3.25</v>
      </c>
    </row>
    <row r="16" spans="1:30">
      <c r="D16" t="s">
        <v>136</v>
      </c>
      <c r="F16" s="458">
        <v>5.5</v>
      </c>
    </row>
    <row r="17" spans="1:30">
      <c r="D17" t="s">
        <v>137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138</v>
      </c>
      <c r="D19" s="530" t="s">
        <v>139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136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140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133</v>
      </c>
      <c r="E25" s="136" t="s">
        <v>145</v>
      </c>
      <c r="F25" s="453" t="s">
        <v>133</v>
      </c>
      <c r="G25" s="136" t="s">
        <v>146</v>
      </c>
      <c r="H25" s="477" t="s">
        <v>133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133</v>
      </c>
      <c r="T25" s="136" t="s">
        <v>145</v>
      </c>
      <c r="U25" s="453" t="s">
        <v>133</v>
      </c>
      <c r="V25" s="136" t="s">
        <v>146</v>
      </c>
      <c r="W25" s="477" t="s">
        <v>133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101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101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101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101</v>
      </c>
      <c r="P29" s="105" t="s">
        <v>101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63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101</v>
      </c>
      <c r="P30" s="105" t="s">
        <v>63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101</v>
      </c>
      <c r="P31" s="105" t="s">
        <v>155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156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101</v>
      </c>
      <c r="P32" s="105" t="s">
        <v>156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157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101</v>
      </c>
      <c r="P33" s="105" t="s">
        <v>157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158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101</v>
      </c>
      <c r="P34" s="105" t="s">
        <v>158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159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101</v>
      </c>
      <c r="P35" s="105" t="s">
        <v>159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160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101</v>
      </c>
      <c r="P36" s="105" t="s">
        <v>160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161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101</v>
      </c>
      <c r="P37" s="495" t="s">
        <v>161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102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102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162</v>
      </c>
      <c r="F40" s="457">
        <v>22.2</v>
      </c>
      <c r="O40" s="493" t="s">
        <v>102</v>
      </c>
      <c r="P40" s="105" t="s">
        <v>101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102</v>
      </c>
      <c r="P41" s="105" t="s">
        <v>63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163</v>
      </c>
      <c r="D42" s="79" t="s">
        <v>133</v>
      </c>
      <c r="E42" s="473" t="s">
        <v>164</v>
      </c>
      <c r="F42" s="79" t="s">
        <v>133</v>
      </c>
      <c r="O42" s="493" t="s">
        <v>102</v>
      </c>
      <c r="P42" s="105" t="s">
        <v>155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102</v>
      </c>
      <c r="P43" s="105" t="s">
        <v>156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101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102</v>
      </c>
      <c r="P44" s="105" t="s">
        <v>157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102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102</v>
      </c>
      <c r="P45" s="105" t="s">
        <v>158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103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102</v>
      </c>
      <c r="P46" s="105" t="s">
        <v>159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65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102</v>
      </c>
      <c r="P47" s="105" t="s">
        <v>160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104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102</v>
      </c>
      <c r="P48" s="495" t="s">
        <v>161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105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103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106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103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107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103</v>
      </c>
      <c r="P51" s="105" t="s">
        <v>101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108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103</v>
      </c>
      <c r="P52" s="105" t="s">
        <v>63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109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103</v>
      </c>
      <c r="P53" s="105" t="s">
        <v>155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110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103</v>
      </c>
      <c r="P54" s="105" t="s">
        <v>156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111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103</v>
      </c>
      <c r="P55" s="105" t="s">
        <v>157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112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103</v>
      </c>
      <c r="P56" s="105" t="s">
        <v>158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113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103</v>
      </c>
      <c r="P57" s="105" t="s">
        <v>159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114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103</v>
      </c>
      <c r="P58" s="105" t="s">
        <v>160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115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103</v>
      </c>
      <c r="P59" s="495" t="s">
        <v>161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116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65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117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65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118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65</v>
      </c>
      <c r="P62" s="105" t="s">
        <v>101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119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65</v>
      </c>
      <c r="P63" s="105" t="s">
        <v>63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120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65</v>
      </c>
      <c r="P64" s="105" t="s">
        <v>155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121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65</v>
      </c>
      <c r="P65" s="105" t="s">
        <v>156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122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65</v>
      </c>
      <c r="P66" s="105" t="s">
        <v>157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123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65</v>
      </c>
      <c r="P67" s="105" t="s">
        <v>158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65</v>
      </c>
      <c r="P68" s="105" t="s">
        <v>159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65</v>
      </c>
      <c r="P69" s="105" t="s">
        <v>160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65</v>
      </c>
      <c r="P70" s="495" t="s">
        <v>161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104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104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104</v>
      </c>
      <c r="P73" s="105" t="s">
        <v>101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104</v>
      </c>
      <c r="P74" s="105" t="s">
        <v>63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104</v>
      </c>
      <c r="P75" s="105" t="s">
        <v>155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104</v>
      </c>
      <c r="P76" s="105" t="s">
        <v>156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104</v>
      </c>
      <c r="P77" s="105" t="s">
        <v>157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104</v>
      </c>
      <c r="P78" s="105" t="s">
        <v>158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104</v>
      </c>
      <c r="P79" s="105" t="s">
        <v>159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104</v>
      </c>
      <c r="P80" s="105" t="s">
        <v>160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104</v>
      </c>
      <c r="P81" s="495" t="s">
        <v>161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105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105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105</v>
      </c>
      <c r="P84" s="105" t="s">
        <v>101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105</v>
      </c>
      <c r="P85" s="105" t="s">
        <v>63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105</v>
      </c>
      <c r="P86" s="105" t="s">
        <v>155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105</v>
      </c>
      <c r="P87" s="105" t="s">
        <v>156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105</v>
      </c>
      <c r="P88" s="105" t="s">
        <v>157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105</v>
      </c>
      <c r="P89" s="105" t="s">
        <v>158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105</v>
      </c>
      <c r="P90" s="105" t="s">
        <v>159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105</v>
      </c>
      <c r="P91" s="105" t="s">
        <v>160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105</v>
      </c>
      <c r="P92" s="495" t="s">
        <v>161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106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106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106</v>
      </c>
      <c r="P95" s="105" t="s">
        <v>101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106</v>
      </c>
      <c r="P96" s="105" t="s">
        <v>63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106</v>
      </c>
      <c r="P97" s="105" t="s">
        <v>155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106</v>
      </c>
      <c r="P98" s="105" t="s">
        <v>156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106</v>
      </c>
      <c r="P99" s="105" t="s">
        <v>157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106</v>
      </c>
      <c r="P100" s="105" t="s">
        <v>158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106</v>
      </c>
      <c r="P101" s="105" t="s">
        <v>159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106</v>
      </c>
      <c r="P102" s="105" t="s">
        <v>160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106</v>
      </c>
      <c r="P103" s="495" t="s">
        <v>161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107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107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107</v>
      </c>
      <c r="P106" s="105" t="s">
        <v>101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107</v>
      </c>
      <c r="P107" s="105" t="s">
        <v>63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107</v>
      </c>
      <c r="P108" s="105" t="s">
        <v>155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107</v>
      </c>
      <c r="P109" s="105" t="s">
        <v>156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107</v>
      </c>
      <c r="P110" s="105" t="s">
        <v>157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107</v>
      </c>
      <c r="P111" s="105" t="s">
        <v>158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107</v>
      </c>
      <c r="P112" s="105" t="s">
        <v>159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107</v>
      </c>
      <c r="P113" s="105" t="s">
        <v>160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107</v>
      </c>
      <c r="P114" s="495" t="s">
        <v>161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108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108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108</v>
      </c>
      <c r="P117" s="105" t="s">
        <v>101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108</v>
      </c>
      <c r="P118" s="105" t="s">
        <v>63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108</v>
      </c>
      <c r="P119" s="105" t="s">
        <v>155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108</v>
      </c>
      <c r="P120" s="105" t="s">
        <v>156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108</v>
      </c>
      <c r="P121" s="105" t="s">
        <v>157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108</v>
      </c>
      <c r="P122" s="105" t="s">
        <v>158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108</v>
      </c>
      <c r="P123" s="105" t="s">
        <v>159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108</v>
      </c>
      <c r="P124" s="105" t="s">
        <v>160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108</v>
      </c>
      <c r="P125" s="495" t="s">
        <v>161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109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109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109</v>
      </c>
      <c r="P128" s="105" t="s">
        <v>101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109</v>
      </c>
      <c r="P129" s="105" t="s">
        <v>63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109</v>
      </c>
      <c r="P130" s="105" t="s">
        <v>155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109</v>
      </c>
      <c r="P131" s="105" t="s">
        <v>156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109</v>
      </c>
      <c r="P132" s="105" t="s">
        <v>157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109</v>
      </c>
      <c r="P133" s="105" t="s">
        <v>158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109</v>
      </c>
      <c r="P134" s="105" t="s">
        <v>159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109</v>
      </c>
      <c r="P135" s="105" t="s">
        <v>160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109</v>
      </c>
      <c r="P136" s="495" t="s">
        <v>161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110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110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110</v>
      </c>
      <c r="P139" s="105" t="s">
        <v>101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110</v>
      </c>
      <c r="P140" s="105" t="s">
        <v>63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110</v>
      </c>
      <c r="P141" s="105" t="s">
        <v>155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110</v>
      </c>
      <c r="P142" s="105" t="s">
        <v>156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110</v>
      </c>
      <c r="P143" s="105" t="s">
        <v>157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110</v>
      </c>
      <c r="P144" s="105" t="s">
        <v>158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110</v>
      </c>
      <c r="P145" s="105" t="s">
        <v>159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110</v>
      </c>
      <c r="P146" s="105" t="s">
        <v>160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110</v>
      </c>
      <c r="P147" s="495" t="s">
        <v>161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111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111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111</v>
      </c>
      <c r="P150" s="105" t="s">
        <v>101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111</v>
      </c>
      <c r="P151" s="105" t="s">
        <v>63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111</v>
      </c>
      <c r="P152" s="105" t="s">
        <v>155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111</v>
      </c>
      <c r="P153" s="105" t="s">
        <v>156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111</v>
      </c>
      <c r="P154" s="105" t="s">
        <v>157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111</v>
      </c>
      <c r="P155" s="105" t="s">
        <v>158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111</v>
      </c>
      <c r="P156" s="105" t="s">
        <v>159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111</v>
      </c>
      <c r="P157" s="105" t="s">
        <v>160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111</v>
      </c>
      <c r="P158" s="495" t="s">
        <v>161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112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112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112</v>
      </c>
      <c r="P161" s="105" t="s">
        <v>101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112</v>
      </c>
      <c r="P162" s="105" t="s">
        <v>63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112</v>
      </c>
      <c r="P163" s="105" t="s">
        <v>155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112</v>
      </c>
      <c r="P164" s="105" t="s">
        <v>156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112</v>
      </c>
      <c r="P165" s="105" t="s">
        <v>157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112</v>
      </c>
      <c r="P166" s="105" t="s">
        <v>158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112</v>
      </c>
      <c r="P167" s="105" t="s">
        <v>159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112</v>
      </c>
      <c r="P168" s="105" t="s">
        <v>160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112</v>
      </c>
      <c r="P169" s="495" t="s">
        <v>161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113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113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113</v>
      </c>
      <c r="P172" s="105" t="s">
        <v>101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113</v>
      </c>
      <c r="P173" s="105" t="s">
        <v>63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113</v>
      </c>
      <c r="P174" s="105" t="s">
        <v>155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113</v>
      </c>
      <c r="P175" s="105" t="s">
        <v>156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113</v>
      </c>
      <c r="P176" s="105" t="s">
        <v>157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113</v>
      </c>
      <c r="P177" s="105" t="s">
        <v>158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113</v>
      </c>
      <c r="P178" s="105" t="s">
        <v>159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113</v>
      </c>
      <c r="P179" s="105" t="s">
        <v>160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113</v>
      </c>
      <c r="P180" s="495" t="s">
        <v>161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114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114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114</v>
      </c>
      <c r="P183" s="105" t="s">
        <v>101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114</v>
      </c>
      <c r="P184" s="105" t="s">
        <v>63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114</v>
      </c>
      <c r="P185" s="105" t="s">
        <v>155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114</v>
      </c>
      <c r="P186" s="105" t="s">
        <v>156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114</v>
      </c>
      <c r="P187" s="105" t="s">
        <v>157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114</v>
      </c>
      <c r="P188" s="105" t="s">
        <v>158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114</v>
      </c>
      <c r="P189" s="105" t="s">
        <v>159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114</v>
      </c>
      <c r="P190" s="105" t="s">
        <v>160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114</v>
      </c>
      <c r="P191" s="495" t="s">
        <v>161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115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115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115</v>
      </c>
      <c r="P194" s="105" t="s">
        <v>101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115</v>
      </c>
      <c r="P195" s="105" t="s">
        <v>63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115</v>
      </c>
      <c r="P196" s="105" t="s">
        <v>155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115</v>
      </c>
      <c r="P197" s="105" t="s">
        <v>156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115</v>
      </c>
      <c r="P198" s="105" t="s">
        <v>157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115</v>
      </c>
      <c r="P199" s="105" t="s">
        <v>158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115</v>
      </c>
      <c r="P200" s="105" t="s">
        <v>159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115</v>
      </c>
      <c r="P201" s="105" t="s">
        <v>160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115</v>
      </c>
      <c r="P202" s="495" t="s">
        <v>161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116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116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116</v>
      </c>
      <c r="P205" s="105" t="s">
        <v>101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116</v>
      </c>
      <c r="P206" s="105" t="s">
        <v>63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116</v>
      </c>
      <c r="P207" s="105" t="s">
        <v>155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116</v>
      </c>
      <c r="P208" s="105" t="s">
        <v>156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116</v>
      </c>
      <c r="P209" s="105" t="s">
        <v>157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116</v>
      </c>
      <c r="P210" s="105" t="s">
        <v>158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116</v>
      </c>
      <c r="P211" s="105" t="s">
        <v>159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116</v>
      </c>
      <c r="P212" s="105" t="s">
        <v>160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116</v>
      </c>
      <c r="P213" s="495" t="s">
        <v>161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117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117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117</v>
      </c>
      <c r="P216" s="105" t="s">
        <v>101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117</v>
      </c>
      <c r="P217" s="105" t="s">
        <v>63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117</v>
      </c>
      <c r="P218" s="105" t="s">
        <v>155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117</v>
      </c>
      <c r="P219" s="105" t="s">
        <v>156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117</v>
      </c>
      <c r="P220" s="105" t="s">
        <v>157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117</v>
      </c>
      <c r="P221" s="105" t="s">
        <v>158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117</v>
      </c>
      <c r="P222" s="105" t="s">
        <v>159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117</v>
      </c>
      <c r="P223" s="105" t="s">
        <v>160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117</v>
      </c>
      <c r="P224" s="495" t="s">
        <v>161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118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118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118</v>
      </c>
      <c r="P227" s="105" t="s">
        <v>101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118</v>
      </c>
      <c r="P228" s="105" t="s">
        <v>63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118</v>
      </c>
      <c r="P229" s="105" t="s">
        <v>155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118</v>
      </c>
      <c r="P230" s="105" t="s">
        <v>156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118</v>
      </c>
      <c r="P231" s="105" t="s">
        <v>157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118</v>
      </c>
      <c r="P232" s="105" t="s">
        <v>158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118</v>
      </c>
      <c r="P233" s="105" t="s">
        <v>159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118</v>
      </c>
      <c r="P234" s="105" t="s">
        <v>160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118</v>
      </c>
      <c r="P235" s="495" t="s">
        <v>161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119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119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119</v>
      </c>
      <c r="P238" s="105" t="s">
        <v>101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119</v>
      </c>
      <c r="P239" s="105" t="s">
        <v>63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119</v>
      </c>
      <c r="P240" s="105" t="s">
        <v>155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119</v>
      </c>
      <c r="P241" s="105" t="s">
        <v>156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119</v>
      </c>
      <c r="P242" s="105" t="s">
        <v>157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119</v>
      </c>
      <c r="P243" s="105" t="s">
        <v>158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119</v>
      </c>
      <c r="P244" s="105" t="s">
        <v>159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119</v>
      </c>
      <c r="P245" s="105" t="s">
        <v>160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119</v>
      </c>
      <c r="P246" s="495" t="s">
        <v>161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120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120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120</v>
      </c>
      <c r="P249" s="105" t="s">
        <v>101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120</v>
      </c>
      <c r="P250" s="105" t="s">
        <v>63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120</v>
      </c>
      <c r="P251" s="105" t="s">
        <v>155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120</v>
      </c>
      <c r="P252" s="105" t="s">
        <v>156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120</v>
      </c>
      <c r="P253" s="105" t="s">
        <v>157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120</v>
      </c>
      <c r="P254" s="105" t="s">
        <v>158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120</v>
      </c>
      <c r="P255" s="105" t="s">
        <v>159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120</v>
      </c>
      <c r="P256" s="105" t="s">
        <v>160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120</v>
      </c>
      <c r="P257" s="495" t="s">
        <v>161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121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121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121</v>
      </c>
      <c r="P260" s="105" t="s">
        <v>101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121</v>
      </c>
      <c r="P261" s="105" t="s">
        <v>63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121</v>
      </c>
      <c r="P262" s="105" t="s">
        <v>155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121</v>
      </c>
      <c r="P263" s="105" t="s">
        <v>156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121</v>
      </c>
      <c r="P264" s="105" t="s">
        <v>157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121</v>
      </c>
      <c r="P265" s="105" t="s">
        <v>158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121</v>
      </c>
      <c r="P266" s="105" t="s">
        <v>159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121</v>
      </c>
      <c r="P267" s="105" t="s">
        <v>160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121</v>
      </c>
      <c r="P268" s="495" t="s">
        <v>161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122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122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122</v>
      </c>
      <c r="P271" s="105" t="s">
        <v>101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122</v>
      </c>
      <c r="P272" s="105" t="s">
        <v>63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122</v>
      </c>
      <c r="P273" s="105" t="s">
        <v>155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122</v>
      </c>
      <c r="P274" s="105" t="s">
        <v>156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122</v>
      </c>
      <c r="P275" s="105" t="s">
        <v>157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122</v>
      </c>
      <c r="P276" s="105" t="s">
        <v>158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122</v>
      </c>
      <c r="P277" s="105" t="s">
        <v>159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122</v>
      </c>
      <c r="P278" s="105" t="s">
        <v>160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122</v>
      </c>
      <c r="P279" s="495" t="s">
        <v>161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123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123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123</v>
      </c>
      <c r="P282" s="105" t="s">
        <v>101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123</v>
      </c>
      <c r="P283" s="105" t="s">
        <v>63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123</v>
      </c>
      <c r="P284" s="105" t="s">
        <v>155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123</v>
      </c>
      <c r="P285" s="105" t="s">
        <v>156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123</v>
      </c>
      <c r="P286" s="105" t="s">
        <v>157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123</v>
      </c>
      <c r="P287" s="105" t="s">
        <v>158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123</v>
      </c>
      <c r="P288" s="105" t="s">
        <v>159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123</v>
      </c>
      <c r="P289" s="105" t="s">
        <v>160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123</v>
      </c>
      <c r="P290" s="495" t="s">
        <v>161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86</v>
      </c>
      <c r="B1" s="2"/>
      <c r="C1" s="2"/>
      <c r="D1" s="2"/>
      <c r="V1" s="4" t="s">
        <v>86</v>
      </c>
    </row>
    <row r="2" spans="1:38" customHeight="1" ht="15">
      <c r="A2" s="4" t="s">
        <v>165</v>
      </c>
      <c r="B2" s="2"/>
      <c r="C2" s="2"/>
      <c r="D2" s="2"/>
      <c r="V2" s="419" t="s">
        <v>166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167</v>
      </c>
      <c r="B4" s="91" t="str">
        <f>'H - INPUT'!F29</f>
        <v>0</v>
      </c>
      <c r="C4" s="2"/>
      <c r="D4" s="2"/>
      <c r="V4" s="1" t="s">
        <v>168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169</v>
      </c>
      <c r="W5" s="256">
        <v>21</v>
      </c>
    </row>
    <row r="6" spans="1:38" s="1" customFormat="1">
      <c r="A6" s="1" t="s">
        <v>92</v>
      </c>
      <c r="B6" s="92" t="str">
        <f>'Opening H'!B8</f>
        <v>0</v>
      </c>
      <c r="C6" s="2"/>
      <c r="D6" s="2"/>
    </row>
    <row r="7" spans="1:38" s="1" customFormat="1">
      <c r="A7" s="1" t="s">
        <v>93</v>
      </c>
      <c r="B7" s="92" t="str">
        <f>'Opening H'!B9</f>
        <v>0</v>
      </c>
      <c r="C7" s="2"/>
      <c r="D7" s="2"/>
    </row>
    <row r="9" spans="1:38">
      <c r="A9" t="s">
        <v>170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171</v>
      </c>
      <c r="B10" s="8">
        <v>0</v>
      </c>
    </row>
    <row r="11" spans="1:38">
      <c r="A11" t="s">
        <v>172</v>
      </c>
      <c r="B11" s="8">
        <v>15</v>
      </c>
    </row>
    <row r="12" spans="1:38" customHeight="1" ht="12.75"/>
    <row r="13" spans="1:38" customHeight="1" ht="36">
      <c r="D13" s="996" t="s">
        <v>153</v>
      </c>
      <c r="E13" s="991"/>
      <c r="F13" s="990" t="s">
        <v>173</v>
      </c>
      <c r="G13" s="991"/>
      <c r="H13" s="990" t="s">
        <v>154</v>
      </c>
      <c r="I13" s="991"/>
      <c r="J13" s="990" t="s">
        <v>174</v>
      </c>
      <c r="K13" s="991"/>
      <c r="L13" s="990" t="s">
        <v>175</v>
      </c>
      <c r="M13" s="991"/>
      <c r="N13" s="990" t="s">
        <v>176</v>
      </c>
      <c r="O13" s="991"/>
      <c r="P13" s="990" t="s">
        <v>177</v>
      </c>
      <c r="Q13" s="991"/>
      <c r="R13" s="990" t="s">
        <v>178</v>
      </c>
      <c r="S13" s="995"/>
      <c r="V13" s="85" t="s">
        <v>143</v>
      </c>
      <c r="W13" s="86" t="s">
        <v>179</v>
      </c>
      <c r="X13" s="86" t="s">
        <v>180</v>
      </c>
      <c r="Y13" s="86" t="s">
        <v>181</v>
      </c>
      <c r="Z13" s="86" t="s">
        <v>136</v>
      </c>
      <c r="AA13" s="86" t="s">
        <v>182</v>
      </c>
      <c r="AB13" s="86" t="s">
        <v>183</v>
      </c>
      <c r="AC13" s="86" t="s">
        <v>184</v>
      </c>
      <c r="AE13" s="969" t="s">
        <v>185</v>
      </c>
      <c r="AF13" s="970"/>
      <c r="AG13" s="992" t="s">
        <v>186</v>
      </c>
      <c r="AH13" s="992"/>
      <c r="AI13" s="992" t="s">
        <v>187</v>
      </c>
      <c r="AJ13" s="993"/>
    </row>
    <row r="14" spans="1:38" customHeight="1" ht="12.75">
      <c r="D14" s="29" t="s">
        <v>188</v>
      </c>
      <c r="E14" s="26" t="s">
        <v>189</v>
      </c>
      <c r="F14" s="26" t="s">
        <v>188</v>
      </c>
      <c r="G14" s="26" t="s">
        <v>189</v>
      </c>
      <c r="H14" s="26" t="s">
        <v>188</v>
      </c>
      <c r="I14" s="26" t="s">
        <v>189</v>
      </c>
      <c r="J14" s="26" t="s">
        <v>188</v>
      </c>
      <c r="K14" s="26" t="s">
        <v>189</v>
      </c>
      <c r="L14" s="26" t="s">
        <v>188</v>
      </c>
      <c r="M14" s="26" t="s">
        <v>189</v>
      </c>
      <c r="N14" s="26" t="s">
        <v>188</v>
      </c>
      <c r="O14" s="26" t="s">
        <v>189</v>
      </c>
      <c r="P14" s="26" t="s">
        <v>188</v>
      </c>
      <c r="Q14" s="26" t="s">
        <v>189</v>
      </c>
      <c r="R14" s="26" t="s">
        <v>188</v>
      </c>
      <c r="S14" s="27" t="s">
        <v>189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190</v>
      </c>
      <c r="AF14" s="104" t="s">
        <v>30</v>
      </c>
      <c r="AG14" s="104" t="s">
        <v>190</v>
      </c>
      <c r="AH14" s="104" t="s">
        <v>30</v>
      </c>
      <c r="AI14" s="104" t="s">
        <v>190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191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101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151</v>
      </c>
      <c r="D19" s="984" t="s">
        <v>153</v>
      </c>
      <c r="E19" s="984"/>
      <c r="F19" s="984" t="s">
        <v>173</v>
      </c>
      <c r="G19" s="984"/>
      <c r="H19" s="984" t="s">
        <v>154</v>
      </c>
      <c r="I19" s="984"/>
      <c r="J19" s="984" t="s">
        <v>174</v>
      </c>
      <c r="K19" s="984"/>
      <c r="L19" s="984" t="s">
        <v>175</v>
      </c>
      <c r="M19" s="984"/>
      <c r="N19" s="984" t="s">
        <v>176</v>
      </c>
      <c r="O19" s="984"/>
      <c r="P19" s="984" t="s">
        <v>177</v>
      </c>
      <c r="Q19" s="984"/>
      <c r="R19" s="984" t="s">
        <v>178</v>
      </c>
      <c r="S19" s="994"/>
      <c r="V19" s="58" t="s">
        <v>63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188</v>
      </c>
      <c r="E20" s="26" t="s">
        <v>189</v>
      </c>
      <c r="F20" s="26" t="s">
        <v>188</v>
      </c>
      <c r="G20" s="26" t="s">
        <v>189</v>
      </c>
      <c r="H20" s="26" t="s">
        <v>188</v>
      </c>
      <c r="I20" s="26" t="s">
        <v>189</v>
      </c>
      <c r="J20" s="26" t="s">
        <v>188</v>
      </c>
      <c r="K20" s="26" t="s">
        <v>189</v>
      </c>
      <c r="L20" s="26" t="s">
        <v>188</v>
      </c>
      <c r="M20" s="26" t="s">
        <v>189</v>
      </c>
      <c r="N20" s="26" t="s">
        <v>188</v>
      </c>
      <c r="O20" s="26" t="s">
        <v>189</v>
      </c>
      <c r="P20" s="26" t="s">
        <v>188</v>
      </c>
      <c r="Q20" s="26" t="s">
        <v>189</v>
      </c>
      <c r="R20" s="26" t="s">
        <v>188</v>
      </c>
      <c r="S20" s="27" t="s">
        <v>189</v>
      </c>
      <c r="V20" s="58" t="s">
        <v>155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101</v>
      </c>
      <c r="D21">
        <v>0</v>
      </c>
      <c r="E21">
        <v>0</v>
      </c>
      <c r="F21" s="28" t="s">
        <v>192</v>
      </c>
      <c r="G21" s="28" t="s">
        <v>192</v>
      </c>
      <c r="H21">
        <v>0</v>
      </c>
      <c r="I21">
        <v>0</v>
      </c>
      <c r="J21" s="28" t="s">
        <v>192</v>
      </c>
      <c r="K21" s="28" t="s">
        <v>192</v>
      </c>
      <c r="L21" s="28" t="s">
        <v>192</v>
      </c>
      <c r="M21" s="28" t="s">
        <v>192</v>
      </c>
      <c r="N21" s="28" t="s">
        <v>192</v>
      </c>
      <c r="O21" s="28" t="s">
        <v>192</v>
      </c>
      <c r="P21" s="28" t="s">
        <v>192</v>
      </c>
      <c r="Q21" s="28" t="s">
        <v>192</v>
      </c>
      <c r="R21" s="28" t="s">
        <v>192</v>
      </c>
      <c r="S21" s="30" t="s">
        <v>192</v>
      </c>
      <c r="V21" s="105" t="s">
        <v>156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102</v>
      </c>
      <c r="D22" t="str">
        <f>$B$9</f>
        <v>0</v>
      </c>
      <c r="E22" t="str">
        <f>$B$10</f>
        <v>0</v>
      </c>
      <c r="F22" s="28" t="s">
        <v>192</v>
      </c>
      <c r="G22" s="28" t="s">
        <v>192</v>
      </c>
      <c r="H22" t="str">
        <f>$B$9</f>
        <v>0</v>
      </c>
      <c r="I22" t="str">
        <f>$B$10</f>
        <v>0</v>
      </c>
      <c r="J22" s="28" t="s">
        <v>192</v>
      </c>
      <c r="K22" s="28" t="s">
        <v>192</v>
      </c>
      <c r="L22" t="str">
        <f>$B$9*2</f>
        <v>0</v>
      </c>
      <c r="M22" t="str">
        <f>$B$10</f>
        <v>0</v>
      </c>
      <c r="N22" s="28" t="s">
        <v>192</v>
      </c>
      <c r="O22" s="28" t="s">
        <v>192</v>
      </c>
      <c r="P22" s="28" t="s">
        <v>192</v>
      </c>
      <c r="Q22" s="28" t="s">
        <v>192</v>
      </c>
      <c r="R22" s="28" t="s">
        <v>192</v>
      </c>
      <c r="S22" s="30" t="s">
        <v>192</v>
      </c>
      <c r="V22" s="105" t="s">
        <v>157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103</v>
      </c>
      <c r="D23" t="str">
        <f>$B$9</f>
        <v>0</v>
      </c>
      <c r="E23" t="str">
        <f>$B$10</f>
        <v>0</v>
      </c>
      <c r="F23" s="28" t="s">
        <v>192</v>
      </c>
      <c r="G23" s="28" t="s">
        <v>192</v>
      </c>
      <c r="H23" t="str">
        <f>$B$9</f>
        <v>0</v>
      </c>
      <c r="I23" t="str">
        <f>$B$10</f>
        <v>0</v>
      </c>
      <c r="J23" s="28" t="s">
        <v>192</v>
      </c>
      <c r="K23" s="28" t="s">
        <v>192</v>
      </c>
      <c r="L23" s="21" t="s">
        <v>192</v>
      </c>
      <c r="M23" s="21" t="s">
        <v>192</v>
      </c>
      <c r="N23" s="28" t="s">
        <v>192</v>
      </c>
      <c r="O23" s="28" t="s">
        <v>192</v>
      </c>
      <c r="P23" t="str">
        <f>B9*2</f>
        <v>0</v>
      </c>
      <c r="Q23" t="str">
        <f>B10</f>
        <v>0</v>
      </c>
      <c r="R23" s="28" t="s">
        <v>192</v>
      </c>
      <c r="S23" s="30" t="s">
        <v>192</v>
      </c>
      <c r="V23" s="105" t="s">
        <v>158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65</v>
      </c>
      <c r="D24" t="str">
        <f>B9*2</f>
        <v>0</v>
      </c>
      <c r="E24" t="str">
        <f>B10</f>
        <v>0</v>
      </c>
      <c r="F24" s="28" t="s">
        <v>192</v>
      </c>
      <c r="G24" s="28" t="s">
        <v>192</v>
      </c>
      <c r="H24" s="28" t="s">
        <v>192</v>
      </c>
      <c r="I24" s="28" t="s">
        <v>192</v>
      </c>
      <c r="J24" s="28" t="s">
        <v>192</v>
      </c>
      <c r="K24" s="28" t="s">
        <v>192</v>
      </c>
      <c r="L24" t="str">
        <f>B9</f>
        <v>0</v>
      </c>
      <c r="M24" t="str">
        <f>B10</f>
        <v>0</v>
      </c>
      <c r="N24" s="28" t="s">
        <v>192</v>
      </c>
      <c r="O24" s="28" t="s">
        <v>192</v>
      </c>
      <c r="P24" t="str">
        <f>B9</f>
        <v>0</v>
      </c>
      <c r="Q24" t="str">
        <f>B10</f>
        <v>0</v>
      </c>
      <c r="R24" s="28" t="s">
        <v>192</v>
      </c>
      <c r="S24" s="30" t="s">
        <v>192</v>
      </c>
      <c r="V24" s="105" t="s">
        <v>159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104</v>
      </c>
      <c r="D25" s="28" t="s">
        <v>192</v>
      </c>
      <c r="E25" s="28" t="s">
        <v>192</v>
      </c>
      <c r="F25" s="28" t="s">
        <v>192</v>
      </c>
      <c r="G25" s="28" t="s">
        <v>192</v>
      </c>
      <c r="H25" t="str">
        <f>B9*2</f>
        <v>0</v>
      </c>
      <c r="I25" t="str">
        <f>B10</f>
        <v>0</v>
      </c>
      <c r="J25" s="28" t="s">
        <v>192</v>
      </c>
      <c r="K25" s="28" t="s">
        <v>192</v>
      </c>
      <c r="L25" t="str">
        <f>B9</f>
        <v>0</v>
      </c>
      <c r="M25" t="str">
        <f>B10</f>
        <v>0</v>
      </c>
      <c r="N25" s="28" t="s">
        <v>192</v>
      </c>
      <c r="O25" s="28" t="s">
        <v>192</v>
      </c>
      <c r="P25" t="str">
        <f>B9</f>
        <v>0</v>
      </c>
      <c r="Q25" t="str">
        <f>B10</f>
        <v>0</v>
      </c>
      <c r="R25" s="28" t="s">
        <v>192</v>
      </c>
      <c r="S25" s="30" t="s">
        <v>192</v>
      </c>
      <c r="V25" s="105" t="s">
        <v>160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105</v>
      </c>
      <c r="D26" s="31" t="str">
        <f>B9*2</f>
        <v>0</v>
      </c>
      <c r="E26" s="32" t="str">
        <f>B10</f>
        <v>0</v>
      </c>
      <c r="F26" s="33" t="s">
        <v>192</v>
      </c>
      <c r="G26" s="33" t="s">
        <v>192</v>
      </c>
      <c r="H26" s="32" t="str">
        <f>B9*2</f>
        <v>0</v>
      </c>
      <c r="I26" s="32" t="str">
        <f>B10</f>
        <v>0</v>
      </c>
      <c r="J26" s="33" t="s">
        <v>192</v>
      </c>
      <c r="K26" s="33" t="s">
        <v>192</v>
      </c>
      <c r="L26" s="32" t="str">
        <f>B9*2</f>
        <v>0</v>
      </c>
      <c r="M26" s="32" t="str">
        <f>B10</f>
        <v>0</v>
      </c>
      <c r="N26" s="33" t="s">
        <v>192</v>
      </c>
      <c r="O26" s="33" t="s">
        <v>192</v>
      </c>
      <c r="P26" s="32" t="str">
        <f>B9*2</f>
        <v>0</v>
      </c>
      <c r="Q26" s="32" t="str">
        <f>B10</f>
        <v>0</v>
      </c>
      <c r="R26" s="33" t="s">
        <v>192</v>
      </c>
      <c r="S26" s="34" t="s">
        <v>192</v>
      </c>
      <c r="V26" s="7" t="s">
        <v>161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193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151</v>
      </c>
      <c r="D29" s="984" t="s">
        <v>153</v>
      </c>
      <c r="E29" s="984"/>
      <c r="F29" s="984" t="s">
        <v>173</v>
      </c>
      <c r="G29" s="984"/>
      <c r="H29" s="984" t="s">
        <v>154</v>
      </c>
      <c r="I29" s="984"/>
      <c r="J29" s="984" t="s">
        <v>174</v>
      </c>
      <c r="K29" s="984"/>
      <c r="L29" s="984" t="s">
        <v>175</v>
      </c>
      <c r="M29" s="984"/>
      <c r="N29" s="984" t="s">
        <v>176</v>
      </c>
      <c r="O29" s="984"/>
      <c r="P29" s="984" t="s">
        <v>177</v>
      </c>
      <c r="Q29" s="984"/>
      <c r="R29" s="984" t="s">
        <v>178</v>
      </c>
      <c r="S29" s="994"/>
      <c r="U29" s="572" t="s">
        <v>18</v>
      </c>
      <c r="V29" s="574" t="s">
        <v>194</v>
      </c>
    </row>
    <row r="30" spans="1:38" customHeight="1" ht="12.75">
      <c r="C30" s="986"/>
      <c r="D30" s="26" t="s">
        <v>188</v>
      </c>
      <c r="E30" s="26" t="s">
        <v>189</v>
      </c>
      <c r="F30" s="26" t="s">
        <v>188</v>
      </c>
      <c r="G30" s="26" t="s">
        <v>189</v>
      </c>
      <c r="H30" s="26" t="s">
        <v>188</v>
      </c>
      <c r="I30" s="26" t="s">
        <v>189</v>
      </c>
      <c r="J30" s="26" t="s">
        <v>188</v>
      </c>
      <c r="K30" s="26" t="s">
        <v>189</v>
      </c>
      <c r="L30" s="26" t="s">
        <v>188</v>
      </c>
      <c r="M30" s="26" t="s">
        <v>189</v>
      </c>
      <c r="N30" s="26" t="s">
        <v>188</v>
      </c>
      <c r="O30" s="26" t="s">
        <v>189</v>
      </c>
      <c r="P30" s="26" t="s">
        <v>188</v>
      </c>
      <c r="Q30" s="26" t="s">
        <v>189</v>
      </c>
      <c r="R30" s="26" t="s">
        <v>188</v>
      </c>
      <c r="S30" s="27" t="s">
        <v>189</v>
      </c>
      <c r="U30" s="573" t="s">
        <v>195</v>
      </c>
      <c r="V30" s="575" t="s">
        <v>196</v>
      </c>
    </row>
    <row r="31" spans="1:38">
      <c r="C31" s="7" t="s">
        <v>101</v>
      </c>
      <c r="D31">
        <v>0</v>
      </c>
      <c r="E31">
        <v>0</v>
      </c>
      <c r="F31" s="28" t="s">
        <v>192</v>
      </c>
      <c r="G31" s="28" t="s">
        <v>192</v>
      </c>
      <c r="H31">
        <v>0</v>
      </c>
      <c r="I31">
        <v>0</v>
      </c>
      <c r="J31" s="28" t="s">
        <v>192</v>
      </c>
      <c r="K31" s="28" t="s">
        <v>192</v>
      </c>
      <c r="L31" s="28" t="s">
        <v>192</v>
      </c>
      <c r="M31" s="28" t="s">
        <v>192</v>
      </c>
      <c r="N31" s="28" t="s">
        <v>192</v>
      </c>
      <c r="O31" s="28" t="s">
        <v>192</v>
      </c>
      <c r="P31" s="28" t="s">
        <v>192</v>
      </c>
      <c r="Q31" s="28" t="s">
        <v>192</v>
      </c>
      <c r="R31" s="28" t="s">
        <v>192</v>
      </c>
      <c r="S31" s="30" t="s">
        <v>192</v>
      </c>
      <c r="U31" s="570">
        <v>0</v>
      </c>
      <c r="V31" s="365">
        <v>1</v>
      </c>
    </row>
    <row r="32" spans="1:38">
      <c r="C32" s="24" t="s">
        <v>102</v>
      </c>
      <c r="D32" t="str">
        <f>B9</f>
        <v>0</v>
      </c>
      <c r="E32" t="str">
        <f>B11</f>
        <v>0</v>
      </c>
      <c r="F32" s="28" t="s">
        <v>192</v>
      </c>
      <c r="G32" s="28" t="s">
        <v>192</v>
      </c>
      <c r="H32" t="str">
        <f>B9</f>
        <v>0</v>
      </c>
      <c r="I32" t="str">
        <f>B11</f>
        <v>0</v>
      </c>
      <c r="J32" s="28" t="s">
        <v>192</v>
      </c>
      <c r="K32" s="28" t="s">
        <v>192</v>
      </c>
      <c r="L32" t="str">
        <f>B9*2</f>
        <v>0</v>
      </c>
      <c r="M32" t="str">
        <f>B11*2</f>
        <v>0</v>
      </c>
      <c r="N32" s="28" t="s">
        <v>192</v>
      </c>
      <c r="O32" s="28" t="s">
        <v>192</v>
      </c>
      <c r="P32" s="28" t="s">
        <v>192</v>
      </c>
      <c r="Q32" s="28" t="s">
        <v>192</v>
      </c>
      <c r="R32" s="28" t="s">
        <v>192</v>
      </c>
      <c r="S32" s="30" t="s">
        <v>192</v>
      </c>
      <c r="U32" s="570">
        <v>4</v>
      </c>
      <c r="V32" s="365">
        <v>1</v>
      </c>
    </row>
    <row r="33" spans="1:38">
      <c r="C33" s="24" t="s">
        <v>103</v>
      </c>
      <c r="D33" t="str">
        <f>B9</f>
        <v>0</v>
      </c>
      <c r="E33" t="str">
        <f>B11</f>
        <v>0</v>
      </c>
      <c r="F33" s="28" t="s">
        <v>192</v>
      </c>
      <c r="G33" s="28" t="s">
        <v>192</v>
      </c>
      <c r="H33" t="str">
        <f>B9</f>
        <v>0</v>
      </c>
      <c r="I33" t="str">
        <f>B11</f>
        <v>0</v>
      </c>
      <c r="J33" s="28" t="s">
        <v>192</v>
      </c>
      <c r="K33" s="28" t="s">
        <v>192</v>
      </c>
      <c r="L33" s="28" t="s">
        <v>192</v>
      </c>
      <c r="M33" s="28" t="s">
        <v>192</v>
      </c>
      <c r="N33" s="28" t="s">
        <v>192</v>
      </c>
      <c r="O33" s="28" t="s">
        <v>192</v>
      </c>
      <c r="P33" t="str">
        <f>B9*2</f>
        <v>0</v>
      </c>
      <c r="Q33" t="str">
        <f>B11*2</f>
        <v>0</v>
      </c>
      <c r="R33" s="28" t="s">
        <v>192</v>
      </c>
      <c r="S33" s="30" t="s">
        <v>192</v>
      </c>
      <c r="U33" s="570">
        <v>4</v>
      </c>
      <c r="V33" s="365">
        <v>0</v>
      </c>
    </row>
    <row r="34" spans="1:38">
      <c r="C34" s="24" t="s">
        <v>65</v>
      </c>
      <c r="D34" t="str">
        <f>B9*2</f>
        <v>0</v>
      </c>
      <c r="E34" t="str">
        <f>B11*2</f>
        <v>0</v>
      </c>
      <c r="F34" s="28" t="s">
        <v>192</v>
      </c>
      <c r="G34" s="28" t="s">
        <v>192</v>
      </c>
      <c r="H34" s="28" t="s">
        <v>192</v>
      </c>
      <c r="I34" s="28" t="s">
        <v>192</v>
      </c>
      <c r="J34" s="28" t="s">
        <v>192</v>
      </c>
      <c r="K34" s="28" t="s">
        <v>192</v>
      </c>
      <c r="L34" t="str">
        <f>B9</f>
        <v>0</v>
      </c>
      <c r="M34" t="str">
        <f>B11</f>
        <v>0</v>
      </c>
      <c r="N34" s="28" t="s">
        <v>192</v>
      </c>
      <c r="O34" s="28" t="s">
        <v>192</v>
      </c>
      <c r="P34" t="str">
        <f>B9</f>
        <v>0</v>
      </c>
      <c r="Q34" t="str">
        <f>B11</f>
        <v>0</v>
      </c>
      <c r="R34" s="28" t="s">
        <v>192</v>
      </c>
      <c r="S34" s="30" t="s">
        <v>192</v>
      </c>
      <c r="U34" s="570">
        <v>4</v>
      </c>
      <c r="V34" s="365">
        <v>0</v>
      </c>
    </row>
    <row r="35" spans="1:38">
      <c r="C35" s="24" t="s">
        <v>104</v>
      </c>
      <c r="D35" s="28" t="s">
        <v>192</v>
      </c>
      <c r="E35" s="28" t="s">
        <v>192</v>
      </c>
      <c r="F35" s="28" t="s">
        <v>192</v>
      </c>
      <c r="G35" s="28" t="s">
        <v>192</v>
      </c>
      <c r="H35" t="str">
        <f>B9*2</f>
        <v>0</v>
      </c>
      <c r="I35" t="str">
        <f>B11*2</f>
        <v>0</v>
      </c>
      <c r="J35" s="28" t="s">
        <v>192</v>
      </c>
      <c r="K35" s="28" t="s">
        <v>192</v>
      </c>
      <c r="L35" t="str">
        <f>B9</f>
        <v>0</v>
      </c>
      <c r="M35" t="str">
        <f>B11</f>
        <v>0</v>
      </c>
      <c r="N35" s="28" t="s">
        <v>192</v>
      </c>
      <c r="O35" s="28" t="s">
        <v>192</v>
      </c>
      <c r="P35" t="str">
        <f>B9</f>
        <v>0</v>
      </c>
      <c r="Q35" t="str">
        <f>B11</f>
        <v>0</v>
      </c>
      <c r="R35" s="28" t="s">
        <v>192</v>
      </c>
      <c r="S35" s="30" t="s">
        <v>192</v>
      </c>
      <c r="U35" s="570">
        <v>4</v>
      </c>
      <c r="V35" s="365">
        <v>0</v>
      </c>
    </row>
    <row r="36" spans="1:38">
      <c r="C36" s="24" t="s">
        <v>105</v>
      </c>
      <c r="D36" t="str">
        <f>B9*2</f>
        <v>0</v>
      </c>
      <c r="E36" t="str">
        <f>B11*2</f>
        <v>0</v>
      </c>
      <c r="F36" s="28" t="s">
        <v>192</v>
      </c>
      <c r="G36" s="28" t="s">
        <v>192</v>
      </c>
      <c r="H36" t="str">
        <f>B9*2</f>
        <v>0</v>
      </c>
      <c r="I36" t="str">
        <f>B11*2</f>
        <v>0</v>
      </c>
      <c r="J36" s="28" t="s">
        <v>192</v>
      </c>
      <c r="K36" s="28" t="s">
        <v>192</v>
      </c>
      <c r="L36" t="str">
        <f>B9*2</f>
        <v>0</v>
      </c>
      <c r="M36" t="str">
        <f>B11*2</f>
        <v>0</v>
      </c>
      <c r="N36" s="28" t="s">
        <v>192</v>
      </c>
      <c r="O36" s="28" t="s">
        <v>192</v>
      </c>
      <c r="P36" t="str">
        <f>B9*2</f>
        <v>0</v>
      </c>
      <c r="Q36" t="str">
        <f>B11*2</f>
        <v>0</v>
      </c>
      <c r="R36" s="28" t="s">
        <v>192</v>
      </c>
      <c r="S36" s="30" t="s">
        <v>192</v>
      </c>
      <c r="U36" s="570">
        <v>8</v>
      </c>
      <c r="V36" s="365">
        <v>0</v>
      </c>
    </row>
    <row r="37" spans="1:38">
      <c r="C37" s="24" t="s">
        <v>106</v>
      </c>
      <c r="D37" t="str">
        <f>B9</f>
        <v>0</v>
      </c>
      <c r="E37" t="str">
        <f>B10</f>
        <v>0</v>
      </c>
      <c r="F37" s="28" t="s">
        <v>192</v>
      </c>
      <c r="G37" s="28" t="s">
        <v>192</v>
      </c>
      <c r="H37" t="str">
        <f>B9</f>
        <v>0</v>
      </c>
      <c r="I37" t="str">
        <f>B10</f>
        <v>0</v>
      </c>
      <c r="J37" s="28" t="s">
        <v>192</v>
      </c>
      <c r="K37" s="28" t="s">
        <v>192</v>
      </c>
      <c r="L37" s="28" t="s">
        <v>192</v>
      </c>
      <c r="M37" s="28" t="s">
        <v>192</v>
      </c>
      <c r="N37" t="str">
        <f>B9*2</f>
        <v>0</v>
      </c>
      <c r="O37" t="str">
        <f>B10</f>
        <v>0</v>
      </c>
      <c r="P37" s="28" t="s">
        <v>192</v>
      </c>
      <c r="Q37" s="28" t="s">
        <v>192</v>
      </c>
      <c r="R37" s="28" t="s">
        <v>192</v>
      </c>
      <c r="S37" s="30" t="s">
        <v>192</v>
      </c>
      <c r="U37" s="570">
        <v>4</v>
      </c>
      <c r="V37" s="365">
        <v>1</v>
      </c>
    </row>
    <row r="38" spans="1:38">
      <c r="C38" s="24" t="s">
        <v>107</v>
      </c>
      <c r="D38" t="str">
        <f>B9</f>
        <v>0</v>
      </c>
      <c r="E38" t="str">
        <f>B10</f>
        <v>0</v>
      </c>
      <c r="F38" s="28" t="s">
        <v>192</v>
      </c>
      <c r="G38" s="28" t="s">
        <v>192</v>
      </c>
      <c r="H38" t="str">
        <f>B9</f>
        <v>0</v>
      </c>
      <c r="I38" t="str">
        <f>B10</f>
        <v>0</v>
      </c>
      <c r="J38" s="28" t="s">
        <v>192</v>
      </c>
      <c r="K38" s="28" t="s">
        <v>192</v>
      </c>
      <c r="L38" s="28" t="s">
        <v>192</v>
      </c>
      <c r="M38" s="28" t="s">
        <v>192</v>
      </c>
      <c r="N38" s="28" t="s">
        <v>192</v>
      </c>
      <c r="O38" s="28" t="s">
        <v>192</v>
      </c>
      <c r="P38" s="28" t="s">
        <v>192</v>
      </c>
      <c r="Q38" s="28" t="s">
        <v>192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108</v>
      </c>
      <c r="D39" t="str">
        <f>B9*2</f>
        <v>0</v>
      </c>
      <c r="E39" t="str">
        <f>B11</f>
        <v>0</v>
      </c>
      <c r="F39" s="28" t="s">
        <v>192</v>
      </c>
      <c r="G39" s="28" t="s">
        <v>192</v>
      </c>
      <c r="H39" t="str">
        <f>B9*2</f>
        <v>0</v>
      </c>
      <c r="I39" t="str">
        <f>B11</f>
        <v>0</v>
      </c>
      <c r="J39" s="28" t="s">
        <v>192</v>
      </c>
      <c r="K39" s="28" t="s">
        <v>192</v>
      </c>
      <c r="L39" t="str">
        <f>B9*2</f>
        <v>0</v>
      </c>
      <c r="M39" t="str">
        <f>B11*2</f>
        <v>0</v>
      </c>
      <c r="N39" s="28" t="s">
        <v>192</v>
      </c>
      <c r="O39" s="28" t="s">
        <v>192</v>
      </c>
      <c r="P39" s="28" t="s">
        <v>192</v>
      </c>
      <c r="Q39" s="28" t="s">
        <v>192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109</v>
      </c>
      <c r="D40" t="str">
        <f>B9*2</f>
        <v>0</v>
      </c>
      <c r="E40" t="str">
        <f>B11</f>
        <v>0</v>
      </c>
      <c r="F40" s="28" t="s">
        <v>192</v>
      </c>
      <c r="G40" s="28" t="s">
        <v>192</v>
      </c>
      <c r="H40" t="str">
        <f>B9*2</f>
        <v>0</v>
      </c>
      <c r="I40" t="str">
        <f>B11</f>
        <v>0</v>
      </c>
      <c r="J40" s="28" t="s">
        <v>192</v>
      </c>
      <c r="K40" s="28" t="s">
        <v>192</v>
      </c>
      <c r="L40" s="28" t="s">
        <v>192</v>
      </c>
      <c r="M40" s="28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192</v>
      </c>
      <c r="S40" s="30" t="s">
        <v>192</v>
      </c>
      <c r="U40" s="570">
        <v>8</v>
      </c>
      <c r="V40" s="365">
        <v>0</v>
      </c>
    </row>
    <row r="41" spans="1:38">
      <c r="C41" s="24" t="s">
        <v>110</v>
      </c>
      <c r="D41" s="28" t="s">
        <v>192</v>
      </c>
      <c r="E41" s="28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192</v>
      </c>
      <c r="K41" s="28" t="s">
        <v>192</v>
      </c>
      <c r="L41" t="str">
        <f>B9*2</f>
        <v>0</v>
      </c>
      <c r="M41" t="str">
        <f>B11</f>
        <v>0</v>
      </c>
      <c r="N41" s="28" t="s">
        <v>192</v>
      </c>
      <c r="O41" s="28" t="s">
        <v>192</v>
      </c>
      <c r="P41" t="str">
        <f>B9*2</f>
        <v>0</v>
      </c>
      <c r="Q41" t="str">
        <f>B11</f>
        <v>0</v>
      </c>
      <c r="R41" s="28" t="s">
        <v>192</v>
      </c>
      <c r="S41" s="30" t="s">
        <v>192</v>
      </c>
      <c r="U41" s="570">
        <v>8</v>
      </c>
      <c r="V41" s="365">
        <v>0</v>
      </c>
    </row>
    <row r="42" spans="1:38">
      <c r="C42" s="24" t="s">
        <v>111</v>
      </c>
      <c r="D42" t="str">
        <f>B9*2</f>
        <v>0</v>
      </c>
      <c r="E42" t="str">
        <f>B11*2</f>
        <v>0</v>
      </c>
      <c r="F42" s="28" t="s">
        <v>192</v>
      </c>
      <c r="G42" s="28" t="s">
        <v>192</v>
      </c>
      <c r="H42" s="28" t="s">
        <v>192</v>
      </c>
      <c r="I42" s="28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192</v>
      </c>
      <c r="O42" s="28" t="s">
        <v>192</v>
      </c>
      <c r="P42" t="str">
        <f>B9*2</f>
        <v>0</v>
      </c>
      <c r="Q42" t="str">
        <f>B11</f>
        <v>0</v>
      </c>
      <c r="R42" s="28" t="s">
        <v>192</v>
      </c>
      <c r="S42" s="30" t="s">
        <v>192</v>
      </c>
      <c r="U42" s="570">
        <v>8</v>
      </c>
      <c r="V42" s="365">
        <v>0</v>
      </c>
    </row>
    <row r="43" spans="1:38">
      <c r="C43" s="24" t="s">
        <v>112</v>
      </c>
      <c r="D43" t="str">
        <f>B9*2</f>
        <v>0</v>
      </c>
      <c r="E43" t="str">
        <f>B10</f>
        <v>0</v>
      </c>
      <c r="F43" s="28" t="s">
        <v>192</v>
      </c>
      <c r="G43" s="28" t="s">
        <v>192</v>
      </c>
      <c r="H43" t="str">
        <f>B9*2</f>
        <v>0</v>
      </c>
      <c r="I43" t="str">
        <f>B10</f>
        <v>0</v>
      </c>
      <c r="J43" s="28" t="s">
        <v>192</v>
      </c>
      <c r="K43" s="28" t="s">
        <v>192</v>
      </c>
      <c r="L43" s="28" t="s">
        <v>192</v>
      </c>
      <c r="M43" s="28" t="s">
        <v>192</v>
      </c>
      <c r="N43" t="str">
        <f>B9*2</f>
        <v>0</v>
      </c>
      <c r="O43" t="str">
        <f>B10</f>
        <v>0</v>
      </c>
      <c r="P43" s="28" t="s">
        <v>192</v>
      </c>
      <c r="Q43" s="28" t="s">
        <v>192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113</v>
      </c>
      <c r="D44" s="28" t="s">
        <v>192</v>
      </c>
      <c r="E44" s="28" t="s">
        <v>192</v>
      </c>
      <c r="F44" t="str">
        <f>B9*2</f>
        <v>0</v>
      </c>
      <c r="G44" t="str">
        <f>B10</f>
        <v>0</v>
      </c>
      <c r="H44" s="28" t="s">
        <v>192</v>
      </c>
      <c r="I44" s="28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192</v>
      </c>
      <c r="O44" s="28" t="s">
        <v>192</v>
      </c>
      <c r="P44" t="str">
        <f>B9*2</f>
        <v>0</v>
      </c>
      <c r="Q44" t="str">
        <f>B10</f>
        <v>0</v>
      </c>
      <c r="R44" s="28" t="s">
        <v>192</v>
      </c>
      <c r="S44" s="30" t="s">
        <v>192</v>
      </c>
      <c r="U44" s="570">
        <v>8</v>
      </c>
      <c r="V44" s="365">
        <v>0</v>
      </c>
    </row>
    <row r="45" spans="1:38">
      <c r="C45" s="24" t="s">
        <v>114</v>
      </c>
      <c r="D45" s="28" t="s">
        <v>192</v>
      </c>
      <c r="E45" s="28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192</v>
      </c>
      <c r="K45" s="28" t="s">
        <v>192</v>
      </c>
      <c r="L45" s="28" t="s">
        <v>192</v>
      </c>
      <c r="M45" s="28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192</v>
      </c>
      <c r="S45" s="30" t="s">
        <v>192</v>
      </c>
      <c r="U45" s="570">
        <v>8</v>
      </c>
      <c r="V45" s="365">
        <v>0</v>
      </c>
    </row>
    <row r="46" spans="1:38">
      <c r="C46" s="24" t="s">
        <v>115</v>
      </c>
      <c r="D46" s="28" t="s">
        <v>192</v>
      </c>
      <c r="E46" s="28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192</v>
      </c>
      <c r="K46" s="28" t="s">
        <v>192</v>
      </c>
      <c r="L46" t="str">
        <f>B9*2</f>
        <v>0</v>
      </c>
      <c r="M46" t="str">
        <f>B11</f>
        <v>0</v>
      </c>
      <c r="N46" s="28" t="s">
        <v>192</v>
      </c>
      <c r="O46" s="28" t="s">
        <v>192</v>
      </c>
      <c r="P46" s="28" t="s">
        <v>192</v>
      </c>
      <c r="Q46" s="28" t="s">
        <v>192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116</v>
      </c>
      <c r="D47" t="str">
        <f>B9*2</f>
        <v>0</v>
      </c>
      <c r="E47" t="str">
        <f>B11</f>
        <v>0</v>
      </c>
      <c r="F47" s="28" t="s">
        <v>192</v>
      </c>
      <c r="G47" s="28" t="s">
        <v>192</v>
      </c>
      <c r="H47" s="28" t="s">
        <v>192</v>
      </c>
      <c r="I47" s="28" t="s">
        <v>192</v>
      </c>
      <c r="J47" t="str">
        <f>B9*2</f>
        <v>0</v>
      </c>
      <c r="K47" t="str">
        <f>B10</f>
        <v>0</v>
      </c>
      <c r="L47" s="28" t="s">
        <v>192</v>
      </c>
      <c r="M47" s="28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192</v>
      </c>
      <c r="S47" s="30" t="s">
        <v>192</v>
      </c>
      <c r="U47" s="570">
        <v>8</v>
      </c>
      <c r="V47" s="365">
        <v>0</v>
      </c>
    </row>
    <row r="48" spans="1:38">
      <c r="C48" s="24" t="s">
        <v>117</v>
      </c>
      <c r="D48" t="str">
        <f>B9*2</f>
        <v>0</v>
      </c>
      <c r="E48" t="str">
        <f>B11</f>
        <v>0</v>
      </c>
      <c r="F48" s="28" t="s">
        <v>192</v>
      </c>
      <c r="G48" s="28" t="s">
        <v>192</v>
      </c>
      <c r="H48" s="28" t="s">
        <v>192</v>
      </c>
      <c r="I48" s="28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192</v>
      </c>
      <c r="O48" s="28" t="s">
        <v>192</v>
      </c>
      <c r="P48" s="28" t="s">
        <v>192</v>
      </c>
      <c r="Q48" s="28" t="s">
        <v>192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118</v>
      </c>
      <c r="D49" s="28" t="s">
        <v>192</v>
      </c>
      <c r="E49" s="28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192</v>
      </c>
      <c r="K49" s="28" t="s">
        <v>192</v>
      </c>
      <c r="L49" s="28" t="s">
        <v>192</v>
      </c>
      <c r="M49" s="28" t="s">
        <v>192</v>
      </c>
      <c r="N49" t="str">
        <f>B9*2</f>
        <v>0</v>
      </c>
      <c r="O49" t="str">
        <f>B10</f>
        <v>0</v>
      </c>
      <c r="P49" s="28" t="s">
        <v>192</v>
      </c>
      <c r="Q49" s="28" t="s">
        <v>192</v>
      </c>
      <c r="R49" s="28" t="s">
        <v>192</v>
      </c>
      <c r="S49" s="30" t="s">
        <v>192</v>
      </c>
      <c r="U49" s="570">
        <v>4</v>
      </c>
      <c r="V49" s="365">
        <v>1</v>
      </c>
    </row>
    <row r="50" spans="1:38">
      <c r="C50" s="24" t="s">
        <v>119</v>
      </c>
      <c r="D50" t="str">
        <f>B9</f>
        <v>0</v>
      </c>
      <c r="E50" t="str">
        <f>B10</f>
        <v>0</v>
      </c>
      <c r="F50" s="28" t="s">
        <v>192</v>
      </c>
      <c r="G50" s="28" t="s">
        <v>192</v>
      </c>
      <c r="H50" s="28" t="s">
        <v>192</v>
      </c>
      <c r="I50" s="28" t="s">
        <v>192</v>
      </c>
      <c r="J50" t="str">
        <f>B9</f>
        <v>0</v>
      </c>
      <c r="K50" t="str">
        <f>B10</f>
        <v>0</v>
      </c>
      <c r="L50" s="28" t="s">
        <v>192</v>
      </c>
      <c r="M50" s="28" t="s">
        <v>192</v>
      </c>
      <c r="N50" t="str">
        <f>B9*2</f>
        <v>0</v>
      </c>
      <c r="O50" t="str">
        <f>B10</f>
        <v>0</v>
      </c>
      <c r="P50" s="28" t="s">
        <v>192</v>
      </c>
      <c r="Q50" s="28" t="s">
        <v>192</v>
      </c>
      <c r="R50" s="28" t="s">
        <v>192</v>
      </c>
      <c r="S50" s="30" t="s">
        <v>192</v>
      </c>
      <c r="U50" s="570">
        <v>4</v>
      </c>
      <c r="V50" s="365">
        <v>1</v>
      </c>
    </row>
    <row r="51" spans="1:38">
      <c r="C51" s="24" t="s">
        <v>120</v>
      </c>
      <c r="D51" s="28" t="s">
        <v>192</v>
      </c>
      <c r="E51" s="28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192</v>
      </c>
      <c r="K51" s="28" t="s">
        <v>192</v>
      </c>
      <c r="L51" s="28" t="s">
        <v>192</v>
      </c>
      <c r="M51" s="28" t="s">
        <v>192</v>
      </c>
      <c r="N51" s="28" t="s">
        <v>192</v>
      </c>
      <c r="O51" s="28" t="s">
        <v>192</v>
      </c>
      <c r="P51" s="28" t="s">
        <v>192</v>
      </c>
      <c r="Q51" s="28" t="s">
        <v>192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121</v>
      </c>
      <c r="D52" t="str">
        <f>B9</f>
        <v>0</v>
      </c>
      <c r="E52" t="str">
        <f>B10</f>
        <v>0</v>
      </c>
      <c r="F52" s="28" t="s">
        <v>192</v>
      </c>
      <c r="G52" s="28" t="s">
        <v>192</v>
      </c>
      <c r="H52" s="28" t="s">
        <v>192</v>
      </c>
      <c r="I52" s="28" t="s">
        <v>192</v>
      </c>
      <c r="J52" t="str">
        <f>B9</f>
        <v>0</v>
      </c>
      <c r="K52" t="str">
        <f>B10</f>
        <v>0</v>
      </c>
      <c r="L52" s="28" t="s">
        <v>192</v>
      </c>
      <c r="M52" s="28" t="s">
        <v>192</v>
      </c>
      <c r="N52" s="28" t="s">
        <v>192</v>
      </c>
      <c r="O52" s="28" t="s">
        <v>192</v>
      </c>
      <c r="P52" s="28" t="s">
        <v>192</v>
      </c>
      <c r="Q52" s="28" t="s">
        <v>192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122</v>
      </c>
      <c r="D53" s="28" t="s">
        <v>192</v>
      </c>
      <c r="E53" s="28" t="s">
        <v>192</v>
      </c>
      <c r="F53" t="str">
        <f>B9</f>
        <v>0</v>
      </c>
      <c r="G53" t="str">
        <f>B10</f>
        <v>0</v>
      </c>
      <c r="H53" s="28" t="s">
        <v>192</v>
      </c>
      <c r="I53" s="28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192</v>
      </c>
      <c r="O53" s="28" t="s">
        <v>192</v>
      </c>
      <c r="P53" s="21"/>
      <c r="Q53" s="21"/>
      <c r="R53" s="28" t="s">
        <v>192</v>
      </c>
      <c r="S53" s="30" t="s">
        <v>192</v>
      </c>
      <c r="U53" s="570">
        <v>4</v>
      </c>
      <c r="V53" s="365">
        <v>1</v>
      </c>
    </row>
    <row r="54" spans="1:38">
      <c r="C54" s="24" t="s">
        <v>123</v>
      </c>
      <c r="D54" s="35" t="s">
        <v>192</v>
      </c>
      <c r="E54" s="33" t="s">
        <v>192</v>
      </c>
      <c r="F54" s="32" t="str">
        <f>B9</f>
        <v>0</v>
      </c>
      <c r="G54" s="32" t="str">
        <f>B10</f>
        <v>0</v>
      </c>
      <c r="H54" s="33" t="s">
        <v>192</v>
      </c>
      <c r="I54" s="33" t="s">
        <v>192</v>
      </c>
      <c r="J54" s="32" t="str">
        <f>B9</f>
        <v>0</v>
      </c>
      <c r="K54" s="32" t="str">
        <f>B10</f>
        <v>0</v>
      </c>
      <c r="L54" s="33" t="s">
        <v>192</v>
      </c>
      <c r="M54" s="33" t="s">
        <v>192</v>
      </c>
      <c r="N54" s="33" t="s">
        <v>192</v>
      </c>
      <c r="O54" s="33" t="s">
        <v>192</v>
      </c>
      <c r="P54" s="32" t="str">
        <f>B9*2</f>
        <v>0</v>
      </c>
      <c r="Q54" s="32" t="str">
        <f>B10</f>
        <v>0</v>
      </c>
      <c r="R54" s="33" t="s">
        <v>192</v>
      </c>
      <c r="S54" s="34" t="s">
        <v>192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197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198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66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67</v>
      </c>
      <c r="F20" s="694" t="str">
        <f>A11</f>
        <v>0</v>
      </c>
      <c r="G20" s="695"/>
      <c r="H20" s="696"/>
    </row>
    <row r="21" spans="1:28">
      <c r="B21" s="645" t="s">
        <v>68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69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70</v>
      </c>
      <c r="F26" s="694" t="str">
        <f>F11</f>
        <v>0</v>
      </c>
      <c r="G26" s="695"/>
      <c r="H26" s="696"/>
    </row>
    <row r="27" spans="1:28">
      <c r="B27" s="645" t="s">
        <v>71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72</v>
      </c>
      <c r="F29" s="694" t="str">
        <f>G11</f>
        <v>0</v>
      </c>
      <c r="G29" s="695"/>
      <c r="H29" s="696"/>
    </row>
    <row r="30" spans="1:28">
      <c r="B30" s="645" t="s">
        <v>73</v>
      </c>
      <c r="F30" s="694" t="str">
        <f>G13</f>
        <v>0</v>
      </c>
      <c r="G30" s="695"/>
      <c r="H30" s="696"/>
    </row>
    <row r="31" spans="1:28">
      <c r="B31" s="645" t="s">
        <v>199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74</v>
      </c>
      <c r="F35" s="694" t="str">
        <f>I11</f>
        <v>0</v>
      </c>
      <c r="G35" s="695"/>
      <c r="H35" s="696"/>
    </row>
    <row r="36" spans="1:28">
      <c r="B36" s="645" t="s">
        <v>75</v>
      </c>
      <c r="F36" s="694" t="str">
        <f>I13</f>
        <v>0</v>
      </c>
      <c r="G36" s="695"/>
      <c r="H36" s="696"/>
    </row>
    <row r="37" spans="1:28">
      <c r="B37" s="645" t="s">
        <v>76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77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78</v>
      </c>
      <c r="F40" s="694" t="str">
        <f>J13</f>
        <v>0</v>
      </c>
      <c r="G40" s="695"/>
      <c r="H40" s="696"/>
    </row>
    <row r="41" spans="1:28">
      <c r="B41" s="645" t="s">
        <v>200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79</v>
      </c>
      <c r="F43" s="694" t="str">
        <f>R11</f>
        <v>0</v>
      </c>
      <c r="G43" s="695"/>
      <c r="H43" s="696"/>
    </row>
    <row r="44" spans="1:28">
      <c r="B44" s="645" t="s">
        <v>80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81</v>
      </c>
      <c r="F46" s="694" t="str">
        <f>S11</f>
        <v>0</v>
      </c>
      <c r="G46" s="695"/>
      <c r="H46" s="696"/>
    </row>
    <row r="47" spans="1:28">
      <c r="B47" s="645" t="s">
        <v>82</v>
      </c>
      <c r="F47" s="694" t="str">
        <f>S12</f>
        <v>0</v>
      </c>
      <c r="G47" s="695"/>
      <c r="H47" s="696"/>
    </row>
    <row r="48" spans="1:28">
      <c r="B48" s="645" t="s">
        <v>83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84</v>
      </c>
      <c r="F51" s="694" t="str">
        <f>U11</f>
        <v>0</v>
      </c>
      <c r="G51" s="695"/>
      <c r="H51" s="696"/>
    </row>
    <row r="52" spans="1:28">
      <c r="B52" s="702" t="s">
        <v>85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201</v>
      </c>
      <c r="F54" s="694" t="str">
        <f>V11</f>
        <v>0</v>
      </c>
      <c r="G54" s="695"/>
      <c r="H54" s="696"/>
    </row>
    <row r="55" spans="1:28">
      <c r="B55" s="645" t="s">
        <v>202</v>
      </c>
      <c r="F55" s="694" t="str">
        <f>V12</f>
        <v>0</v>
      </c>
      <c r="G55" s="695"/>
      <c r="H55" s="696"/>
    </row>
    <row r="56" spans="1:28">
      <c r="B56" s="645" t="s">
        <v>203</v>
      </c>
      <c r="F56" s="694" t="str">
        <f>W12</f>
        <v>0</v>
      </c>
      <c r="G56" s="695"/>
      <c r="H56" s="696"/>
    </row>
    <row r="57" spans="1:28">
      <c r="B57" s="645" t="s">
        <v>204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205</v>
      </c>
      <c r="F59" s="694" t="str">
        <f>X11</f>
        <v>0</v>
      </c>
      <c r="G59" s="695"/>
      <c r="H59" s="696"/>
    </row>
    <row r="60" spans="1:28">
      <c r="B60" s="645" t="s">
        <v>206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208</v>
      </c>
      <c r="F64" s="694" t="str">
        <f>Y11</f>
        <v>0</v>
      </c>
      <c r="G64" s="695"/>
      <c r="H64" s="696"/>
    </row>
    <row r="65" spans="1:28">
      <c r="B65" s="645" t="s">
        <v>209</v>
      </c>
      <c r="F65" s="694" t="str">
        <f>Y14</f>
        <v>0</v>
      </c>
      <c r="G65" s="695"/>
      <c r="H65" s="696"/>
    </row>
    <row r="66" spans="1:28">
      <c r="B66" s="645" t="s">
        <v>210</v>
      </c>
      <c r="F66" s="694" t="str">
        <f>Y13</f>
        <v>0</v>
      </c>
      <c r="G66" s="695"/>
      <c r="H66" s="696"/>
    </row>
    <row r="67" spans="1:28">
      <c r="B67" s="645" t="s">
        <v>211</v>
      </c>
      <c r="F67" s="694" t="str">
        <f>Z11</f>
        <v>0</v>
      </c>
      <c r="G67" s="695"/>
      <c r="H67" s="696"/>
    </row>
    <row r="68" spans="1:28">
      <c r="B68" s="645" t="s">
        <v>212</v>
      </c>
      <c r="F68" s="694" t="str">
        <f>Z13</f>
        <v>0</v>
      </c>
      <c r="G68" s="695"/>
      <c r="H68" s="696"/>
    </row>
    <row r="69" spans="1:28">
      <c r="B69" s="645" t="s">
        <v>213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214</v>
      </c>
      <c r="B1" s="2"/>
      <c r="C1" s="2"/>
    </row>
    <row r="2" spans="1:10" customHeight="1" ht="15">
      <c r="A2" s="4" t="s">
        <v>87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'BF - INPUT'!F36</f>
        <v>0</v>
      </c>
    </row>
    <row r="5" spans="1:10">
      <c r="A5" s="1" t="s">
        <v>89</v>
      </c>
      <c r="B5" s="11" t="str">
        <f>'BF - INPUT'!F37</f>
        <v>0</v>
      </c>
    </row>
    <row r="6" spans="1:10">
      <c r="A6" s="1" t="s">
        <v>90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91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96</v>
      </c>
      <c r="C16" s="1101"/>
      <c r="D16" s="1101"/>
      <c r="E16" s="1102"/>
    </row>
    <row r="17" spans="1:10" customHeight="1" ht="12.75">
      <c r="B17" s="1103" t="s">
        <v>97</v>
      </c>
      <c r="C17" s="994"/>
      <c r="D17" s="1103" t="s">
        <v>98</v>
      </c>
      <c r="E17" s="994"/>
    </row>
    <row r="18" spans="1:10">
      <c r="A18" s="542" t="s">
        <v>151</v>
      </c>
      <c r="B18" s="535" t="s">
        <v>99</v>
      </c>
      <c r="C18" s="537" t="s">
        <v>100</v>
      </c>
      <c r="D18" s="535" t="s">
        <v>99</v>
      </c>
      <c r="E18" s="537" t="s">
        <v>100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101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214</v>
      </c>
      <c r="B1" s="2"/>
      <c r="C1" s="2"/>
      <c r="D1" s="2"/>
    </row>
    <row r="2" spans="1:15" customHeight="1" ht="15">
      <c r="A2" s="4" t="s">
        <v>222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92</v>
      </c>
      <c r="B4" s="14" t="str">
        <f>'Opening BF'!B8</f>
        <v>0</v>
      </c>
    </row>
    <row r="5" spans="1:15">
      <c r="A5" s="1" t="s">
        <v>93</v>
      </c>
      <c r="B5" s="15" t="str">
        <f>'Opening BF'!B9</f>
        <v>0</v>
      </c>
    </row>
    <row r="6" spans="1:15">
      <c r="A6" s="9" t="s">
        <v>125</v>
      </c>
      <c r="B6" s="14" t="str">
        <f>'BF - INPUT'!F40</f>
        <v>0</v>
      </c>
    </row>
    <row r="7" spans="1:15">
      <c r="A7" s="9" t="s">
        <v>128</v>
      </c>
      <c r="B7" s="16" t="str">
        <f>K16</f>
        <v>0</v>
      </c>
    </row>
    <row r="8" spans="1:15">
      <c r="A8" s="9" t="s">
        <v>129</v>
      </c>
      <c r="B8" s="17" t="str">
        <f>K21</f>
        <v>0</v>
      </c>
    </row>
    <row r="9" spans="1:15">
      <c r="A9" s="9" t="s">
        <v>130</v>
      </c>
      <c r="B9" s="19" t="str">
        <f>ROUNDDOWN((B4+B7)/B6,0)</f>
        <v>0</v>
      </c>
      <c r="C9" s="18" t="s">
        <v>131</v>
      </c>
      <c r="D9" s="18"/>
    </row>
    <row r="10" spans="1:15">
      <c r="A10" s="9" t="s">
        <v>132</v>
      </c>
      <c r="B10" s="20" t="str">
        <f>ROUNDDOWN(B5+B8,0)</f>
        <v>0</v>
      </c>
      <c r="C10" s="18" t="s">
        <v>131</v>
      </c>
      <c r="D10" s="18"/>
    </row>
    <row r="12" spans="1:15">
      <c r="F12" s="209"/>
    </row>
    <row r="13" spans="1:15" customHeight="1" ht="12.75">
      <c r="B13" s="5" t="s">
        <v>134</v>
      </c>
    </row>
    <row r="14" spans="1:15" customHeight="1" ht="48.75">
      <c r="B14" s="38" t="s">
        <v>223</v>
      </c>
      <c r="C14" s="39" t="s">
        <v>224</v>
      </c>
      <c r="D14" s="39" t="s">
        <v>225</v>
      </c>
      <c r="E14" s="39" t="s">
        <v>135</v>
      </c>
      <c r="F14" s="39" t="s">
        <v>226</v>
      </c>
      <c r="G14" s="39" t="s">
        <v>227</v>
      </c>
      <c r="H14" s="39" t="s">
        <v>228</v>
      </c>
      <c r="I14" s="40" t="s">
        <v>229</v>
      </c>
      <c r="K14" s="41" t="s">
        <v>230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138</v>
      </c>
      <c r="F18" s="209"/>
    </row>
    <row r="19" spans="1:15" customHeight="1" ht="24.75">
      <c r="B19" s="38" t="str">
        <f>'BF - INPUT'!F54</f>
        <v>0</v>
      </c>
      <c r="C19" s="39" t="s">
        <v>231</v>
      </c>
      <c r="D19" s="39" t="s">
        <v>232</v>
      </c>
      <c r="E19" s="78" t="str">
        <f>'BF - INPUT'!F56</f>
        <v>0</v>
      </c>
      <c r="F19" s="40" t="s">
        <v>26</v>
      </c>
      <c r="K19" s="41" t="s">
        <v>230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234</v>
      </c>
      <c r="D25" s="50" t="s">
        <v>235</v>
      </c>
      <c r="E25" s="50" t="s">
        <v>236</v>
      </c>
      <c r="F25" s="50" t="s">
        <v>237</v>
      </c>
      <c r="G25" s="50" t="s">
        <v>238</v>
      </c>
      <c r="H25" s="50" t="s">
        <v>239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68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240</v>
      </c>
      <c r="C29" s="51">
        <v>0</v>
      </c>
      <c r="D29" s="6"/>
      <c r="L29" s="6"/>
    </row>
    <row r="30" spans="1:15" customHeight="1" ht="12">
      <c r="B30" s="49" t="s">
        <v>241</v>
      </c>
      <c r="C30" s="51">
        <v>0</v>
      </c>
      <c r="D30" s="6"/>
      <c r="E30" s="1109" t="s">
        <v>242</v>
      </c>
      <c r="F30" s="1110"/>
      <c r="G30" s="1110"/>
      <c r="H30" s="1110"/>
      <c r="I30" s="1110"/>
      <c r="J30" s="1111"/>
    </row>
    <row r="31" spans="1:15" customHeight="1" ht="12.75">
      <c r="B31" s="49" t="s">
        <v>243</v>
      </c>
      <c r="C31" s="51">
        <v>1</v>
      </c>
      <c r="D31" s="6"/>
      <c r="E31" s="1104" t="s">
        <v>244</v>
      </c>
      <c r="F31" s="1105"/>
      <c r="G31" s="293" t="s">
        <v>245</v>
      </c>
      <c r="H31" s="293" t="s">
        <v>246</v>
      </c>
      <c r="I31" s="293" t="s">
        <v>247</v>
      </c>
      <c r="J31" s="27" t="s">
        <v>248</v>
      </c>
    </row>
    <row r="32" spans="1:15">
      <c r="B32" s="49" t="s">
        <v>249</v>
      </c>
      <c r="C32" s="51">
        <v>1</v>
      </c>
      <c r="D32" s="6"/>
      <c r="E32" s="56" t="s">
        <v>250</v>
      </c>
      <c r="F32" s="57"/>
      <c r="G32" s="31" t="s">
        <v>56</v>
      </c>
      <c r="H32" s="105" t="str">
        <f>E32&amp;G32</f>
        <v>0</v>
      </c>
      <c r="I32" s="74" t="s">
        <v>192</v>
      </c>
      <c r="J32" s="30" t="s">
        <v>192</v>
      </c>
      <c r="K32" s="23"/>
    </row>
    <row r="33" spans="1:15">
      <c r="B33" s="49" t="s">
        <v>251</v>
      </c>
      <c r="C33" s="51">
        <v>1</v>
      </c>
      <c r="D33" s="6"/>
      <c r="E33" s="59" t="s">
        <v>252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192</v>
      </c>
      <c r="K33" s="23"/>
    </row>
    <row r="34" spans="1:15">
      <c r="B34" s="49" t="s">
        <v>253</v>
      </c>
      <c r="C34" s="51">
        <v>1</v>
      </c>
      <c r="D34" s="6"/>
      <c r="E34" s="59" t="s">
        <v>252</v>
      </c>
      <c r="F34" s="60"/>
      <c r="G34" s="185" t="s">
        <v>154</v>
      </c>
      <c r="H34" s="105" t="str">
        <f>E34&amp;G34</f>
        <v>0</v>
      </c>
      <c r="I34" s="74" t="s">
        <v>192</v>
      </c>
      <c r="J34" s="36">
        <v>34</v>
      </c>
      <c r="K34" s="23"/>
    </row>
    <row r="35" spans="1:15">
      <c r="B35" s="49" t="s">
        <v>254</v>
      </c>
      <c r="C35" s="51">
        <v>2</v>
      </c>
      <c r="D35" s="6"/>
      <c r="E35" s="59" t="s">
        <v>252</v>
      </c>
      <c r="F35" s="60"/>
      <c r="G35" s="185" t="s">
        <v>101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255</v>
      </c>
      <c r="C36" s="51">
        <v>2</v>
      </c>
      <c r="D36" s="6"/>
      <c r="E36" s="59" t="s">
        <v>256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192</v>
      </c>
      <c r="K36" s="23"/>
    </row>
    <row r="37" spans="1:15">
      <c r="B37" s="49" t="s">
        <v>257</v>
      </c>
      <c r="C37" s="51">
        <v>2</v>
      </c>
      <c r="D37" s="6"/>
      <c r="E37" s="59" t="s">
        <v>256</v>
      </c>
      <c r="F37" s="60"/>
      <c r="G37" s="185" t="s">
        <v>154</v>
      </c>
      <c r="H37" s="105" t="str">
        <f>E37&amp;G37</f>
        <v>0</v>
      </c>
      <c r="I37" s="74" t="s">
        <v>192</v>
      </c>
      <c r="J37" s="36">
        <v>34</v>
      </c>
      <c r="K37" s="23"/>
    </row>
    <row r="38" spans="1:15">
      <c r="B38" s="49" t="s">
        <v>258</v>
      </c>
      <c r="C38" s="51">
        <v>2</v>
      </c>
      <c r="D38" s="6"/>
      <c r="E38" s="59" t="s">
        <v>256</v>
      </c>
      <c r="F38" s="60"/>
      <c r="G38" s="185" t="s">
        <v>101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259</v>
      </c>
      <c r="C39" s="51">
        <v>3</v>
      </c>
      <c r="D39" s="6"/>
      <c r="E39" s="59" t="s">
        <v>256</v>
      </c>
      <c r="F39" s="60"/>
      <c r="G39" s="185" t="s">
        <v>173</v>
      </c>
      <c r="H39" s="105" t="str">
        <f>E39&amp;G39</f>
        <v>0</v>
      </c>
      <c r="I39" s="58">
        <v>34</v>
      </c>
      <c r="J39" s="30" t="s">
        <v>192</v>
      </c>
      <c r="K39" s="23"/>
    </row>
    <row r="40" spans="1:15">
      <c r="B40" s="49" t="s">
        <v>260</v>
      </c>
      <c r="C40" s="51">
        <v>3</v>
      </c>
      <c r="D40" s="6"/>
      <c r="E40" s="59" t="s">
        <v>256</v>
      </c>
      <c r="F40" s="60"/>
      <c r="G40" s="185" t="s">
        <v>174</v>
      </c>
      <c r="H40" s="105" t="str">
        <f>E40&amp;G40</f>
        <v>0</v>
      </c>
      <c r="I40" s="74" t="s">
        <v>192</v>
      </c>
      <c r="J40" s="36">
        <v>34</v>
      </c>
      <c r="K40" s="23"/>
    </row>
    <row r="41" spans="1:15">
      <c r="B41" s="49" t="s">
        <v>261</v>
      </c>
      <c r="C41" s="51">
        <v>3</v>
      </c>
      <c r="D41" s="6"/>
      <c r="E41" s="59" t="s">
        <v>256</v>
      </c>
      <c r="F41" s="60"/>
      <c r="G41" s="185" t="s">
        <v>220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262</v>
      </c>
      <c r="C42" s="51">
        <v>3</v>
      </c>
      <c r="D42" s="6"/>
      <c r="E42" s="59" t="s">
        <v>256</v>
      </c>
      <c r="F42" s="60"/>
      <c r="G42" s="185" t="s">
        <v>219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263</v>
      </c>
      <c r="C43" s="51">
        <v>4</v>
      </c>
      <c r="D43" s="6"/>
      <c r="E43" s="59" t="s">
        <v>256</v>
      </c>
      <c r="F43" s="60"/>
      <c r="G43" s="185" t="s">
        <v>221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264</v>
      </c>
      <c r="C44" s="51">
        <v>4</v>
      </c>
      <c r="D44" s="6"/>
      <c r="E44" s="59" t="s">
        <v>265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192</v>
      </c>
      <c r="K44" s="23"/>
    </row>
    <row r="45" spans="1:15">
      <c r="B45" s="49" t="s">
        <v>266</v>
      </c>
      <c r="C45" s="51">
        <v>4</v>
      </c>
      <c r="D45" s="6"/>
      <c r="E45" s="59" t="s">
        <v>265</v>
      </c>
      <c r="F45" s="60"/>
      <c r="G45" s="185" t="s">
        <v>154</v>
      </c>
      <c r="H45" s="105" t="str">
        <f>E45&amp;G45</f>
        <v>0</v>
      </c>
      <c r="I45" s="74" t="s">
        <v>192</v>
      </c>
      <c r="J45" s="36">
        <v>27</v>
      </c>
      <c r="K45" s="23"/>
    </row>
    <row r="46" spans="1:15">
      <c r="B46" s="49" t="s">
        <v>267</v>
      </c>
      <c r="C46" s="51">
        <v>4</v>
      </c>
      <c r="D46" s="6"/>
      <c r="E46" s="59" t="s">
        <v>265</v>
      </c>
      <c r="F46" s="60"/>
      <c r="G46" s="185" t="s">
        <v>101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268</v>
      </c>
      <c r="C47" s="51">
        <v>5</v>
      </c>
      <c r="D47" s="6"/>
      <c r="E47" s="59" t="s">
        <v>269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192</v>
      </c>
      <c r="K47" s="23"/>
    </row>
    <row r="48" spans="1:15">
      <c r="B48" s="49" t="s">
        <v>270</v>
      </c>
      <c r="C48" s="51">
        <v>5</v>
      </c>
      <c r="D48" s="6"/>
      <c r="E48" s="59" t="s">
        <v>269</v>
      </c>
      <c r="F48" s="60"/>
      <c r="G48" s="185" t="s">
        <v>154</v>
      </c>
      <c r="H48" s="105" t="str">
        <f>E48&amp;G48</f>
        <v>0</v>
      </c>
      <c r="I48" s="74" t="s">
        <v>192</v>
      </c>
      <c r="J48" s="36">
        <v>46</v>
      </c>
      <c r="K48" s="23"/>
    </row>
    <row r="49" spans="1:15">
      <c r="B49" s="49" t="s">
        <v>271</v>
      </c>
      <c r="C49" s="51">
        <v>5</v>
      </c>
      <c r="D49" s="6"/>
      <c r="E49" s="59" t="s">
        <v>269</v>
      </c>
      <c r="F49" s="60"/>
      <c r="G49" s="185" t="s">
        <v>101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272</v>
      </c>
      <c r="C50" s="51">
        <v>5</v>
      </c>
      <c r="D50" s="6"/>
      <c r="E50" s="59" t="s">
        <v>273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192</v>
      </c>
      <c r="K50" s="23"/>
    </row>
    <row r="51" spans="1:15">
      <c r="B51" s="49" t="s">
        <v>274</v>
      </c>
      <c r="C51" s="51">
        <v>6</v>
      </c>
      <c r="D51" s="6"/>
      <c r="E51" s="59" t="s">
        <v>273</v>
      </c>
      <c r="F51" s="60"/>
      <c r="G51" s="185" t="s">
        <v>154</v>
      </c>
      <c r="H51" s="105" t="str">
        <f>E51&amp;G51</f>
        <v>0</v>
      </c>
      <c r="I51" s="74" t="s">
        <v>192</v>
      </c>
      <c r="J51" s="36">
        <v>19</v>
      </c>
      <c r="K51" s="23"/>
    </row>
    <row r="52" spans="1:15">
      <c r="B52" s="49" t="s">
        <v>275</v>
      </c>
      <c r="C52" s="51">
        <v>6</v>
      </c>
      <c r="D52" s="6"/>
      <c r="E52" s="59" t="s">
        <v>273</v>
      </c>
      <c r="F52" s="60"/>
      <c r="G52" s="185" t="s">
        <v>101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276</v>
      </c>
      <c r="C53" s="51">
        <v>6</v>
      </c>
      <c r="D53" s="6"/>
      <c r="E53" s="59" t="s">
        <v>277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192</v>
      </c>
    </row>
    <row r="54" spans="1:15">
      <c r="B54" s="49" t="s">
        <v>278</v>
      </c>
      <c r="C54" s="51">
        <v>6</v>
      </c>
      <c r="D54" s="6"/>
      <c r="E54" s="59" t="s">
        <v>277</v>
      </c>
      <c r="F54" s="60"/>
      <c r="G54" s="185" t="s">
        <v>154</v>
      </c>
      <c r="H54" s="105" t="str">
        <f>E54&amp;G54</f>
        <v>0</v>
      </c>
      <c r="I54" s="74" t="s">
        <v>192</v>
      </c>
      <c r="J54" s="36">
        <v>19</v>
      </c>
    </row>
    <row r="55" spans="1:15">
      <c r="B55" s="49" t="s">
        <v>279</v>
      </c>
      <c r="C55" s="51">
        <v>7</v>
      </c>
      <c r="D55" s="6"/>
      <c r="E55" s="59" t="s">
        <v>277</v>
      </c>
      <c r="F55" s="60"/>
      <c r="G55" s="185" t="s">
        <v>101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280</v>
      </c>
      <c r="C56" s="51">
        <v>7</v>
      </c>
      <c r="D56" s="6"/>
      <c r="E56" s="59" t="s">
        <v>281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192</v>
      </c>
    </row>
    <row r="57" spans="1:15">
      <c r="B57" s="49" t="s">
        <v>282</v>
      </c>
      <c r="C57" s="51">
        <v>7</v>
      </c>
      <c r="D57" s="6"/>
      <c r="E57" s="59" t="s">
        <v>281</v>
      </c>
      <c r="F57" s="60"/>
      <c r="G57" s="185" t="s">
        <v>154</v>
      </c>
      <c r="H57" s="105" t="str">
        <f>E57&amp;G57</f>
        <v>0</v>
      </c>
      <c r="I57" s="74" t="s">
        <v>192</v>
      </c>
      <c r="J57" s="36">
        <v>19</v>
      </c>
    </row>
    <row r="58" spans="1:15">
      <c r="B58" s="49" t="s">
        <v>283</v>
      </c>
      <c r="C58" s="51">
        <v>7</v>
      </c>
      <c r="D58" s="6"/>
      <c r="E58" s="59" t="s">
        <v>281</v>
      </c>
      <c r="F58" s="60"/>
      <c r="G58" s="185" t="s">
        <v>101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284</v>
      </c>
      <c r="C59" s="51">
        <v>8</v>
      </c>
      <c r="D59" s="6"/>
      <c r="E59" s="59" t="s">
        <v>285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192</v>
      </c>
    </row>
    <row r="60" spans="1:15">
      <c r="B60" s="49" t="s">
        <v>286</v>
      </c>
      <c r="C60" s="51">
        <v>8</v>
      </c>
      <c r="D60" s="6"/>
      <c r="E60" s="59" t="s">
        <v>285</v>
      </c>
      <c r="F60" s="60"/>
      <c r="G60" s="185" t="s">
        <v>154</v>
      </c>
      <c r="H60" s="105" t="str">
        <f>E60&amp;G60</f>
        <v>0</v>
      </c>
      <c r="I60" s="74" t="s">
        <v>192</v>
      </c>
      <c r="J60" s="36">
        <v>19</v>
      </c>
    </row>
    <row r="61" spans="1:15">
      <c r="B61" s="49" t="s">
        <v>287</v>
      </c>
      <c r="C61" s="51">
        <v>8</v>
      </c>
      <c r="D61" s="6"/>
      <c r="E61" s="59" t="s">
        <v>285</v>
      </c>
      <c r="F61" s="60"/>
      <c r="G61" s="185" t="s">
        <v>101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288</v>
      </c>
      <c r="C62" s="51">
        <v>8</v>
      </c>
      <c r="D62" s="6"/>
    </row>
    <row r="63" spans="1:15">
      <c r="B63" s="49" t="s">
        <v>289</v>
      </c>
      <c r="C63" s="51">
        <v>9</v>
      </c>
      <c r="D63" s="6"/>
    </row>
    <row r="64" spans="1:15">
      <c r="B64" s="49" t="s">
        <v>290</v>
      </c>
      <c r="C64" s="51">
        <v>9</v>
      </c>
      <c r="D64" s="6"/>
    </row>
    <row r="65" spans="1:15">
      <c r="B65" s="49" t="s">
        <v>291</v>
      </c>
      <c r="C65" s="51">
        <v>9</v>
      </c>
      <c r="D65" s="6"/>
    </row>
    <row r="66" spans="1:15">
      <c r="B66" s="49" t="s">
        <v>292</v>
      </c>
      <c r="C66" s="51">
        <v>9</v>
      </c>
      <c r="D66" s="6"/>
    </row>
    <row r="67" spans="1:15">
      <c r="B67" s="49" t="s">
        <v>293</v>
      </c>
      <c r="C67" s="51">
        <v>10</v>
      </c>
    </row>
    <row r="68" spans="1:15">
      <c r="B68" s="49" t="s">
        <v>294</v>
      </c>
      <c r="C68" s="51">
        <v>10</v>
      </c>
    </row>
    <row r="69" spans="1:15">
      <c r="B69" s="49" t="s">
        <v>295</v>
      </c>
      <c r="C69" s="51">
        <v>10</v>
      </c>
    </row>
    <row r="70" spans="1:15">
      <c r="B70" s="49" t="s">
        <v>296</v>
      </c>
      <c r="C70" s="51">
        <v>10</v>
      </c>
    </row>
    <row r="71" spans="1:15">
      <c r="B71" s="49" t="s">
        <v>297</v>
      </c>
      <c r="C71" s="51">
        <v>11</v>
      </c>
    </row>
    <row r="72" spans="1:15">
      <c r="B72" s="49" t="s">
        <v>298</v>
      </c>
      <c r="C72" s="51">
        <v>11</v>
      </c>
    </row>
    <row r="73" spans="1:15">
      <c r="B73" s="49" t="s">
        <v>299</v>
      </c>
      <c r="C73" s="51">
        <v>11</v>
      </c>
    </row>
    <row r="74" spans="1:15">
      <c r="B74" s="49" t="s">
        <v>300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197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301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66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67</v>
      </c>
      <c r="F20" s="361" t="str">
        <f>A11</f>
        <v>0</v>
      </c>
      <c r="G20" s="359"/>
      <c r="H20" s="360"/>
    </row>
    <row r="21" spans="1:28">
      <c r="B21" s="96" t="s">
        <v>68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69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70</v>
      </c>
      <c r="F26" s="361" t="str">
        <f>F11</f>
        <v>0</v>
      </c>
      <c r="G26" s="359"/>
      <c r="H26" s="360"/>
    </row>
    <row r="27" spans="1:28">
      <c r="B27" s="96" t="s">
        <v>71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72</v>
      </c>
      <c r="F29" s="361" t="str">
        <f>G11</f>
        <v>0</v>
      </c>
      <c r="G29" s="359"/>
      <c r="H29" s="360"/>
    </row>
    <row r="30" spans="1:28">
      <c r="B30" s="96" t="s">
        <v>73</v>
      </c>
      <c r="F30" s="361" t="str">
        <f>G13</f>
        <v>0</v>
      </c>
      <c r="G30" s="359"/>
      <c r="H30" s="360"/>
    </row>
    <row r="31" spans="1:28">
      <c r="B31" s="96" t="s">
        <v>199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74</v>
      </c>
      <c r="F35" s="361" t="str">
        <f>I11</f>
        <v>0</v>
      </c>
      <c r="G35" s="362"/>
      <c r="H35" s="363"/>
    </row>
    <row r="36" spans="1:28">
      <c r="B36" s="96" t="s">
        <v>75</v>
      </c>
      <c r="F36" s="361" t="str">
        <f>I13</f>
        <v>0</v>
      </c>
      <c r="G36" s="362"/>
      <c r="H36" s="363"/>
    </row>
    <row r="37" spans="1:28">
      <c r="B37" s="96" t="s">
        <v>76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77</v>
      </c>
      <c r="F39" s="361" t="str">
        <f>J12</f>
        <v>0</v>
      </c>
      <c r="G39" s="362"/>
      <c r="H39" s="363"/>
    </row>
    <row r="40" spans="1:28">
      <c r="B40" s="96" t="s">
        <v>78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79</v>
      </c>
      <c r="F42" s="361" t="str">
        <f>R11</f>
        <v>0</v>
      </c>
      <c r="G42" s="362"/>
      <c r="H42" s="363"/>
    </row>
    <row r="43" spans="1:28">
      <c r="B43" s="96" t="s">
        <v>80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81</v>
      </c>
      <c r="F45" s="361" t="str">
        <f>S11</f>
        <v>0</v>
      </c>
      <c r="G45" s="362"/>
      <c r="H45" s="363"/>
    </row>
    <row r="46" spans="1:28">
      <c r="B46" s="96" t="s">
        <v>82</v>
      </c>
      <c r="F46" s="361" t="str">
        <f>S12</f>
        <v>0</v>
      </c>
      <c r="G46" s="362"/>
      <c r="H46" s="363"/>
    </row>
    <row r="47" spans="1:28">
      <c r="B47" s="96" t="s">
        <v>83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84</v>
      </c>
      <c r="F50" s="361" t="str">
        <f>U11</f>
        <v>0</v>
      </c>
      <c r="G50" s="362"/>
      <c r="H50" s="363"/>
    </row>
    <row r="51" spans="1:28">
      <c r="B51" s="96" t="s">
        <v>85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201</v>
      </c>
      <c r="F53" s="361" t="str">
        <f>V11</f>
        <v>0</v>
      </c>
      <c r="G53" s="362"/>
      <c r="H53" s="363"/>
    </row>
    <row r="54" spans="1:28">
      <c r="B54" s="96" t="s">
        <v>202</v>
      </c>
      <c r="F54" s="361" t="str">
        <f>V12</f>
        <v>0</v>
      </c>
      <c r="G54" s="362"/>
      <c r="H54" s="363"/>
    </row>
    <row r="55" spans="1:28">
      <c r="B55" s="96" t="s">
        <v>203</v>
      </c>
      <c r="F55" s="361" t="str">
        <f>W12</f>
        <v>0</v>
      </c>
      <c r="G55" s="362"/>
      <c r="H55" s="363"/>
    </row>
    <row r="56" spans="1:28">
      <c r="B56" s="96" t="s">
        <v>204</v>
      </c>
      <c r="F56" s="361" t="str">
        <f>W11</f>
        <v>0</v>
      </c>
      <c r="G56" s="362"/>
      <c r="H56" s="363"/>
    </row>
    <row r="57" spans="1:28">
      <c r="B57" s="96" t="s">
        <v>302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205</v>
      </c>
      <c r="F59" s="361" t="str">
        <f>X11</f>
        <v>0</v>
      </c>
      <c r="G59" s="362"/>
      <c r="H59" s="363"/>
    </row>
    <row r="60" spans="1:28">
      <c r="B60" s="96" t="s">
        <v>206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208</v>
      </c>
      <c r="F64" s="361" t="str">
        <f>Y11</f>
        <v>0</v>
      </c>
      <c r="G64" s="362"/>
      <c r="H64" s="363"/>
    </row>
    <row r="65" spans="1:28">
      <c r="B65" s="96" t="s">
        <v>209</v>
      </c>
      <c r="F65" s="361" t="str">
        <f>Y14</f>
        <v>0</v>
      </c>
      <c r="G65" s="362"/>
      <c r="H65" s="363"/>
    </row>
    <row r="66" spans="1:28">
      <c r="B66" s="96" t="s">
        <v>210</v>
      </c>
      <c r="F66" s="361" t="str">
        <f>Y13</f>
        <v>0</v>
      </c>
      <c r="G66" s="362"/>
      <c r="H66" s="363"/>
    </row>
    <row r="67" spans="1:28">
      <c r="B67" s="96" t="s">
        <v>211</v>
      </c>
      <c r="F67" s="361" t="str">
        <f>Z11</f>
        <v>0</v>
      </c>
      <c r="G67" s="362"/>
      <c r="H67" s="363"/>
    </row>
    <row r="68" spans="1:28">
      <c r="B68" s="96" t="s">
        <v>212</v>
      </c>
      <c r="F68" s="361" t="str">
        <f>Z13</f>
        <v>0</v>
      </c>
      <c r="G68" s="362"/>
      <c r="H68" s="363"/>
    </row>
    <row r="69" spans="1:28">
      <c r="B69" s="96" t="s">
        <v>213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303</v>
      </c>
      <c r="B1" s="2"/>
      <c r="C1" s="2"/>
    </row>
    <row r="2" spans="1:10" customHeight="1" ht="15">
      <c r="A2" s="4" t="s">
        <v>304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'BP - INPUT'!F36</f>
        <v>0</v>
      </c>
    </row>
    <row r="5" spans="1:10">
      <c r="A5" s="1" t="s">
        <v>89</v>
      </c>
      <c r="B5" s="11" t="str">
        <f>'BP - INPUT'!F37</f>
        <v>0</v>
      </c>
    </row>
    <row r="6" spans="1:10">
      <c r="A6" s="1" t="s">
        <v>90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91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96</v>
      </c>
      <c r="C16" s="1101"/>
      <c r="D16" s="1101"/>
      <c r="E16" s="1102"/>
    </row>
    <row r="17" spans="1:10" customHeight="1" ht="12.75">
      <c r="B17" s="996" t="s">
        <v>97</v>
      </c>
      <c r="C17" s="995"/>
      <c r="D17" s="996" t="s">
        <v>98</v>
      </c>
      <c r="E17" s="995"/>
    </row>
    <row r="18" spans="1:10">
      <c r="A18" s="546" t="s">
        <v>151</v>
      </c>
      <c r="B18" s="550" t="s">
        <v>99</v>
      </c>
      <c r="C18" s="549" t="s">
        <v>100</v>
      </c>
      <c r="D18" s="550" t="s">
        <v>99</v>
      </c>
      <c r="E18" s="549" t="s">
        <v>100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101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