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elf-development\data science\udacity\p1\"/>
    </mc:Choice>
  </mc:AlternateContent>
  <bookViews>
    <workbookView xWindow="0" yWindow="0" windowWidth="20490" windowHeight="7770" activeTab="1"/>
  </bookViews>
  <sheets>
    <sheet name="stroopdata" sheetId="1" r:id="rId1"/>
    <sheet name="Sheet1" sheetId="3" r:id="rId2"/>
    <sheet name="distribution" sheetId="2" r:id="rId3"/>
  </sheets>
  <calcPr calcId="152511"/>
</workbook>
</file>

<file path=xl/calcChain.xml><?xml version="1.0" encoding="utf-8"?>
<calcChain xmlns="http://schemas.openxmlformats.org/spreadsheetml/2006/main">
  <c r="S31" i="2" l="1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10" i="2"/>
  <c r="O13" i="2"/>
  <c r="H34" i="2"/>
  <c r="J34" i="2"/>
  <c r="N35" i="2"/>
  <c r="Q35" i="2"/>
  <c r="Q34" i="2"/>
  <c r="O34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10" i="2"/>
  <c r="O11" i="2"/>
  <c r="O12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10" i="2"/>
  <c r="J33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9" i="2"/>
  <c r="I31" i="2" l="1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B3" i="2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" i="1"/>
  <c r="M6" i="1" l="1"/>
  <c r="M5" i="1"/>
  <c r="K23" i="1"/>
  <c r="K21" i="1"/>
  <c r="K22" i="1" s="1"/>
  <c r="H21" i="1"/>
  <c r="H23" i="1" s="1"/>
  <c r="H22" i="1" l="1"/>
</calcChain>
</file>

<file path=xl/sharedStrings.xml><?xml version="1.0" encoding="utf-8"?>
<sst xmlns="http://schemas.openxmlformats.org/spreadsheetml/2006/main" count="49" uniqueCount="28">
  <si>
    <t>Incongruent</t>
  </si>
  <si>
    <t>Congruent</t>
    <phoneticPr fontId="18" type="noConversion"/>
  </si>
  <si>
    <t>列1</t>
  </si>
  <si>
    <t>平均</t>
  </si>
  <si>
    <t>标准误差</t>
  </si>
  <si>
    <t>中位数</t>
  </si>
  <si>
    <t>众数</t>
  </si>
  <si>
    <t>标准差</t>
  </si>
  <si>
    <t>方差</t>
  </si>
  <si>
    <t>峰度</t>
  </si>
  <si>
    <t>偏度</t>
  </si>
  <si>
    <t>区域</t>
  </si>
  <si>
    <t>最小值</t>
  </si>
  <si>
    <t>最大值</t>
  </si>
  <si>
    <t>求和</t>
  </si>
  <si>
    <t>观测数</t>
  </si>
  <si>
    <t>置信度(95.0%)</t>
  </si>
  <si>
    <t>极差</t>
    <phoneticPr fontId="18" type="noConversion"/>
  </si>
  <si>
    <t>最大(7)</t>
  </si>
  <si>
    <t>最小(7)</t>
  </si>
  <si>
    <t>xi</t>
    <phoneticPr fontId="18" type="noConversion"/>
  </si>
  <si>
    <t>Fxi</t>
    <phoneticPr fontId="18" type="noConversion"/>
  </si>
  <si>
    <t>Zfi</t>
    <phoneticPr fontId="18" type="noConversion"/>
  </si>
  <si>
    <t>Incon-Con</t>
    <phoneticPr fontId="18" type="noConversion"/>
  </si>
  <si>
    <r>
      <t>Z</t>
    </r>
    <r>
      <rPr>
        <vertAlign val="subscript"/>
        <sz val="11"/>
        <color theme="1"/>
        <rFont val="宋体"/>
        <family val="3"/>
        <charset val="134"/>
        <scheme val="minor"/>
      </rPr>
      <t>i</t>
    </r>
    <phoneticPr fontId="18" type="noConversion"/>
  </si>
  <si>
    <r>
      <t>F</t>
    </r>
    <r>
      <rPr>
        <vertAlign val="subscript"/>
        <sz val="11"/>
        <color theme="1"/>
        <rFont val="宋体"/>
        <family val="3"/>
        <charset val="134"/>
        <scheme val="minor"/>
      </rPr>
      <t>Zi</t>
    </r>
    <phoneticPr fontId="18" type="noConversion"/>
  </si>
  <si>
    <r>
      <t>Z</t>
    </r>
    <r>
      <rPr>
        <vertAlign val="subscript"/>
        <sz val="11"/>
        <color theme="1"/>
        <rFont val="宋体"/>
        <family val="3"/>
        <charset val="134"/>
        <scheme val="minor"/>
      </rPr>
      <t>fi</t>
    </r>
    <phoneticPr fontId="18" type="noConversion"/>
  </si>
  <si>
    <t>zi（sorted）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</si>
</sst>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);[Red]\(0.00\)"/>
    <numFmt numFmtId="177" formatCode="0.00_ "/>
  </numFmts>
  <fonts count="20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vertAlign val="subscript"/>
      <sz val="11"/>
      <color theme="1"/>
      <name val="宋体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0" xfId="0" applyFill="1" applyBorder="1" applyAlignment="1">
      <alignment vertical="center"/>
    </xf>
    <xf numFmtId="0" fontId="0" fillId="0" borderId="10" xfId="0" applyFill="1" applyBorder="1" applyAlignment="1">
      <alignment vertical="center"/>
    </xf>
    <xf numFmtId="0" fontId="0" fillId="0" borderId="11" xfId="0" applyFont="1" applyFill="1" applyBorder="1" applyAlignment="1">
      <alignment horizontal="centerContinuous"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14" fillId="0" borderId="0" xfId="0" applyFon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workbookViewId="0">
      <selection activeCell="D3" sqref="D3:D23"/>
    </sheetView>
  </sheetViews>
  <sheetFormatPr defaultRowHeight="13.5" x14ac:dyDescent="0.15"/>
  <cols>
    <col min="1" max="1" width="15.5" customWidth="1"/>
    <col min="2" max="2" width="12.75" bestFit="1" customWidth="1"/>
    <col min="3" max="3" width="11.625" bestFit="1" customWidth="1"/>
  </cols>
  <sheetData>
    <row r="1" spans="1:13" ht="16.5" x14ac:dyDescent="0.15">
      <c r="A1" s="6" t="s">
        <v>1</v>
      </c>
      <c r="B1" s="6" t="s">
        <v>0</v>
      </c>
      <c r="C1" s="6" t="s">
        <v>23</v>
      </c>
      <c r="D1" s="6" t="s">
        <v>24</v>
      </c>
      <c r="E1" s="6" t="s">
        <v>25</v>
      </c>
      <c r="F1" s="6" t="s">
        <v>26</v>
      </c>
    </row>
    <row r="2" spans="1:13" ht="14.25" thickBot="1" x14ac:dyDescent="0.2">
      <c r="A2" s="6">
        <v>12.079000000000001</v>
      </c>
      <c r="B2" s="6">
        <v>19.277999999999999</v>
      </c>
      <c r="C2" s="6">
        <f>B2-A2</f>
        <v>7.1989999999999981</v>
      </c>
      <c r="D2" s="6">
        <v>1.9499999999999993</v>
      </c>
      <c r="E2" s="7">
        <v>4.1666666666666664E-2</v>
      </c>
      <c r="F2" s="8">
        <v>-1.75</v>
      </c>
    </row>
    <row r="3" spans="1:13" x14ac:dyDescent="0.15">
      <c r="A3" s="6">
        <v>16.791</v>
      </c>
      <c r="B3" s="6">
        <v>18.741</v>
      </c>
      <c r="C3" s="6">
        <f t="shared" ref="C3:C25" si="0">B3-A3</f>
        <v>1.9499999999999993</v>
      </c>
      <c r="D3" s="6">
        <v>2.1960000000000015</v>
      </c>
      <c r="E3" s="7">
        <v>8.3333333333333329E-2</v>
      </c>
      <c r="F3" s="6">
        <v>-1.4</v>
      </c>
      <c r="G3" s="3" t="s">
        <v>2</v>
      </c>
      <c r="H3" s="3"/>
      <c r="J3" s="3" t="s">
        <v>2</v>
      </c>
      <c r="K3" s="3"/>
    </row>
    <row r="4" spans="1:13" x14ac:dyDescent="0.15">
      <c r="A4" s="6">
        <v>9.5640000000000001</v>
      </c>
      <c r="B4" s="6">
        <v>21.213999999999999</v>
      </c>
      <c r="C4" s="6">
        <f t="shared" si="0"/>
        <v>11.649999999999999</v>
      </c>
      <c r="D4" s="6">
        <v>2.347999999999999</v>
      </c>
      <c r="E4" s="7">
        <v>0.125</v>
      </c>
      <c r="F4" s="6">
        <v>-1.1200000000000001</v>
      </c>
      <c r="G4" s="1"/>
      <c r="H4" s="1"/>
      <c r="J4" s="1"/>
      <c r="K4" s="1"/>
    </row>
    <row r="5" spans="1:13" x14ac:dyDescent="0.15">
      <c r="A5" s="6">
        <v>8.6300000000000008</v>
      </c>
      <c r="B5" s="6">
        <v>15.686999999999999</v>
      </c>
      <c r="C5" s="6">
        <f t="shared" si="0"/>
        <v>7.0569999999999986</v>
      </c>
      <c r="D5" s="6">
        <v>2.4370000000000012</v>
      </c>
      <c r="E5" s="7">
        <v>0.16666666666666666</v>
      </c>
      <c r="F5" s="6">
        <v>-0.95</v>
      </c>
      <c r="G5" s="1" t="s">
        <v>3</v>
      </c>
      <c r="H5" s="1">
        <v>14.051125000000001</v>
      </c>
      <c r="J5" s="1" t="s">
        <v>3</v>
      </c>
      <c r="K5" s="1">
        <v>22.015916666666669</v>
      </c>
      <c r="M5">
        <f>13.698/14.05113</f>
        <v>0.97486821344617836</v>
      </c>
    </row>
    <row r="6" spans="1:13" x14ac:dyDescent="0.15">
      <c r="A6" s="6">
        <v>14.669</v>
      </c>
      <c r="B6" s="6">
        <v>22.803000000000001</v>
      </c>
      <c r="C6" s="6">
        <f t="shared" si="0"/>
        <v>8.1340000000000003</v>
      </c>
      <c r="D6" s="6">
        <v>3.3459999999999983</v>
      </c>
      <c r="E6" s="7">
        <v>0.20833333333333334</v>
      </c>
      <c r="F6" s="6">
        <v>-0.8</v>
      </c>
      <c r="G6" s="1" t="s">
        <v>4</v>
      </c>
      <c r="H6" s="1">
        <v>0.72655090067879735</v>
      </c>
      <c r="J6" s="1" t="s">
        <v>4</v>
      </c>
      <c r="K6" s="1">
        <v>0.97919518475276157</v>
      </c>
      <c r="M6">
        <f>19.568/22.015</f>
        <v>0.88884851237792417</v>
      </c>
    </row>
    <row r="7" spans="1:13" x14ac:dyDescent="0.15">
      <c r="A7" s="6">
        <v>12.238</v>
      </c>
      <c r="B7" s="6">
        <v>20.878</v>
      </c>
      <c r="C7" s="6">
        <f t="shared" si="0"/>
        <v>8.64</v>
      </c>
      <c r="D7" s="6">
        <v>3.4009999999999998</v>
      </c>
      <c r="E7" s="7">
        <v>0.25</v>
      </c>
      <c r="F7" s="6">
        <v>-0.67</v>
      </c>
      <c r="G7" s="1" t="s">
        <v>5</v>
      </c>
      <c r="H7" s="1">
        <v>14.3565</v>
      </c>
      <c r="J7" s="1" t="s">
        <v>5</v>
      </c>
      <c r="K7" s="1">
        <v>21.017499999999998</v>
      </c>
    </row>
    <row r="8" spans="1:13" x14ac:dyDescent="0.15">
      <c r="A8" s="6">
        <v>14.692</v>
      </c>
      <c r="B8" s="6">
        <v>24.571999999999999</v>
      </c>
      <c r="C8" s="6">
        <f t="shared" si="0"/>
        <v>9.879999999999999</v>
      </c>
      <c r="D8" s="6">
        <v>3.7270000000000003</v>
      </c>
      <c r="E8" s="7">
        <v>0.29166666666666669</v>
      </c>
      <c r="F8" s="6">
        <v>-0.55000000000000004</v>
      </c>
      <c r="G8" s="1" t="s">
        <v>6</v>
      </c>
      <c r="H8" s="1" t="e">
        <v>#N/A</v>
      </c>
      <c r="J8" s="1" t="s">
        <v>6</v>
      </c>
      <c r="K8" s="1" t="e">
        <v>#N/A</v>
      </c>
    </row>
    <row r="9" spans="1:13" x14ac:dyDescent="0.15">
      <c r="A9" s="6">
        <v>8.9870000000000001</v>
      </c>
      <c r="B9" s="6">
        <v>17.393999999999998</v>
      </c>
      <c r="C9" s="6">
        <f t="shared" si="0"/>
        <v>8.4069999999999983</v>
      </c>
      <c r="D9" s="6">
        <v>5.1529999999999987</v>
      </c>
      <c r="E9" s="7">
        <v>0.33333333333333331</v>
      </c>
      <c r="F9" s="6">
        <v>-0.43</v>
      </c>
      <c r="G9" s="1" t="s">
        <v>7</v>
      </c>
      <c r="H9" s="1">
        <v>3.559357957645187</v>
      </c>
      <c r="J9" s="1" t="s">
        <v>7</v>
      </c>
      <c r="K9" s="1">
        <v>4.7970571224691367</v>
      </c>
    </row>
    <row r="10" spans="1:13" x14ac:dyDescent="0.15">
      <c r="A10" s="6">
        <v>9.4009999999999998</v>
      </c>
      <c r="B10" s="6">
        <v>20.762</v>
      </c>
      <c r="C10" s="6">
        <f t="shared" si="0"/>
        <v>11.361000000000001</v>
      </c>
      <c r="D10" s="6">
        <v>6.0810000000000013</v>
      </c>
      <c r="E10" s="7">
        <v>0.375</v>
      </c>
      <c r="F10" s="6">
        <v>-0.3</v>
      </c>
      <c r="G10" s="1" t="s">
        <v>8</v>
      </c>
      <c r="H10" s="1">
        <v>12.669029070652117</v>
      </c>
      <c r="J10" s="1" t="s">
        <v>8</v>
      </c>
      <c r="K10" s="1">
        <v>23.011757036231874</v>
      </c>
    </row>
    <row r="11" spans="1:13" x14ac:dyDescent="0.15">
      <c r="A11" s="6">
        <v>14.48</v>
      </c>
      <c r="B11" s="6">
        <v>26.282</v>
      </c>
      <c r="C11" s="6">
        <f t="shared" si="0"/>
        <v>11.802</v>
      </c>
      <c r="D11" s="6">
        <v>6.6439999999999984</v>
      </c>
      <c r="E11" s="7">
        <v>0.41666666666666669</v>
      </c>
      <c r="F11" s="6">
        <v>-0.2</v>
      </c>
      <c r="G11" s="1" t="s">
        <v>9</v>
      </c>
      <c r="H11" s="1">
        <v>-0.20522482332339997</v>
      </c>
      <c r="J11" s="1" t="s">
        <v>9</v>
      </c>
      <c r="K11" s="1">
        <v>2.6889001984359884</v>
      </c>
    </row>
    <row r="12" spans="1:13" x14ac:dyDescent="0.15">
      <c r="A12" s="6">
        <v>22.327999999999999</v>
      </c>
      <c r="B12" s="6">
        <v>24.524000000000001</v>
      </c>
      <c r="C12" s="6">
        <f t="shared" si="0"/>
        <v>2.1960000000000015</v>
      </c>
      <c r="D12" s="6">
        <v>7.0569999999999986</v>
      </c>
      <c r="E12" s="7">
        <v>0.45833333333333331</v>
      </c>
      <c r="F12" s="6">
        <v>-0.1</v>
      </c>
      <c r="G12" s="1" t="s">
        <v>10</v>
      </c>
      <c r="H12" s="1">
        <v>0.41689987447903698</v>
      </c>
      <c r="J12" s="1" t="s">
        <v>10</v>
      </c>
      <c r="K12" s="1">
        <v>1.547590025915548</v>
      </c>
    </row>
    <row r="13" spans="1:13" x14ac:dyDescent="0.15">
      <c r="A13" s="6">
        <v>15.298</v>
      </c>
      <c r="B13" s="6">
        <v>18.643999999999998</v>
      </c>
      <c r="C13" s="6">
        <f t="shared" si="0"/>
        <v>3.3459999999999983</v>
      </c>
      <c r="D13" s="6">
        <v>7.1989999999999981</v>
      </c>
      <c r="E13" s="7">
        <v>0.5</v>
      </c>
      <c r="F13" s="6">
        <v>0</v>
      </c>
      <c r="G13" s="1" t="s">
        <v>11</v>
      </c>
      <c r="H13" s="1">
        <v>13.697999999999999</v>
      </c>
      <c r="J13" s="1" t="s">
        <v>11</v>
      </c>
      <c r="K13" s="1">
        <v>19.568000000000005</v>
      </c>
    </row>
    <row r="14" spans="1:13" x14ac:dyDescent="0.15">
      <c r="A14" s="6">
        <v>15.073</v>
      </c>
      <c r="B14" s="6">
        <v>17.510000000000002</v>
      </c>
      <c r="C14" s="6">
        <f t="shared" si="0"/>
        <v>2.4370000000000012</v>
      </c>
      <c r="D14" s="6">
        <v>8.1340000000000003</v>
      </c>
      <c r="E14" s="7">
        <v>0.54166666666666663</v>
      </c>
      <c r="F14" s="6">
        <v>0.1</v>
      </c>
      <c r="G14" s="1" t="s">
        <v>12</v>
      </c>
      <c r="H14" s="1">
        <v>8.6300000000000008</v>
      </c>
      <c r="J14" s="1" t="s">
        <v>12</v>
      </c>
      <c r="K14" s="1">
        <v>15.686999999999999</v>
      </c>
    </row>
    <row r="15" spans="1:13" x14ac:dyDescent="0.15">
      <c r="A15" s="6">
        <v>16.928999999999998</v>
      </c>
      <c r="B15" s="6">
        <v>20.329999999999998</v>
      </c>
      <c r="C15" s="6">
        <f t="shared" si="0"/>
        <v>3.4009999999999998</v>
      </c>
      <c r="D15" s="6">
        <v>8.4069999999999983</v>
      </c>
      <c r="E15" s="7">
        <v>0.58333333333333337</v>
      </c>
      <c r="F15" s="6">
        <v>0.2</v>
      </c>
      <c r="G15" s="1" t="s">
        <v>13</v>
      </c>
      <c r="H15" s="1">
        <v>22.327999999999999</v>
      </c>
      <c r="J15" s="1" t="s">
        <v>13</v>
      </c>
      <c r="K15" s="1">
        <v>35.255000000000003</v>
      </c>
    </row>
    <row r="16" spans="1:13" x14ac:dyDescent="0.15">
      <c r="A16" s="6">
        <v>18.2</v>
      </c>
      <c r="B16" s="6">
        <v>35.255000000000003</v>
      </c>
      <c r="C16" s="6">
        <f t="shared" si="0"/>
        <v>17.055000000000003</v>
      </c>
      <c r="D16" s="6">
        <v>8.64</v>
      </c>
      <c r="E16" s="7">
        <v>0.625</v>
      </c>
      <c r="F16" s="6">
        <v>0.33</v>
      </c>
      <c r="G16" s="1" t="s">
        <v>14</v>
      </c>
      <c r="H16" s="1">
        <v>337.22700000000003</v>
      </c>
      <c r="J16" s="1" t="s">
        <v>14</v>
      </c>
      <c r="K16" s="1">
        <v>528.38200000000006</v>
      </c>
    </row>
    <row r="17" spans="1:11" x14ac:dyDescent="0.15">
      <c r="A17" s="6">
        <v>12.13</v>
      </c>
      <c r="B17" s="6">
        <v>22.158000000000001</v>
      </c>
      <c r="C17" s="6">
        <f t="shared" si="0"/>
        <v>10.028</v>
      </c>
      <c r="D17" s="6">
        <v>9.7899999999999991</v>
      </c>
      <c r="E17" s="7">
        <v>0.66666666666666663</v>
      </c>
      <c r="F17" s="6">
        <v>0.43</v>
      </c>
      <c r="G17" s="1" t="s">
        <v>15</v>
      </c>
      <c r="H17" s="1">
        <v>24</v>
      </c>
      <c r="J17" s="1" t="s">
        <v>15</v>
      </c>
      <c r="K17" s="1">
        <v>24</v>
      </c>
    </row>
    <row r="18" spans="1:11" x14ac:dyDescent="0.15">
      <c r="A18" s="6">
        <v>18.495000000000001</v>
      </c>
      <c r="B18" s="6">
        <v>25.138999999999999</v>
      </c>
      <c r="C18" s="6">
        <f t="shared" si="0"/>
        <v>6.6439999999999984</v>
      </c>
      <c r="D18" s="6">
        <v>9.879999999999999</v>
      </c>
      <c r="E18" s="7">
        <v>0.70833333333333337</v>
      </c>
      <c r="F18" s="6">
        <v>0.55000000000000004</v>
      </c>
      <c r="G18" s="1" t="s">
        <v>18</v>
      </c>
      <c r="H18" s="1">
        <v>16.004000000000001</v>
      </c>
      <c r="J18" s="1" t="s">
        <v>18</v>
      </c>
      <c r="K18" s="1">
        <v>23.893999999999998</v>
      </c>
    </row>
    <row r="19" spans="1:11" x14ac:dyDescent="0.15">
      <c r="A19" s="6">
        <v>10.638999999999999</v>
      </c>
      <c r="B19" s="6">
        <v>20.428999999999998</v>
      </c>
      <c r="C19" s="6">
        <f t="shared" si="0"/>
        <v>9.7899999999999991</v>
      </c>
      <c r="D19" s="6">
        <v>10.028</v>
      </c>
      <c r="E19" s="7">
        <v>0.75</v>
      </c>
      <c r="F19" s="6">
        <v>0.67</v>
      </c>
      <c r="G19" s="1" t="s">
        <v>19</v>
      </c>
      <c r="H19" s="1">
        <v>12.079000000000001</v>
      </c>
      <c r="J19" s="1" t="s">
        <v>19</v>
      </c>
      <c r="K19" s="1">
        <v>18.741</v>
      </c>
    </row>
    <row r="20" spans="1:11" ht="14.25" thickBot="1" x14ac:dyDescent="0.2">
      <c r="A20" s="6">
        <v>11.343999999999999</v>
      </c>
      <c r="B20" s="6">
        <v>17.425000000000001</v>
      </c>
      <c r="C20" s="6">
        <f t="shared" si="0"/>
        <v>6.0810000000000013</v>
      </c>
      <c r="D20" s="6">
        <v>10.949999999999998</v>
      </c>
      <c r="E20" s="7">
        <v>0.79166666666666663</v>
      </c>
      <c r="F20" s="6">
        <v>0.8</v>
      </c>
      <c r="G20" s="2" t="s">
        <v>16</v>
      </c>
      <c r="H20" s="2">
        <v>1.5029850500460078</v>
      </c>
      <c r="J20" s="2" t="s">
        <v>16</v>
      </c>
      <c r="K20" s="2">
        <v>2.0256195710244858</v>
      </c>
    </row>
    <row r="21" spans="1:11" x14ac:dyDescent="0.15">
      <c r="A21" s="6">
        <v>12.369</v>
      </c>
      <c r="B21" s="6">
        <v>34.287999999999997</v>
      </c>
      <c r="C21" s="6">
        <f t="shared" si="0"/>
        <v>21.918999999999997</v>
      </c>
      <c r="D21" s="6">
        <v>11.361000000000001</v>
      </c>
      <c r="E21" s="7">
        <v>0.83333333333333337</v>
      </c>
      <c r="F21" s="6">
        <v>0.95</v>
      </c>
      <c r="G21" s="1" t="s">
        <v>17</v>
      </c>
      <c r="H21">
        <f>H18-H19</f>
        <v>3.9250000000000007</v>
      </c>
      <c r="J21" s="1" t="s">
        <v>17</v>
      </c>
      <c r="K21">
        <f>K18-K19</f>
        <v>5.1529999999999987</v>
      </c>
    </row>
    <row r="22" spans="1:11" x14ac:dyDescent="0.15">
      <c r="A22" s="6">
        <v>12.944000000000001</v>
      </c>
      <c r="B22" s="6">
        <v>23.893999999999998</v>
      </c>
      <c r="C22" s="6">
        <f t="shared" si="0"/>
        <v>10.949999999999998</v>
      </c>
      <c r="D22" s="6">
        <v>11.649999999999999</v>
      </c>
      <c r="E22" s="7">
        <v>0.875</v>
      </c>
      <c r="F22" s="6">
        <v>1.17</v>
      </c>
      <c r="H22">
        <f>H19-1.5*H21</f>
        <v>6.1914999999999996</v>
      </c>
      <c r="K22">
        <f>K19-1.5*K21</f>
        <v>11.011500000000002</v>
      </c>
    </row>
    <row r="23" spans="1:11" x14ac:dyDescent="0.15">
      <c r="A23" s="6">
        <v>14.233000000000001</v>
      </c>
      <c r="B23" s="6">
        <v>17.96</v>
      </c>
      <c r="C23" s="6">
        <f t="shared" si="0"/>
        <v>3.7270000000000003</v>
      </c>
      <c r="D23" s="6">
        <v>11.802</v>
      </c>
      <c r="E23" s="7">
        <v>0.91666666666666663</v>
      </c>
      <c r="F23" s="6">
        <v>1.4</v>
      </c>
      <c r="H23">
        <f>H18+1.5*H21</f>
        <v>21.891500000000001</v>
      </c>
      <c r="K23">
        <f>K18+1.5*K21</f>
        <v>31.623499999999996</v>
      </c>
    </row>
    <row r="24" spans="1:11" x14ac:dyDescent="0.15">
      <c r="A24" s="6">
        <v>19.71</v>
      </c>
      <c r="B24" s="6">
        <v>22.058</v>
      </c>
      <c r="C24" s="6">
        <f t="shared" si="0"/>
        <v>2.347999999999999</v>
      </c>
      <c r="D24" s="6">
        <v>17.055000000000003</v>
      </c>
      <c r="E24" s="7">
        <v>0.95833333333333337</v>
      </c>
      <c r="F24" s="6">
        <v>1.75</v>
      </c>
    </row>
    <row r="25" spans="1:11" x14ac:dyDescent="0.15">
      <c r="A25" s="6">
        <v>16.004000000000001</v>
      </c>
      <c r="B25" s="6">
        <v>21.157</v>
      </c>
      <c r="C25" s="6">
        <f t="shared" si="0"/>
        <v>5.1529999999999987</v>
      </c>
      <c r="D25" s="6">
        <v>21.918999999999997</v>
      </c>
      <c r="E25" s="7">
        <v>0.96</v>
      </c>
      <c r="F25" s="6">
        <v>1.75</v>
      </c>
    </row>
    <row r="31" spans="1:11" ht="14.25" customHeight="1" x14ac:dyDescent="0.15"/>
  </sheetData>
  <sortState ref="E39:E62">
    <sortCondition ref="E39"/>
  </sortState>
  <phoneticPr fontId="18" type="noConversion"/>
  <conditionalFormatting sqref="A2:A10 A23:A25">
    <cfRule type="cellIs" dxfId="3" priority="3" operator="lessThan">
      <formula>6.1925</formula>
    </cfRule>
    <cfRule type="cellIs" dxfId="2" priority="4" operator="greaterThan">
      <formula>21.89</formula>
    </cfRule>
  </conditionalFormatting>
  <conditionalFormatting sqref="B2:B10 B23:B25">
    <cfRule type="cellIs" dxfId="1" priority="1" operator="greaterThan">
      <formula>31.6</formula>
    </cfRule>
    <cfRule type="cellIs" dxfId="0" priority="2" operator="lessThan">
      <formula>11.01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2"/>
  <sheetViews>
    <sheetView tabSelected="1" workbookViewId="0">
      <selection activeCell="C8" sqref="C8"/>
    </sheetView>
  </sheetViews>
  <sheetFormatPr defaultRowHeight="13.5" x14ac:dyDescent="0.15"/>
  <cols>
    <col min="1" max="1" width="13.625" bestFit="1" customWidth="1"/>
  </cols>
  <sheetData>
    <row r="1" spans="1:1" x14ac:dyDescent="0.15">
      <c r="A1" t="s">
        <v>27</v>
      </c>
    </row>
    <row r="2" spans="1:1" x14ac:dyDescent="0.15">
      <c r="A2" s="6">
        <v>2.1960000000000015</v>
      </c>
    </row>
    <row r="3" spans="1:1" x14ac:dyDescent="0.15">
      <c r="A3" s="6">
        <v>2.347999999999999</v>
      </c>
    </row>
    <row r="4" spans="1:1" x14ac:dyDescent="0.15">
      <c r="A4" s="6">
        <v>2.4370000000000012</v>
      </c>
    </row>
    <row r="5" spans="1:1" x14ac:dyDescent="0.15">
      <c r="A5" s="6">
        <v>3.3459999999999983</v>
      </c>
    </row>
    <row r="6" spans="1:1" x14ac:dyDescent="0.15">
      <c r="A6" s="6">
        <v>3.4009999999999998</v>
      </c>
    </row>
    <row r="7" spans="1:1" x14ac:dyDescent="0.15">
      <c r="A7" s="6">
        <v>3.7270000000000003</v>
      </c>
    </row>
    <row r="8" spans="1:1" x14ac:dyDescent="0.15">
      <c r="A8" s="6">
        <v>5.1529999999999987</v>
      </c>
    </row>
    <row r="9" spans="1:1" x14ac:dyDescent="0.15">
      <c r="A9" s="6">
        <v>6.0810000000000013</v>
      </c>
    </row>
    <row r="10" spans="1:1" x14ac:dyDescent="0.15">
      <c r="A10" s="6">
        <v>6.6439999999999984</v>
      </c>
    </row>
    <row r="11" spans="1:1" x14ac:dyDescent="0.15">
      <c r="A11" s="6">
        <v>7.0569999999999986</v>
      </c>
    </row>
    <row r="12" spans="1:1" x14ac:dyDescent="0.15">
      <c r="A12" s="6">
        <v>7.1989999999999981</v>
      </c>
    </row>
    <row r="13" spans="1:1" x14ac:dyDescent="0.15">
      <c r="A13" s="6">
        <v>8.1340000000000003</v>
      </c>
    </row>
    <row r="14" spans="1:1" x14ac:dyDescent="0.15">
      <c r="A14" s="6">
        <v>8.4069999999999983</v>
      </c>
    </row>
    <row r="15" spans="1:1" x14ac:dyDescent="0.15">
      <c r="A15" s="6">
        <v>8.64</v>
      </c>
    </row>
    <row r="16" spans="1:1" x14ac:dyDescent="0.15">
      <c r="A16" s="6">
        <v>9.7899999999999991</v>
      </c>
    </row>
    <row r="17" spans="1:1" x14ac:dyDescent="0.15">
      <c r="A17" s="6">
        <v>9.879999999999999</v>
      </c>
    </row>
    <row r="18" spans="1:1" x14ac:dyDescent="0.15">
      <c r="A18" s="6">
        <v>10.028</v>
      </c>
    </row>
    <row r="19" spans="1:1" x14ac:dyDescent="0.15">
      <c r="A19" s="6">
        <v>10.949999999999998</v>
      </c>
    </row>
    <row r="20" spans="1:1" x14ac:dyDescent="0.15">
      <c r="A20" s="6">
        <v>11.361000000000001</v>
      </c>
    </row>
    <row r="21" spans="1:1" x14ac:dyDescent="0.15">
      <c r="A21" s="6">
        <v>11.649999999999999</v>
      </c>
    </row>
    <row r="22" spans="1:1" x14ac:dyDescent="0.15">
      <c r="A22" s="6">
        <v>11.802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5"/>
  <sheetViews>
    <sheetView topLeftCell="A4" workbookViewId="0">
      <selection activeCell="S31" sqref="S31"/>
    </sheetView>
  </sheetViews>
  <sheetFormatPr defaultRowHeight="13.5" x14ac:dyDescent="0.15"/>
  <cols>
    <col min="1" max="1" width="4.5" bestFit="1" customWidth="1"/>
    <col min="2" max="2" width="7.5" bestFit="1" customWidth="1"/>
    <col min="3" max="9" width="6.5" bestFit="1" customWidth="1"/>
    <col min="10" max="10" width="7.5" bestFit="1" customWidth="1"/>
    <col min="11" max="18" width="6.5" bestFit="1" customWidth="1"/>
    <col min="19" max="19" width="7.5" bestFit="1" customWidth="1"/>
    <col min="20" max="20" width="6.5" bestFit="1" customWidth="1"/>
    <col min="21" max="21" width="7.5" bestFit="1" customWidth="1"/>
    <col min="22" max="22" width="6.5" bestFit="1" customWidth="1"/>
    <col min="23" max="25" width="7.5" bestFit="1" customWidth="1"/>
  </cols>
  <sheetData>
    <row r="1" spans="1:25" x14ac:dyDescent="0.1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 x14ac:dyDescent="0.15">
      <c r="A2" t="s">
        <v>20</v>
      </c>
      <c r="B2">
        <v>1.9499999999999993</v>
      </c>
      <c r="C2">
        <v>2.1960000000000015</v>
      </c>
      <c r="D2">
        <v>2.347999999999999</v>
      </c>
      <c r="E2">
        <v>2.4370000000000012</v>
      </c>
      <c r="F2">
        <v>3.3459999999999983</v>
      </c>
      <c r="G2">
        <v>3.4009999999999998</v>
      </c>
      <c r="H2">
        <v>3.7270000000000003</v>
      </c>
      <c r="I2">
        <v>5.1529999999999987</v>
      </c>
      <c r="J2">
        <v>6.0810000000000013</v>
      </c>
      <c r="K2">
        <v>6.6439999999999984</v>
      </c>
      <c r="L2">
        <v>7.0569999999999986</v>
      </c>
      <c r="M2">
        <v>7.1989999999999981</v>
      </c>
      <c r="N2">
        <v>8.1340000000000003</v>
      </c>
      <c r="O2">
        <v>8.4069999999999983</v>
      </c>
      <c r="P2">
        <v>8.64</v>
      </c>
      <c r="Q2">
        <v>9.7899999999999991</v>
      </c>
      <c r="R2">
        <v>9.879999999999999</v>
      </c>
      <c r="S2">
        <v>10.028</v>
      </c>
      <c r="T2">
        <v>10.949999999999998</v>
      </c>
      <c r="U2">
        <v>11.361000000000001</v>
      </c>
      <c r="V2">
        <v>11.649999999999999</v>
      </c>
      <c r="W2">
        <v>11.802</v>
      </c>
      <c r="X2">
        <v>17.055000000000003</v>
      </c>
      <c r="Y2">
        <v>21.918999999999997</v>
      </c>
    </row>
    <row r="3" spans="1:25" x14ac:dyDescent="0.15">
      <c r="A3" t="s">
        <v>21</v>
      </c>
      <c r="B3" s="4">
        <f>B1/24</f>
        <v>4.1666666666666664E-2</v>
      </c>
      <c r="C3" s="4">
        <f t="shared" ref="C3:X3" si="0">C1/24</f>
        <v>8.3333333333333329E-2</v>
      </c>
      <c r="D3" s="4">
        <f t="shared" si="0"/>
        <v>0.125</v>
      </c>
      <c r="E3" s="4">
        <f t="shared" si="0"/>
        <v>0.16666666666666666</v>
      </c>
      <c r="F3" s="4">
        <f t="shared" si="0"/>
        <v>0.20833333333333334</v>
      </c>
      <c r="G3" s="4">
        <f t="shared" si="0"/>
        <v>0.25</v>
      </c>
      <c r="H3" s="4">
        <f t="shared" si="0"/>
        <v>0.29166666666666669</v>
      </c>
      <c r="I3" s="4">
        <f t="shared" si="0"/>
        <v>0.33333333333333331</v>
      </c>
      <c r="J3" s="4">
        <f t="shared" si="0"/>
        <v>0.375</v>
      </c>
      <c r="K3" s="4">
        <f t="shared" si="0"/>
        <v>0.41666666666666669</v>
      </c>
      <c r="L3" s="4">
        <f t="shared" si="0"/>
        <v>0.45833333333333331</v>
      </c>
      <c r="M3" s="4">
        <f t="shared" si="0"/>
        <v>0.5</v>
      </c>
      <c r="N3" s="4">
        <f t="shared" si="0"/>
        <v>0.54166666666666663</v>
      </c>
      <c r="O3" s="4">
        <f t="shared" si="0"/>
        <v>0.58333333333333337</v>
      </c>
      <c r="P3" s="4">
        <f t="shared" si="0"/>
        <v>0.625</v>
      </c>
      <c r="Q3" s="4">
        <f t="shared" si="0"/>
        <v>0.66666666666666663</v>
      </c>
      <c r="R3" s="4">
        <f t="shared" si="0"/>
        <v>0.70833333333333337</v>
      </c>
      <c r="S3" s="4">
        <f t="shared" si="0"/>
        <v>0.75</v>
      </c>
      <c r="T3" s="4">
        <f t="shared" si="0"/>
        <v>0.79166666666666663</v>
      </c>
      <c r="U3" s="4">
        <f t="shared" si="0"/>
        <v>0.83333333333333337</v>
      </c>
      <c r="V3" s="4">
        <f t="shared" si="0"/>
        <v>0.875</v>
      </c>
      <c r="W3" s="4">
        <f t="shared" si="0"/>
        <v>0.91666666666666663</v>
      </c>
      <c r="X3" s="4">
        <f t="shared" si="0"/>
        <v>0.95833333333333337</v>
      </c>
      <c r="Y3" s="4">
        <v>0.96</v>
      </c>
    </row>
    <row r="4" spans="1:25" x14ac:dyDescent="0.15">
      <c r="A4" t="s">
        <v>22</v>
      </c>
      <c r="B4" s="5">
        <v>-1.75</v>
      </c>
      <c r="C4">
        <v>-1.4</v>
      </c>
      <c r="D4">
        <v>-1.1200000000000001</v>
      </c>
      <c r="E4">
        <v>-0.95</v>
      </c>
      <c r="F4">
        <v>-0.8</v>
      </c>
      <c r="G4">
        <v>-0.67</v>
      </c>
      <c r="H4">
        <v>-0.55000000000000004</v>
      </c>
      <c r="I4">
        <v>-0.43</v>
      </c>
      <c r="J4">
        <v>-0.3</v>
      </c>
      <c r="K4">
        <v>-0.2</v>
      </c>
      <c r="L4">
        <v>-0.1</v>
      </c>
      <c r="M4">
        <v>0</v>
      </c>
      <c r="N4">
        <v>0.1</v>
      </c>
      <c r="O4">
        <v>0.2</v>
      </c>
      <c r="P4">
        <v>0.33</v>
      </c>
      <c r="Q4">
        <v>0.43</v>
      </c>
      <c r="R4">
        <v>0.55000000000000004</v>
      </c>
      <c r="S4">
        <v>0.67</v>
      </c>
      <c r="T4">
        <v>0.8</v>
      </c>
      <c r="U4">
        <v>0.95</v>
      </c>
      <c r="V4">
        <v>1.17</v>
      </c>
      <c r="W4">
        <v>1.4</v>
      </c>
      <c r="X4">
        <v>1.75</v>
      </c>
      <c r="Y4">
        <v>1.75</v>
      </c>
    </row>
    <row r="8" spans="1:25" x14ac:dyDescent="0.15">
      <c r="H8" t="s">
        <v>20</v>
      </c>
      <c r="I8" t="s">
        <v>21</v>
      </c>
      <c r="J8" t="s">
        <v>22</v>
      </c>
    </row>
    <row r="9" spans="1:25" x14ac:dyDescent="0.15">
      <c r="G9">
        <v>1</v>
      </c>
      <c r="H9">
        <v>1.9499999999999993</v>
      </c>
      <c r="I9" s="4">
        <f t="shared" ref="I9:I31" si="1">G9/24</f>
        <v>4.1666666666666664E-2</v>
      </c>
      <c r="J9" s="5">
        <v>-1.75</v>
      </c>
      <c r="N9">
        <f>-1.63615+0.22924*H9</f>
        <v>-1.1891320000000001</v>
      </c>
    </row>
    <row r="10" spans="1:25" x14ac:dyDescent="0.15">
      <c r="G10">
        <v>2</v>
      </c>
      <c r="H10" s="9">
        <v>2.1960000000000015</v>
      </c>
      <c r="I10" s="4">
        <f t="shared" si="1"/>
        <v>8.3333333333333329E-2</v>
      </c>
      <c r="J10">
        <v>-1.4</v>
      </c>
      <c r="N10" s="9">
        <f t="shared" ref="N10:N32" si="2">-1.63615+0.22924*H10</f>
        <v>-1.1327389599999997</v>
      </c>
      <c r="O10">
        <f>(N10-0.08)^2</f>
        <v>1.4707357851018812</v>
      </c>
      <c r="Q10">
        <f>(J10-0.08)^2</f>
        <v>2.1903999999999999</v>
      </c>
      <c r="S10">
        <f>(H10-7.154)^2</f>
        <v>24.581763999999986</v>
      </c>
    </row>
    <row r="11" spans="1:25" x14ac:dyDescent="0.15">
      <c r="G11">
        <v>3</v>
      </c>
      <c r="H11" s="9">
        <v>2.347999999999999</v>
      </c>
      <c r="I11" s="4">
        <f t="shared" si="1"/>
        <v>0.125</v>
      </c>
      <c r="J11">
        <v>-1.1200000000000001</v>
      </c>
      <c r="N11" s="9">
        <f t="shared" si="2"/>
        <v>-1.0978944800000003</v>
      </c>
      <c r="O11">
        <f t="shared" ref="O11:O32" si="3">(N11-0.08)^2</f>
        <v>1.3874354060144714</v>
      </c>
      <c r="Q11">
        <f t="shared" ref="Q11:Q30" si="4">(J11-0.08)^2</f>
        <v>1.4400000000000004</v>
      </c>
      <c r="S11">
        <f t="shared" ref="S11:S30" si="5">(H11-7.154)^2</f>
        <v>23.097636000000008</v>
      </c>
    </row>
    <row r="12" spans="1:25" x14ac:dyDescent="0.15">
      <c r="G12">
        <v>4</v>
      </c>
      <c r="H12" s="9">
        <v>2.4370000000000012</v>
      </c>
      <c r="I12" s="4">
        <f t="shared" si="1"/>
        <v>0.16666666666666666</v>
      </c>
      <c r="J12">
        <v>-0.95</v>
      </c>
      <c r="N12" s="9">
        <f t="shared" si="2"/>
        <v>-1.0774921199999996</v>
      </c>
      <c r="O12">
        <f t="shared" si="3"/>
        <v>1.3397880078620936</v>
      </c>
      <c r="Q12">
        <f t="shared" si="4"/>
        <v>1.0609</v>
      </c>
      <c r="S12">
        <f t="shared" si="5"/>
        <v>22.250088999999988</v>
      </c>
    </row>
    <row r="13" spans="1:25" x14ac:dyDescent="0.15">
      <c r="G13">
        <v>5</v>
      </c>
      <c r="H13" s="9">
        <v>3.3459999999999983</v>
      </c>
      <c r="I13" s="4">
        <f t="shared" si="1"/>
        <v>0.20833333333333334</v>
      </c>
      <c r="J13">
        <v>-0.8</v>
      </c>
      <c r="N13" s="9">
        <f t="shared" si="2"/>
        <v>-0.86911296000000038</v>
      </c>
      <c r="O13">
        <f>(N13-0.08)^2</f>
        <v>0.90081541083996219</v>
      </c>
      <c r="Q13">
        <f t="shared" si="4"/>
        <v>0.77439999999999998</v>
      </c>
      <c r="S13">
        <f t="shared" si="5"/>
        <v>14.500864000000012</v>
      </c>
    </row>
    <row r="14" spans="1:25" x14ac:dyDescent="0.15">
      <c r="G14">
        <v>6</v>
      </c>
      <c r="H14" s="9">
        <v>3.4009999999999998</v>
      </c>
      <c r="I14" s="4">
        <f t="shared" si="1"/>
        <v>0.25</v>
      </c>
      <c r="J14">
        <v>-0.67</v>
      </c>
      <c r="N14" s="9">
        <f t="shared" si="2"/>
        <v>-0.85650476000000009</v>
      </c>
      <c r="O14">
        <f t="shared" si="3"/>
        <v>0.87704116550265765</v>
      </c>
      <c r="Q14">
        <f t="shared" si="4"/>
        <v>0.5625</v>
      </c>
      <c r="S14">
        <f t="shared" si="5"/>
        <v>14.085009000000001</v>
      </c>
    </row>
    <row r="15" spans="1:25" x14ac:dyDescent="0.15">
      <c r="G15">
        <v>7</v>
      </c>
      <c r="H15" s="9">
        <v>3.7270000000000003</v>
      </c>
      <c r="I15" s="4">
        <f t="shared" si="1"/>
        <v>0.29166666666666669</v>
      </c>
      <c r="J15">
        <v>-0.55000000000000004</v>
      </c>
      <c r="N15" s="9">
        <f t="shared" si="2"/>
        <v>-0.78177251999999997</v>
      </c>
      <c r="O15">
        <f t="shared" si="3"/>
        <v>0.74265187622715023</v>
      </c>
      <c r="Q15">
        <f t="shared" si="4"/>
        <v>0.39690000000000003</v>
      </c>
      <c r="S15">
        <f t="shared" si="5"/>
        <v>11.744328999999997</v>
      </c>
    </row>
    <row r="16" spans="1:25" x14ac:dyDescent="0.15">
      <c r="G16">
        <v>8</v>
      </c>
      <c r="H16" s="9">
        <v>5.1529999999999987</v>
      </c>
      <c r="I16" s="4">
        <f t="shared" si="1"/>
        <v>0.33333333333333331</v>
      </c>
      <c r="J16">
        <v>-0.43</v>
      </c>
      <c r="N16" s="9">
        <f t="shared" si="2"/>
        <v>-0.45487628000000035</v>
      </c>
      <c r="O16">
        <f t="shared" si="3"/>
        <v>0.28609263490663872</v>
      </c>
      <c r="Q16">
        <f t="shared" si="4"/>
        <v>0.2601</v>
      </c>
      <c r="S16">
        <f t="shared" si="5"/>
        <v>4.004001000000005</v>
      </c>
    </row>
    <row r="17" spans="7:19" x14ac:dyDescent="0.15">
      <c r="G17">
        <v>9</v>
      </c>
      <c r="H17" s="9">
        <v>6.0810000000000013</v>
      </c>
      <c r="I17" s="4">
        <f t="shared" si="1"/>
        <v>0.375</v>
      </c>
      <c r="J17">
        <v>-0.3</v>
      </c>
      <c r="N17" s="9">
        <f t="shared" si="2"/>
        <v>-0.24214155999999964</v>
      </c>
      <c r="O17">
        <f t="shared" si="3"/>
        <v>0.10377518467923338</v>
      </c>
      <c r="Q17">
        <f t="shared" si="4"/>
        <v>0.1444</v>
      </c>
      <c r="S17">
        <f t="shared" si="5"/>
        <v>1.1513289999999969</v>
      </c>
    </row>
    <row r="18" spans="7:19" x14ac:dyDescent="0.15">
      <c r="G18">
        <v>10</v>
      </c>
      <c r="H18" s="9">
        <v>6.6439999999999984</v>
      </c>
      <c r="I18" s="4">
        <f t="shared" si="1"/>
        <v>0.41666666666666669</v>
      </c>
      <c r="J18">
        <v>-0.2</v>
      </c>
      <c r="N18" s="9">
        <f t="shared" si="2"/>
        <v>-0.11307944000000036</v>
      </c>
      <c r="O18">
        <f t="shared" si="3"/>
        <v>3.7279670150713748E-2</v>
      </c>
      <c r="Q18">
        <f t="shared" si="4"/>
        <v>7.8400000000000011E-2</v>
      </c>
      <c r="S18">
        <f t="shared" si="5"/>
        <v>0.26010000000000161</v>
      </c>
    </row>
    <row r="19" spans="7:19" x14ac:dyDescent="0.15">
      <c r="G19">
        <v>11</v>
      </c>
      <c r="H19" s="9">
        <v>7.0569999999999986</v>
      </c>
      <c r="I19" s="4">
        <f t="shared" si="1"/>
        <v>0.45833333333333331</v>
      </c>
      <c r="J19">
        <v>-0.1</v>
      </c>
      <c r="N19" s="9">
        <f t="shared" si="2"/>
        <v>-1.8403320000000223E-2</v>
      </c>
      <c r="O19">
        <f t="shared" si="3"/>
        <v>9.6832133870224449E-3</v>
      </c>
      <c r="Q19">
        <f t="shared" si="4"/>
        <v>3.2399999999999998E-2</v>
      </c>
      <c r="S19">
        <f t="shared" si="5"/>
        <v>9.409000000000254E-3</v>
      </c>
    </row>
    <row r="20" spans="7:19" x14ac:dyDescent="0.15">
      <c r="G20">
        <v>12</v>
      </c>
      <c r="H20" s="9">
        <v>7.1989999999999981</v>
      </c>
      <c r="I20" s="4">
        <f t="shared" si="1"/>
        <v>0.5</v>
      </c>
      <c r="J20">
        <v>0</v>
      </c>
      <c r="N20" s="9">
        <f t="shared" si="2"/>
        <v>1.4148759999999649E-2</v>
      </c>
      <c r="O20">
        <f t="shared" si="3"/>
        <v>4.336385809537646E-3</v>
      </c>
      <c r="Q20">
        <f t="shared" si="4"/>
        <v>6.4000000000000003E-3</v>
      </c>
      <c r="S20">
        <f t="shared" si="5"/>
        <v>2.0249999999998338E-3</v>
      </c>
    </row>
    <row r="21" spans="7:19" x14ac:dyDescent="0.15">
      <c r="G21">
        <v>13</v>
      </c>
      <c r="H21" s="9">
        <v>8.1340000000000003</v>
      </c>
      <c r="I21" s="4">
        <f t="shared" si="1"/>
        <v>0.54166666666666663</v>
      </c>
      <c r="J21">
        <v>0.1</v>
      </c>
      <c r="N21" s="9">
        <f t="shared" si="2"/>
        <v>0.22848816000000016</v>
      </c>
      <c r="O21">
        <f t="shared" si="3"/>
        <v>2.2048733660185643E-2</v>
      </c>
      <c r="Q21">
        <f t="shared" si="4"/>
        <v>4.0000000000000018E-4</v>
      </c>
      <c r="S21">
        <f t="shared" si="5"/>
        <v>0.96040000000000081</v>
      </c>
    </row>
    <row r="22" spans="7:19" x14ac:dyDescent="0.15">
      <c r="G22">
        <v>14</v>
      </c>
      <c r="H22" s="9">
        <v>8.4069999999999983</v>
      </c>
      <c r="I22" s="4">
        <f t="shared" si="1"/>
        <v>0.58333333333333337</v>
      </c>
      <c r="J22">
        <v>0.2</v>
      </c>
      <c r="N22" s="9">
        <f t="shared" si="2"/>
        <v>0.29107067999999958</v>
      </c>
      <c r="O22">
        <f t="shared" si="3"/>
        <v>4.4550831955662215E-2</v>
      </c>
      <c r="Q22">
        <f t="shared" si="4"/>
        <v>1.4400000000000003E-2</v>
      </c>
      <c r="S22">
        <f t="shared" si="5"/>
        <v>1.5700089999999958</v>
      </c>
    </row>
    <row r="23" spans="7:19" x14ac:dyDescent="0.15">
      <c r="G23">
        <v>15</v>
      </c>
      <c r="H23" s="9">
        <v>8.64</v>
      </c>
      <c r="I23" s="4">
        <f t="shared" si="1"/>
        <v>0.625</v>
      </c>
      <c r="J23">
        <v>0.33</v>
      </c>
      <c r="N23" s="9">
        <f t="shared" si="2"/>
        <v>0.34448360000000022</v>
      </c>
      <c r="O23">
        <f t="shared" si="3"/>
        <v>6.9951574668960112E-2</v>
      </c>
      <c r="Q23">
        <f t="shared" si="4"/>
        <v>6.25E-2</v>
      </c>
      <c r="S23">
        <f t="shared" si="5"/>
        <v>2.2081960000000018</v>
      </c>
    </row>
    <row r="24" spans="7:19" x14ac:dyDescent="0.15">
      <c r="G24">
        <v>16</v>
      </c>
      <c r="H24" s="9">
        <v>9.7899999999999991</v>
      </c>
      <c r="I24" s="4">
        <f t="shared" si="1"/>
        <v>0.66666666666666663</v>
      </c>
      <c r="J24">
        <v>0.43</v>
      </c>
      <c r="N24" s="9">
        <f t="shared" si="2"/>
        <v>0.60810959999999992</v>
      </c>
      <c r="O24">
        <f t="shared" si="3"/>
        <v>0.27889974961215996</v>
      </c>
      <c r="Q24">
        <f t="shared" si="4"/>
        <v>0.12249999999999998</v>
      </c>
      <c r="S24">
        <f t="shared" si="5"/>
        <v>6.948495999999996</v>
      </c>
    </row>
    <row r="25" spans="7:19" x14ac:dyDescent="0.15">
      <c r="G25">
        <v>17</v>
      </c>
      <c r="H25" s="9">
        <v>9.879999999999999</v>
      </c>
      <c r="I25" s="4">
        <f t="shared" si="1"/>
        <v>0.70833333333333337</v>
      </c>
      <c r="J25">
        <v>0.55000000000000004</v>
      </c>
      <c r="N25" s="9">
        <f t="shared" si="2"/>
        <v>0.62874119999999967</v>
      </c>
      <c r="O25">
        <f t="shared" si="3"/>
        <v>0.30111690457743967</v>
      </c>
      <c r="Q25">
        <f t="shared" si="4"/>
        <v>0.22090000000000004</v>
      </c>
      <c r="S25">
        <f t="shared" si="5"/>
        <v>7.4310759999999947</v>
      </c>
    </row>
    <row r="26" spans="7:19" x14ac:dyDescent="0.15">
      <c r="G26">
        <v>18</v>
      </c>
      <c r="H26" s="9">
        <v>10.028</v>
      </c>
      <c r="I26" s="4">
        <f t="shared" si="1"/>
        <v>0.75</v>
      </c>
      <c r="J26">
        <v>0.67</v>
      </c>
      <c r="N26" s="9">
        <f t="shared" si="2"/>
        <v>0.66266872000000032</v>
      </c>
      <c r="O26">
        <f t="shared" si="3"/>
        <v>0.33950283726643882</v>
      </c>
      <c r="Q26">
        <f t="shared" si="4"/>
        <v>0.34810000000000008</v>
      </c>
      <c r="S26">
        <f t="shared" si="5"/>
        <v>8.2598760000000038</v>
      </c>
    </row>
    <row r="27" spans="7:19" x14ac:dyDescent="0.15">
      <c r="G27">
        <v>19</v>
      </c>
      <c r="H27" s="9">
        <v>10.949999999999998</v>
      </c>
      <c r="I27" s="4">
        <f t="shared" si="1"/>
        <v>0.79166666666666663</v>
      </c>
      <c r="J27">
        <v>0.8</v>
      </c>
      <c r="N27" s="9">
        <f t="shared" si="2"/>
        <v>0.87402799999999936</v>
      </c>
      <c r="O27">
        <f t="shared" si="3"/>
        <v>0.630480464783999</v>
      </c>
      <c r="Q27">
        <f t="shared" si="4"/>
        <v>0.51840000000000008</v>
      </c>
      <c r="S27">
        <f t="shared" si="5"/>
        <v>14.409615999999982</v>
      </c>
    </row>
    <row r="28" spans="7:19" x14ac:dyDescent="0.15">
      <c r="G28">
        <v>20</v>
      </c>
      <c r="H28" s="9">
        <v>11.361000000000001</v>
      </c>
      <c r="I28" s="4">
        <f t="shared" si="1"/>
        <v>0.83333333333333337</v>
      </c>
      <c r="J28">
        <v>0.95</v>
      </c>
      <c r="N28" s="9">
        <f t="shared" si="2"/>
        <v>0.96824564000000035</v>
      </c>
      <c r="O28">
        <f t="shared" si="3"/>
        <v>0.78898031697901028</v>
      </c>
      <c r="Q28">
        <f t="shared" si="4"/>
        <v>0.75690000000000002</v>
      </c>
      <c r="S28">
        <f t="shared" si="5"/>
        <v>17.698849000000006</v>
      </c>
    </row>
    <row r="29" spans="7:19" x14ac:dyDescent="0.15">
      <c r="G29">
        <v>21</v>
      </c>
      <c r="H29" s="9">
        <v>11.649999999999999</v>
      </c>
      <c r="I29" s="4">
        <f t="shared" si="1"/>
        <v>0.875</v>
      </c>
      <c r="J29">
        <v>1.17</v>
      </c>
      <c r="N29" s="9">
        <f t="shared" si="2"/>
        <v>1.0344959999999996</v>
      </c>
      <c r="O29">
        <f t="shared" si="3"/>
        <v>0.91106261401599942</v>
      </c>
      <c r="Q29">
        <f t="shared" si="4"/>
        <v>1.1880999999999997</v>
      </c>
      <c r="S29">
        <f t="shared" si="5"/>
        <v>20.214015999999987</v>
      </c>
    </row>
    <row r="30" spans="7:19" x14ac:dyDescent="0.15">
      <c r="G30">
        <v>22</v>
      </c>
      <c r="H30" s="9">
        <v>11.802</v>
      </c>
      <c r="I30" s="4">
        <f t="shared" si="1"/>
        <v>0.91666666666666663</v>
      </c>
      <c r="J30">
        <v>1.4</v>
      </c>
      <c r="N30" s="9">
        <f t="shared" si="2"/>
        <v>1.0693404799999999</v>
      </c>
      <c r="O30">
        <f t="shared" si="3"/>
        <v>0.97879458536663033</v>
      </c>
      <c r="Q30">
        <f t="shared" si="4"/>
        <v>1.7423999999999995</v>
      </c>
      <c r="S30">
        <f t="shared" si="5"/>
        <v>21.603903999999996</v>
      </c>
    </row>
    <row r="31" spans="7:19" x14ac:dyDescent="0.15">
      <c r="G31">
        <v>23</v>
      </c>
      <c r="H31">
        <v>17.055000000000003</v>
      </c>
      <c r="I31" s="4">
        <f t="shared" si="1"/>
        <v>0.95833333333333337</v>
      </c>
      <c r="J31">
        <v>1.75</v>
      </c>
      <c r="N31">
        <f t="shared" si="2"/>
        <v>2.2735382000000008</v>
      </c>
      <c r="O31">
        <f t="shared" si="3"/>
        <v>4.8116098348592438</v>
      </c>
      <c r="S31">
        <f>AVERAGE(S10:S30)</f>
        <v>10.332904428571426</v>
      </c>
    </row>
    <row r="32" spans="7:19" x14ac:dyDescent="0.15">
      <c r="G32">
        <v>24</v>
      </c>
      <c r="H32">
        <v>21.918999999999997</v>
      </c>
      <c r="I32" s="4">
        <v>0.96</v>
      </c>
      <c r="J32">
        <v>1.75</v>
      </c>
      <c r="N32">
        <f t="shared" si="2"/>
        <v>3.3885615599999994</v>
      </c>
      <c r="O32">
        <f t="shared" si="3"/>
        <v>10.946579596309629</v>
      </c>
    </row>
    <row r="33" spans="8:17" x14ac:dyDescent="0.15">
      <c r="J33" s="5">
        <f>AVERAGE(J9:J32)</f>
        <v>7.6250000000000054E-2</v>
      </c>
    </row>
    <row r="34" spans="8:17" x14ac:dyDescent="0.15">
      <c r="H34">
        <f>AVERAGE(H10:H30)</f>
        <v>7.1538571428571425</v>
      </c>
      <c r="J34">
        <f>AVERAGE(J10:J30)</f>
        <v>3.8095238095238342E-3</v>
      </c>
      <c r="O34">
        <f>SUM(O10:O30)</f>
        <v>11.525023353367846</v>
      </c>
      <c r="Q34">
        <f>SUM(Q10:Q30)</f>
        <v>11.9214</v>
      </c>
    </row>
    <row r="35" spans="8:17" x14ac:dyDescent="0.15">
      <c r="N35">
        <f>AVERAGE(N10:N30)</f>
        <v>3.80021142857129E-3</v>
      </c>
      <c r="Q35">
        <f>O34/Q34</f>
        <v>0.96675083072188217</v>
      </c>
    </row>
  </sheetData>
  <sortState ref="B1:Y1">
    <sortCondition descending="1" ref="B1"/>
  </sortState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stroopdata</vt:lpstr>
      <vt:lpstr>Sheet1</vt:lpstr>
      <vt:lpstr>distribution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AutoBVT</cp:lastModifiedBy>
  <dcterms:modified xsi:type="dcterms:W3CDTF">2016-12-24T01:50:28Z</dcterms:modified>
</cp:coreProperties>
</file>