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P-001\Documents\MATLAB\Lab2A-1\"/>
    </mc:Choice>
  </mc:AlternateContent>
  <xr:revisionPtr revIDLastSave="0" documentId="13_ncr:1_{4D840C70-A524-4636-B73E-CAB5FF878768}" xr6:coauthVersionLast="36" xr6:coauthVersionMax="36" xr10:uidLastSave="{00000000-0000-0000-0000-000000000000}"/>
  <bookViews>
    <workbookView xWindow="0" yWindow="0" windowWidth="23040" windowHeight="8940" activeTab="2" xr2:uid="{971A0516-501A-45D9-A5C8-9A13949A145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  <c r="G3" i="3" l="1"/>
  <c r="G4" i="3"/>
  <c r="G5" i="3"/>
  <c r="G6" i="3"/>
  <c r="G7" i="3"/>
  <c r="G8" i="3"/>
  <c r="G9" i="3"/>
  <c r="G10" i="3"/>
  <c r="G2" i="3"/>
  <c r="F3" i="2" l="1"/>
  <c r="F6" i="2"/>
  <c r="F7" i="2"/>
  <c r="F8" i="2"/>
  <c r="F9" i="2"/>
  <c r="F10" i="2"/>
  <c r="F3" i="3"/>
  <c r="F4" i="3"/>
  <c r="F5" i="3"/>
  <c r="F6" i="3"/>
  <c r="F7" i="3"/>
  <c r="F8" i="3"/>
  <c r="F9" i="3"/>
  <c r="F10" i="3"/>
  <c r="F2" i="3"/>
  <c r="B3" i="3"/>
  <c r="B4" i="3"/>
  <c r="B5" i="3"/>
  <c r="B6" i="3"/>
  <c r="B7" i="3"/>
  <c r="B8" i="3"/>
  <c r="B9" i="3"/>
  <c r="B10" i="3"/>
  <c r="B2" i="3"/>
  <c r="B3" i="2"/>
  <c r="B4" i="2"/>
  <c r="F4" i="2" s="1"/>
  <c r="B5" i="2"/>
  <c r="F5" i="2" s="1"/>
  <c r="B6" i="2"/>
  <c r="B7" i="2"/>
  <c r="B8" i="2"/>
  <c r="B9" i="2"/>
  <c r="B10" i="2"/>
  <c r="B2" i="2"/>
  <c r="F2" i="2" s="1"/>
  <c r="F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<sst xmlns="http://schemas.openxmlformats.org/spreadsheetml/2006/main" count="26" uniqueCount="19">
  <si>
    <t>L[mml]</t>
  </si>
  <si>
    <t>M[gr]</t>
  </si>
  <si>
    <t>אוחז [gr]</t>
  </si>
  <si>
    <t>משקולות</t>
  </si>
  <si>
    <t>מסה [gr]</t>
  </si>
  <si>
    <t>L[m]</t>
  </si>
  <si>
    <t>M_total [kg]</t>
  </si>
  <si>
    <t>Error M</t>
  </si>
  <si>
    <t>Error L</t>
  </si>
  <si>
    <t>0.02ml</t>
  </si>
  <si>
    <t>(N+1)0.01gr</t>
  </si>
  <si>
    <t>k=6.938</t>
  </si>
  <si>
    <t>w</t>
  </si>
  <si>
    <t>M_total</t>
  </si>
  <si>
    <t>b</t>
  </si>
  <si>
    <t>w_error</t>
  </si>
  <si>
    <t>error</t>
  </si>
  <si>
    <t>B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</si>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</sst>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התארכות הקפציץ כתלות במסה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1.523E-2</c:v>
                </c:pt>
                <c:pt idx="1">
                  <c:v>2.0210000000000002E-2</c:v>
                </c:pt>
                <c:pt idx="2">
                  <c:v>2.5270000000000001E-2</c:v>
                </c:pt>
                <c:pt idx="3">
                  <c:v>3.0249999999999999E-2</c:v>
                </c:pt>
                <c:pt idx="4">
                  <c:v>3.5220000000000001E-2</c:v>
                </c:pt>
                <c:pt idx="5">
                  <c:v>4.02E-2</c:v>
                </c:pt>
                <c:pt idx="6">
                  <c:v>4.5260000000000009E-2</c:v>
                </c:pt>
                <c:pt idx="7">
                  <c:v>5.0239999999999993E-2</c:v>
                </c:pt>
                <c:pt idx="8">
                  <c:v>5.509E-2</c:v>
                </c:pt>
                <c:pt idx="9">
                  <c:v>6.0070000000000005E-2</c:v>
                </c:pt>
                <c:pt idx="10">
                  <c:v>6.5509999999999999E-2</c:v>
                </c:pt>
                <c:pt idx="11">
                  <c:v>7.0489999999999997E-2</c:v>
                </c:pt>
                <c:pt idx="12">
                  <c:v>7.5549999999999992E-2</c:v>
                </c:pt>
                <c:pt idx="13">
                  <c:v>8.0530000000000004E-2</c:v>
                </c:pt>
                <c:pt idx="14">
                  <c:v>8.5500000000000007E-2</c:v>
                </c:pt>
                <c:pt idx="15">
                  <c:v>9.0480000000000005E-2</c:v>
                </c:pt>
                <c:pt idx="16">
                  <c:v>9.554E-2</c:v>
                </c:pt>
                <c:pt idx="17">
                  <c:v>0.10052000000000001</c:v>
                </c:pt>
                <c:pt idx="18">
                  <c:v>0.10537000000000001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0.55920000000000003</c:v>
                </c:pt>
                <c:pt idx="1">
                  <c:v>0.55270000000000008</c:v>
                </c:pt>
                <c:pt idx="2">
                  <c:v>0.54510000000000003</c:v>
                </c:pt>
                <c:pt idx="3">
                  <c:v>0.53770000000000007</c:v>
                </c:pt>
                <c:pt idx="4">
                  <c:v>0.53160000000000007</c:v>
                </c:pt>
                <c:pt idx="5">
                  <c:v>0.52429999999999999</c:v>
                </c:pt>
                <c:pt idx="6">
                  <c:v>0.51729999999999998</c:v>
                </c:pt>
                <c:pt idx="7">
                  <c:v>0.50949999999999995</c:v>
                </c:pt>
                <c:pt idx="8">
                  <c:v>0.50370000000000004</c:v>
                </c:pt>
                <c:pt idx="9">
                  <c:v>0.49660000000000004</c:v>
                </c:pt>
                <c:pt idx="10">
                  <c:v>0.4889</c:v>
                </c:pt>
                <c:pt idx="11">
                  <c:v>0.48160000000000003</c:v>
                </c:pt>
                <c:pt idx="12">
                  <c:v>0.47410000000000002</c:v>
                </c:pt>
                <c:pt idx="13">
                  <c:v>0.4672</c:v>
                </c:pt>
                <c:pt idx="14">
                  <c:v>0.46</c:v>
                </c:pt>
                <c:pt idx="15">
                  <c:v>0.45250000000000001</c:v>
                </c:pt>
                <c:pt idx="16">
                  <c:v>0.44630000000000003</c:v>
                </c:pt>
                <c:pt idx="17">
                  <c:v>0.43939999999999996</c:v>
                </c:pt>
                <c:pt idx="18">
                  <c:v>0.43160000000000004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A-4B89-962C-026E3B4FD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43632"/>
        <c:axId val="1322726336"/>
      </c:scatterChart>
      <c:valAx>
        <c:axId val="18074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22726336"/>
        <c:crosses val="autoZero"/>
        <c:crossBetween val="midCat"/>
      </c:valAx>
      <c:valAx>
        <c:axId val="13227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74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7404636920384953E-2"/>
                  <c:y val="0.1538608194808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Sheet2!$B$2:$B$10</c:f>
              <c:numCache>
                <c:formatCode>General</c:formatCode>
                <c:ptCount val="9"/>
                <c:pt idx="0">
                  <c:v>2.5270000000000001E-2</c:v>
                </c:pt>
                <c:pt idx="1">
                  <c:v>3.5220000000000001E-2</c:v>
                </c:pt>
                <c:pt idx="2">
                  <c:v>4.5260000000000009E-2</c:v>
                </c:pt>
                <c:pt idx="3">
                  <c:v>5.509E-2</c:v>
                </c:pt>
                <c:pt idx="4">
                  <c:v>6.5509999999999999E-2</c:v>
                </c:pt>
                <c:pt idx="5">
                  <c:v>7.5549999999999992E-2</c:v>
                </c:pt>
                <c:pt idx="6">
                  <c:v>8.5500000000000007E-2</c:v>
                </c:pt>
                <c:pt idx="7">
                  <c:v>9.554E-2</c:v>
                </c:pt>
                <c:pt idx="8">
                  <c:v>0.10537000000000001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13.759</c:v>
                </c:pt>
                <c:pt idx="2">
                  <c:v>12.196999999999999</c:v>
                </c:pt>
                <c:pt idx="3">
                  <c:v>11.082000000000001</c:v>
                </c:pt>
                <c:pt idx="4">
                  <c:v>10.193</c:v>
                </c:pt>
                <c:pt idx="5">
                  <c:v>9.5079999999999991</c:v>
                </c:pt>
                <c:pt idx="6">
                  <c:v>8.9559999999999995</c:v>
                </c:pt>
                <c:pt idx="7">
                  <c:v>8.4849999999999994</c:v>
                </c:pt>
                <c:pt idx="8">
                  <c:v>8.0869999999999997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E-4F1A-9D52-3E39AA6D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19664"/>
        <c:axId val="1899855712"/>
      </c:scatterChart>
      <c:valAx>
        <c:axId val="20870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9855712"/>
        <c:crosses val="autoZero"/>
        <c:crossBetween val="midCat"/>
      </c:valAx>
      <c:valAx>
        <c:axId val="18998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70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2.5270000000000001E-2</c:v>
                </c:pt>
                <c:pt idx="1">
                  <c:v>3.5220000000000001E-2</c:v>
                </c:pt>
                <c:pt idx="2">
                  <c:v>4.5260000000000009E-2</c:v>
                </c:pt>
                <c:pt idx="3">
                  <c:v>5.509E-2</c:v>
                </c:pt>
                <c:pt idx="4">
                  <c:v>6.5509999999999999E-2</c:v>
                </c:pt>
                <c:pt idx="5">
                  <c:v>7.5549999999999992E-2</c:v>
                </c:pt>
                <c:pt idx="6">
                  <c:v>8.5500000000000007E-2</c:v>
                </c:pt>
                <c:pt idx="7">
                  <c:v>9.554E-2</c:v>
                </c:pt>
                <c:pt idx="8">
                  <c:v>0.10537000000000001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16.129032258064516</c:v>
                </c:pt>
                <c:pt idx="1">
                  <c:v>18.018018018018019</c:v>
                </c:pt>
                <c:pt idx="2">
                  <c:v>25.188916876574307</c:v>
                </c:pt>
                <c:pt idx="3">
                  <c:v>28.653295128939828</c:v>
                </c:pt>
                <c:pt idx="4">
                  <c:v>33.670033670033668</c:v>
                </c:pt>
                <c:pt idx="5">
                  <c:v>35.714285714285715</c:v>
                </c:pt>
                <c:pt idx="6">
                  <c:v>42.372881355932208</c:v>
                </c:pt>
                <c:pt idx="7">
                  <c:v>47.393364928909953</c:v>
                </c:pt>
                <c:pt idx="8">
                  <c:v>45.871559633027523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8-4B11-B4FD-C6285652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86096"/>
        <c:axId val="1558760720"/>
      </c:scatterChart>
      <c:valAx>
        <c:axId val="20861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8760720"/>
        <c:crosses val="autoZero"/>
        <c:crossBetween val="midCat"/>
      </c:valAx>
      <c:valAx>
        <c:axId val="15587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61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3.7739999999999996E-2</c:v>
                </c:pt>
                <c:pt idx="1">
                  <c:v>4.7689999999999996E-2</c:v>
                </c:pt>
                <c:pt idx="2">
                  <c:v>5.7730000000000004E-2</c:v>
                </c:pt>
                <c:pt idx="3">
                  <c:v>6.7560000000000009E-2</c:v>
                </c:pt>
                <c:pt idx="4">
                  <c:v>7.7980000000000008E-2</c:v>
                </c:pt>
                <c:pt idx="5">
                  <c:v>8.8020000000000001E-2</c:v>
                </c:pt>
                <c:pt idx="6">
                  <c:v>9.7970000000000002E-2</c:v>
                </c:pt>
                <c:pt idx="7">
                  <c:v>0.10801000000000001</c:v>
                </c:pt>
                <c:pt idx="8">
                  <c:v>0.11784</c:v>
                </c:pt>
              </c:numCache>
            </c:numRef>
          </c:xVal>
          <c:yVal>
            <c:numRef>
              <c:f>Sheet3!$G$2:$G$10</c:f>
              <c:numCache>
                <c:formatCode>General</c:formatCode>
                <c:ptCount val="9"/>
                <c:pt idx="0">
                  <c:v>3.3840947546531308</c:v>
                </c:pt>
                <c:pt idx="1">
                  <c:v>4.2016806722689077</c:v>
                </c:pt>
                <c:pt idx="2">
                  <c:v>4.5351473922902494</c:v>
                </c:pt>
                <c:pt idx="3">
                  <c:v>4.716981132075472</c:v>
                </c:pt>
                <c:pt idx="4">
                  <c:v>5.221932114882506</c:v>
                </c:pt>
                <c:pt idx="5">
                  <c:v>6.0422960725075523</c:v>
                </c:pt>
                <c:pt idx="6">
                  <c:v>6.5359477124183005</c:v>
                </c:pt>
                <c:pt idx="7">
                  <c:v>6.557377049180328</c:v>
                </c:pt>
                <c:pt idx="8">
                  <c:v>7.0546737213403894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7-4E17-96AA-836C6F50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691712"/>
        <c:axId val="1550535136"/>
      </c:scatterChart>
      <c:valAx>
        <c:axId val="18966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0535136"/>
        <c:crosses val="autoZero"/>
        <c:crossBetween val="midCat"/>
      </c:valAx>
      <c:valAx>
        <c:axId val="15505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66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3.7739999999999996E-2</c:v>
                </c:pt>
                <c:pt idx="1">
                  <c:v>4.7689999999999996E-2</c:v>
                </c:pt>
                <c:pt idx="2">
                  <c:v>5.7730000000000004E-2</c:v>
                </c:pt>
                <c:pt idx="3">
                  <c:v>6.7560000000000009E-2</c:v>
                </c:pt>
                <c:pt idx="4">
                  <c:v>7.7980000000000008E-2</c:v>
                </c:pt>
                <c:pt idx="5">
                  <c:v>8.8020000000000001E-2</c:v>
                </c:pt>
                <c:pt idx="6">
                  <c:v>9.7970000000000002E-2</c:v>
                </c:pt>
                <c:pt idx="7">
                  <c:v>0.10801000000000001</c:v>
                </c:pt>
                <c:pt idx="8">
                  <c:v>0.11784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12.8</c:v>
                </c:pt>
                <c:pt idx="1">
                  <c:v>11.5</c:v>
                </c:pt>
                <c:pt idx="2">
                  <c:v>10.5</c:v>
                </c:pt>
                <c:pt idx="3">
                  <c:v>9.7899999999999991</c:v>
                </c:pt>
                <c:pt idx="4">
                  <c:v>9.14</c:v>
                </c:pt>
                <c:pt idx="5">
                  <c:v>8.65</c:v>
                </c:pt>
                <c:pt idx="6">
                  <c:v>8.23</c:v>
                </c:pt>
                <c:pt idx="7">
                  <c:v>7.85</c:v>
                </c:pt>
                <c:pt idx="8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9-4C68-95D3-A5F0872B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77648"/>
        <c:axId val="1895353232"/>
      </c:scatterChart>
      <c:valAx>
        <c:axId val="18936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5353232"/>
        <c:crosses val="autoZero"/>
        <c:crossBetween val="midCat"/>
      </c:valAx>
      <c:valAx>
        <c:axId val="18953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36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6</xdr:row>
      <xdr:rowOff>72390</xdr:rowOff>
    </xdr:from>
    <xdr:to>
      <xdr:col>17</xdr:col>
      <xdr:colOff>396240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B0683-99A5-4670-8EC3-123715B8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3</xdr:row>
      <xdr:rowOff>163830</xdr:rowOff>
    </xdr:from>
    <xdr:to>
      <xdr:col>16</xdr:col>
      <xdr:colOff>586740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EDAFB-B055-499A-85D4-017375B31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12</xdr:row>
      <xdr:rowOff>118110</xdr:rowOff>
    </xdr:from>
    <xdr:to>
      <xdr:col>10</xdr:col>
      <xdr:colOff>53340</xdr:colOff>
      <xdr:row>27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3BE6D4-C53B-4E61-B69C-BA01D439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13</xdr:row>
      <xdr:rowOff>64770</xdr:rowOff>
    </xdr:from>
    <xdr:to>
      <xdr:col>11</xdr:col>
      <xdr:colOff>152400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1A1CD-1F9A-43A4-B27C-897FE86C1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7</xdr:row>
      <xdr:rowOff>163830</xdr:rowOff>
    </xdr:from>
    <xdr:to>
      <xdr:col>18</xdr:col>
      <xdr:colOff>7620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FC145-6DAE-4737-857B-B79F81E56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9616-45C2-48F0-AE79-417F0081933C}">
  <dimension ref="A1:I20"/>
  <sheetViews>
    <sheetView workbookViewId="0">
      <selection activeCell="D2" sqref="D2"/>
    </sheetView>
  </sheetViews>
  <sheetFormatPr defaultRowHeight="14.4" x14ac:dyDescent="0.3"/>
  <sheetData>
    <row r="1" spans="1:9" x14ac:dyDescent="0.3">
      <c r="A1" t="s">
        <v>1</v>
      </c>
      <c r="B1" t="s">
        <v>0</v>
      </c>
      <c r="D1" t="s">
        <v>2</v>
      </c>
      <c r="E1" t="s">
        <v>3</v>
      </c>
      <c r="F1" t="s">
        <v>4</v>
      </c>
      <c r="H1" t="s">
        <v>6</v>
      </c>
      <c r="I1" t="s">
        <v>5</v>
      </c>
    </row>
    <row r="2" spans="1:9" x14ac:dyDescent="0.3">
      <c r="A2">
        <v>0</v>
      </c>
      <c r="B2">
        <v>559.20000000000005</v>
      </c>
      <c r="D2">
        <v>15.23</v>
      </c>
      <c r="E2">
        <v>5</v>
      </c>
      <c r="F2">
        <v>4.9800000000000004</v>
      </c>
      <c r="H2">
        <f>(A2+D2)/1000</f>
        <v>1.523E-2</v>
      </c>
      <c r="I2">
        <f>B2/1000</f>
        <v>0.55920000000000003</v>
      </c>
    </row>
    <row r="3" spans="1:9" x14ac:dyDescent="0.3">
      <c r="A3">
        <v>4.9800000000000004</v>
      </c>
      <c r="B3">
        <v>552.70000000000005</v>
      </c>
      <c r="D3">
        <v>15.23</v>
      </c>
      <c r="E3">
        <v>10</v>
      </c>
      <c r="F3">
        <v>9.83</v>
      </c>
      <c r="H3">
        <f t="shared" ref="H3:H20" si="0">(A3+D3)/1000</f>
        <v>2.0210000000000002E-2</v>
      </c>
      <c r="I3">
        <f t="shared" ref="I3:I20" si="1">B3/1000</f>
        <v>0.55270000000000008</v>
      </c>
    </row>
    <row r="4" spans="1:9" x14ac:dyDescent="0.3">
      <c r="A4">
        <v>10.039999999999999</v>
      </c>
      <c r="B4">
        <v>545.1</v>
      </c>
      <c r="D4">
        <v>15.23</v>
      </c>
      <c r="E4">
        <v>10</v>
      </c>
      <c r="F4">
        <v>10.039999999999999</v>
      </c>
      <c r="H4">
        <f t="shared" si="0"/>
        <v>2.5270000000000001E-2</v>
      </c>
      <c r="I4">
        <f t="shared" si="1"/>
        <v>0.54510000000000003</v>
      </c>
    </row>
    <row r="5" spans="1:9" x14ac:dyDescent="0.3">
      <c r="A5">
        <v>15.02</v>
      </c>
      <c r="B5">
        <v>537.70000000000005</v>
      </c>
      <c r="D5">
        <v>15.23</v>
      </c>
      <c r="E5">
        <v>20</v>
      </c>
      <c r="F5">
        <v>19.989999999999998</v>
      </c>
      <c r="H5">
        <f t="shared" si="0"/>
        <v>3.0249999999999999E-2</v>
      </c>
      <c r="I5">
        <f t="shared" si="1"/>
        <v>0.53770000000000007</v>
      </c>
    </row>
    <row r="6" spans="1:9" x14ac:dyDescent="0.3">
      <c r="A6">
        <v>19.989999999999998</v>
      </c>
      <c r="B6">
        <v>531.6</v>
      </c>
      <c r="D6">
        <v>15.23</v>
      </c>
      <c r="E6">
        <v>50</v>
      </c>
      <c r="F6">
        <v>50.28</v>
      </c>
      <c r="H6">
        <f t="shared" si="0"/>
        <v>3.5220000000000001E-2</v>
      </c>
      <c r="I6">
        <f t="shared" si="1"/>
        <v>0.53160000000000007</v>
      </c>
    </row>
    <row r="7" spans="1:9" x14ac:dyDescent="0.3">
      <c r="A7">
        <v>24.97</v>
      </c>
      <c r="B7">
        <v>524.29999999999995</v>
      </c>
      <c r="D7">
        <v>15.23</v>
      </c>
      <c r="H7">
        <f t="shared" si="0"/>
        <v>4.02E-2</v>
      </c>
      <c r="I7">
        <f t="shared" si="1"/>
        <v>0.52429999999999999</v>
      </c>
    </row>
    <row r="8" spans="1:9" x14ac:dyDescent="0.3">
      <c r="A8">
        <v>30.03</v>
      </c>
      <c r="B8">
        <v>517.29999999999995</v>
      </c>
      <c r="D8">
        <v>15.23</v>
      </c>
      <c r="H8">
        <f t="shared" si="0"/>
        <v>4.5260000000000009E-2</v>
      </c>
      <c r="I8">
        <f t="shared" si="1"/>
        <v>0.51729999999999998</v>
      </c>
    </row>
    <row r="9" spans="1:9" x14ac:dyDescent="0.3">
      <c r="A9">
        <v>35.01</v>
      </c>
      <c r="B9">
        <v>509.5</v>
      </c>
      <c r="D9">
        <v>15.23</v>
      </c>
      <c r="E9" t="s">
        <v>7</v>
      </c>
      <c r="F9" t="s">
        <v>10</v>
      </c>
      <c r="H9">
        <f t="shared" si="0"/>
        <v>5.0239999999999993E-2</v>
      </c>
      <c r="I9">
        <f t="shared" si="1"/>
        <v>0.50949999999999995</v>
      </c>
    </row>
    <row r="10" spans="1:9" x14ac:dyDescent="0.3">
      <c r="A10">
        <v>39.86</v>
      </c>
      <c r="B10">
        <v>503.7</v>
      </c>
      <c r="D10">
        <v>15.23</v>
      </c>
      <c r="E10" t="s">
        <v>8</v>
      </c>
      <c r="F10" t="s">
        <v>9</v>
      </c>
      <c r="H10">
        <f t="shared" si="0"/>
        <v>5.509E-2</v>
      </c>
      <c r="I10">
        <f t="shared" si="1"/>
        <v>0.50370000000000004</v>
      </c>
    </row>
    <row r="11" spans="1:9" x14ac:dyDescent="0.3">
      <c r="A11">
        <v>44.84</v>
      </c>
      <c r="B11">
        <v>496.6</v>
      </c>
      <c r="D11">
        <v>15.23</v>
      </c>
      <c r="H11">
        <f t="shared" si="0"/>
        <v>6.0070000000000005E-2</v>
      </c>
      <c r="I11">
        <f t="shared" si="1"/>
        <v>0.49660000000000004</v>
      </c>
    </row>
    <row r="12" spans="1:9" x14ac:dyDescent="0.3">
      <c r="A12">
        <v>50.28</v>
      </c>
      <c r="B12">
        <v>488.9</v>
      </c>
      <c r="D12">
        <v>15.23</v>
      </c>
      <c r="H12">
        <f t="shared" si="0"/>
        <v>6.5509999999999999E-2</v>
      </c>
      <c r="I12">
        <f t="shared" si="1"/>
        <v>0.4889</v>
      </c>
    </row>
    <row r="13" spans="1:9" x14ac:dyDescent="0.3">
      <c r="A13">
        <v>55.26</v>
      </c>
      <c r="B13">
        <v>481.6</v>
      </c>
      <c r="D13">
        <v>15.23</v>
      </c>
      <c r="E13" t="s">
        <v>11</v>
      </c>
      <c r="F13">
        <f>+-0.035</f>
        <v>-3.5000000000000003E-2</v>
      </c>
      <c r="H13">
        <f t="shared" si="0"/>
        <v>7.0489999999999997E-2</v>
      </c>
      <c r="I13">
        <f t="shared" si="1"/>
        <v>0.48160000000000003</v>
      </c>
    </row>
    <row r="14" spans="1:9" x14ac:dyDescent="0.3">
      <c r="A14">
        <v>60.32</v>
      </c>
      <c r="B14">
        <v>474.1</v>
      </c>
      <c r="D14">
        <v>15.23</v>
      </c>
      <c r="H14">
        <f t="shared" si="0"/>
        <v>7.5549999999999992E-2</v>
      </c>
      <c r="I14">
        <f t="shared" si="1"/>
        <v>0.47410000000000002</v>
      </c>
    </row>
    <row r="15" spans="1:9" x14ac:dyDescent="0.3">
      <c r="A15">
        <v>65.3</v>
      </c>
      <c r="B15">
        <v>467.2</v>
      </c>
      <c r="D15">
        <v>15.23</v>
      </c>
      <c r="H15">
        <f t="shared" si="0"/>
        <v>8.0530000000000004E-2</v>
      </c>
      <c r="I15">
        <f t="shared" si="1"/>
        <v>0.4672</v>
      </c>
    </row>
    <row r="16" spans="1:9" x14ac:dyDescent="0.3">
      <c r="A16">
        <v>70.27</v>
      </c>
      <c r="B16">
        <v>460</v>
      </c>
      <c r="D16">
        <v>15.23</v>
      </c>
      <c r="H16">
        <f t="shared" si="0"/>
        <v>8.5500000000000007E-2</v>
      </c>
      <c r="I16">
        <f t="shared" si="1"/>
        <v>0.46</v>
      </c>
    </row>
    <row r="17" spans="1:9" x14ac:dyDescent="0.3">
      <c r="A17">
        <v>75.25</v>
      </c>
      <c r="B17">
        <v>452.5</v>
      </c>
      <c r="D17">
        <v>15.23</v>
      </c>
      <c r="H17">
        <f t="shared" si="0"/>
        <v>9.0480000000000005E-2</v>
      </c>
      <c r="I17">
        <f t="shared" si="1"/>
        <v>0.45250000000000001</v>
      </c>
    </row>
    <row r="18" spans="1:9" x14ac:dyDescent="0.3">
      <c r="A18">
        <v>80.31</v>
      </c>
      <c r="B18">
        <v>446.3</v>
      </c>
      <c r="D18">
        <v>15.23</v>
      </c>
      <c r="H18">
        <f t="shared" si="0"/>
        <v>9.554E-2</v>
      </c>
      <c r="I18">
        <f t="shared" si="1"/>
        <v>0.44630000000000003</v>
      </c>
    </row>
    <row r="19" spans="1:9" x14ac:dyDescent="0.3">
      <c r="A19">
        <v>85.29</v>
      </c>
      <c r="B19">
        <v>439.4</v>
      </c>
      <c r="D19">
        <v>15.23</v>
      </c>
      <c r="H19">
        <f t="shared" si="0"/>
        <v>0.10052000000000001</v>
      </c>
      <c r="I19">
        <f t="shared" si="1"/>
        <v>0.43939999999999996</v>
      </c>
    </row>
    <row r="20" spans="1:9" x14ac:dyDescent="0.3">
      <c r="A20">
        <v>90.14</v>
      </c>
      <c r="B20">
        <v>431.6</v>
      </c>
      <c r="D20">
        <v>15.23</v>
      </c>
      <c r="H20">
        <f t="shared" si="0"/>
        <v>0.10537000000000001</v>
      </c>
      <c r="I20">
        <f t="shared" si="1"/>
        <v>0.43160000000000004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B3A5-D74E-4E30-A305-E9ED45771281}">
  <dimension ref="A1:G10"/>
  <sheetViews>
    <sheetView workbookViewId="0">
      <selection activeCell="E2" sqref="E2:E10"/>
    </sheetView>
  </sheetViews>
  <sheetFormatPr defaultRowHeight="14.4" x14ac:dyDescent="0.3"/>
  <sheetData>
    <row r="1" spans="1:7" x14ac:dyDescent="0.3">
      <c r="A1" t="s">
        <v>1</v>
      </c>
      <c r="B1" t="s">
        <v>13</v>
      </c>
      <c r="C1" t="s">
        <v>12</v>
      </c>
      <c r="D1" t="s">
        <v>15</v>
      </c>
      <c r="E1" t="s">
        <v>17</v>
      </c>
      <c r="F1" t="s">
        <v>14</v>
      </c>
      <c r="G1" t="s">
        <v>18</v>
      </c>
    </row>
    <row r="2" spans="1:7" x14ac:dyDescent="0.3">
      <c r="A2">
        <v>10.039999999999999</v>
      </c>
      <c r="B2">
        <f t="shared" ref="B2:B10" si="0">(A2+15.23)/1000</f>
        <v>2.5270000000000001E-2</v>
      </c>
      <c r="C2">
        <v>16.100000000000001</v>
      </c>
      <c r="D2">
        <v>1E-3</v>
      </c>
      <c r="E2">
        <v>6.2E-2</v>
      </c>
      <c r="F2">
        <f t="shared" ref="F2:F10" si="1">B2*E2*2</f>
        <v>3.1334800000000001E-3</v>
      </c>
      <c r="G2">
        <f>1/E2</f>
        <v>16.129032258064516</v>
      </c>
    </row>
    <row r="3" spans="1:7" x14ac:dyDescent="0.3">
      <c r="A3">
        <v>19.989999999999998</v>
      </c>
      <c r="B3">
        <f t="shared" si="0"/>
        <v>3.5220000000000001E-2</v>
      </c>
      <c r="C3">
        <v>13.759</v>
      </c>
      <c r="D3">
        <v>1E-3</v>
      </c>
      <c r="E3">
        <v>5.5500000000000001E-2</v>
      </c>
      <c r="F3">
        <f t="shared" si="1"/>
        <v>3.9094200000000003E-3</v>
      </c>
      <c r="G3">
        <f t="shared" ref="G3:G10" si="2">1/E3</f>
        <v>18.018018018018019</v>
      </c>
    </row>
    <row r="4" spans="1:7" x14ac:dyDescent="0.3">
      <c r="A4">
        <v>30.03</v>
      </c>
      <c r="B4">
        <f t="shared" si="0"/>
        <v>4.5260000000000009E-2</v>
      </c>
      <c r="C4">
        <v>12.196999999999999</v>
      </c>
      <c r="D4">
        <v>1E-3</v>
      </c>
      <c r="E4">
        <v>3.9699999999999999E-2</v>
      </c>
      <c r="F4">
        <f t="shared" si="1"/>
        <v>3.5936440000000004E-3</v>
      </c>
      <c r="G4">
        <f t="shared" si="2"/>
        <v>25.188916876574307</v>
      </c>
    </row>
    <row r="5" spans="1:7" x14ac:dyDescent="0.3">
      <c r="A5">
        <v>39.86</v>
      </c>
      <c r="B5">
        <f t="shared" si="0"/>
        <v>5.509E-2</v>
      </c>
      <c r="C5">
        <v>11.082000000000001</v>
      </c>
      <c r="D5">
        <v>1E-3</v>
      </c>
      <c r="E5">
        <v>3.49E-2</v>
      </c>
      <c r="F5">
        <f t="shared" si="1"/>
        <v>3.8452820000000002E-3</v>
      </c>
      <c r="G5">
        <f t="shared" si="2"/>
        <v>28.653295128939828</v>
      </c>
    </row>
    <row r="6" spans="1:7" x14ac:dyDescent="0.3">
      <c r="A6">
        <v>50.28</v>
      </c>
      <c r="B6">
        <f t="shared" si="0"/>
        <v>6.5509999999999999E-2</v>
      </c>
      <c r="C6">
        <v>10.193</v>
      </c>
      <c r="D6">
        <v>1E-3</v>
      </c>
      <c r="E6">
        <v>2.9700000000000001E-2</v>
      </c>
      <c r="F6">
        <f t="shared" si="1"/>
        <v>3.891294E-3</v>
      </c>
      <c r="G6">
        <f t="shared" si="2"/>
        <v>33.670033670033668</v>
      </c>
    </row>
    <row r="7" spans="1:7" x14ac:dyDescent="0.3">
      <c r="A7">
        <v>60.32</v>
      </c>
      <c r="B7">
        <f t="shared" si="0"/>
        <v>7.5549999999999992E-2</v>
      </c>
      <c r="C7">
        <v>9.5079999999999991</v>
      </c>
      <c r="D7">
        <v>1E-3</v>
      </c>
      <c r="E7">
        <v>2.8000000000000001E-2</v>
      </c>
      <c r="F7">
        <f t="shared" si="1"/>
        <v>4.2307999999999998E-3</v>
      </c>
      <c r="G7">
        <f t="shared" si="2"/>
        <v>35.714285714285715</v>
      </c>
    </row>
    <row r="8" spans="1:7" x14ac:dyDescent="0.3">
      <c r="A8">
        <v>70.27</v>
      </c>
      <c r="B8">
        <f t="shared" si="0"/>
        <v>8.5500000000000007E-2</v>
      </c>
      <c r="C8">
        <v>8.9559999999999995</v>
      </c>
      <c r="D8">
        <v>1E-3</v>
      </c>
      <c r="E8">
        <v>2.3599999999999999E-2</v>
      </c>
      <c r="F8">
        <f t="shared" si="1"/>
        <v>4.0356000000000003E-3</v>
      </c>
      <c r="G8">
        <f t="shared" si="2"/>
        <v>42.372881355932208</v>
      </c>
    </row>
    <row r="9" spans="1:7" x14ac:dyDescent="0.3">
      <c r="A9">
        <v>80.31</v>
      </c>
      <c r="B9">
        <f t="shared" si="0"/>
        <v>9.554E-2</v>
      </c>
      <c r="C9">
        <v>8.4849999999999994</v>
      </c>
      <c r="D9">
        <v>1E-3</v>
      </c>
      <c r="E9">
        <v>2.1100000000000001E-2</v>
      </c>
      <c r="F9">
        <f t="shared" si="1"/>
        <v>4.0317880000000006E-3</v>
      </c>
      <c r="G9">
        <f t="shared" si="2"/>
        <v>47.393364928909953</v>
      </c>
    </row>
    <row r="10" spans="1:7" x14ac:dyDescent="0.3">
      <c r="A10">
        <v>90.14</v>
      </c>
      <c r="B10">
        <f t="shared" si="0"/>
        <v>0.10537000000000001</v>
      </c>
      <c r="C10">
        <v>8.0869999999999997</v>
      </c>
      <c r="D10">
        <v>1E-3</v>
      </c>
      <c r="E10">
        <v>2.18E-2</v>
      </c>
      <c r="F10">
        <f t="shared" si="1"/>
        <v>4.5941319999999999E-3</v>
      </c>
      <c r="G10">
        <f t="shared" si="2"/>
        <v>45.871559633027523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29C7-B872-4D59-912E-5AD023568170}">
  <dimension ref="A1:G10"/>
  <sheetViews>
    <sheetView tabSelected="1" workbookViewId="0">
      <selection activeCell="D2" sqref="D2:D10"/>
    </sheetView>
  </sheetViews>
  <sheetFormatPr defaultRowHeight="14.4" x14ac:dyDescent="0.3"/>
  <sheetData>
    <row r="1" spans="1:7" x14ac:dyDescent="0.3">
      <c r="A1" t="s">
        <v>1</v>
      </c>
      <c r="B1" t="s">
        <v>13</v>
      </c>
      <c r="C1" t="s">
        <v>12</v>
      </c>
      <c r="D1" t="s">
        <v>17</v>
      </c>
      <c r="E1" t="s">
        <v>16</v>
      </c>
      <c r="F1" t="s">
        <v>14</v>
      </c>
      <c r="G1" t="s">
        <v>18</v>
      </c>
    </row>
    <row r="2" spans="1:7" x14ac:dyDescent="0.3">
      <c r="A2">
        <v>10.039999999999999</v>
      </c>
      <c r="B2">
        <f>(A2+15.23+6.38+6.09)/1000</f>
        <v>3.7739999999999996E-2</v>
      </c>
      <c r="C2">
        <v>12.8</v>
      </c>
      <c r="D2">
        <v>0.29549999999999998</v>
      </c>
      <c r="E2">
        <v>1.5E-3</v>
      </c>
      <c r="F2">
        <f>B2*D2*2</f>
        <v>2.2304339999999995E-2</v>
      </c>
      <c r="G2">
        <f>2*B2/F2</f>
        <v>3.3840947546531308</v>
      </c>
    </row>
    <row r="3" spans="1:7" x14ac:dyDescent="0.3">
      <c r="A3">
        <v>19.989999999999998</v>
      </c>
      <c r="B3">
        <f t="shared" ref="B3:B10" si="0">(A3+15.23+6.38+6.09)/1000</f>
        <v>4.7689999999999996E-2</v>
      </c>
      <c r="C3">
        <v>11.5</v>
      </c>
      <c r="D3">
        <v>0.23799999999999999</v>
      </c>
      <c r="E3">
        <v>1.5E-3</v>
      </c>
      <c r="F3">
        <f t="shared" ref="F3:F10" si="1">B3*D3*2</f>
        <v>2.2700439999999999E-2</v>
      </c>
      <c r="G3">
        <f t="shared" ref="G3:G10" si="2">2*B3/F3</f>
        <v>4.2016806722689077</v>
      </c>
    </row>
    <row r="4" spans="1:7" x14ac:dyDescent="0.3">
      <c r="A4">
        <v>30.03</v>
      </c>
      <c r="B4">
        <f t="shared" si="0"/>
        <v>5.7730000000000004E-2</v>
      </c>
      <c r="C4">
        <v>10.5</v>
      </c>
      <c r="D4">
        <v>0.2205</v>
      </c>
      <c r="E4">
        <v>1.5E-3</v>
      </c>
      <c r="F4">
        <f t="shared" si="1"/>
        <v>2.5458930000000001E-2</v>
      </c>
      <c r="G4">
        <f t="shared" si="2"/>
        <v>4.5351473922902494</v>
      </c>
    </row>
    <row r="5" spans="1:7" x14ac:dyDescent="0.3">
      <c r="A5">
        <v>39.86</v>
      </c>
      <c r="B5">
        <f t="shared" si="0"/>
        <v>6.7560000000000009E-2</v>
      </c>
      <c r="C5">
        <v>9.7899999999999991</v>
      </c>
      <c r="D5">
        <v>0.21199999999999999</v>
      </c>
      <c r="E5">
        <v>1.5E-3</v>
      </c>
      <c r="F5">
        <f t="shared" si="1"/>
        <v>2.8645440000000005E-2</v>
      </c>
      <c r="G5">
        <f t="shared" si="2"/>
        <v>4.716981132075472</v>
      </c>
    </row>
    <row r="6" spans="1:7" x14ac:dyDescent="0.3">
      <c r="A6">
        <v>50.28</v>
      </c>
      <c r="B6">
        <f t="shared" si="0"/>
        <v>7.7980000000000008E-2</v>
      </c>
      <c r="C6">
        <v>9.14</v>
      </c>
      <c r="D6">
        <v>0.1915</v>
      </c>
      <c r="E6">
        <v>1.5E-3</v>
      </c>
      <c r="F6">
        <f t="shared" si="1"/>
        <v>2.9866340000000005E-2</v>
      </c>
      <c r="G6">
        <f t="shared" si="2"/>
        <v>5.221932114882506</v>
      </c>
    </row>
    <row r="7" spans="1:7" x14ac:dyDescent="0.3">
      <c r="A7">
        <v>60.32</v>
      </c>
      <c r="B7">
        <f t="shared" si="0"/>
        <v>8.8020000000000001E-2</v>
      </c>
      <c r="C7">
        <v>8.65</v>
      </c>
      <c r="D7">
        <v>0.16550000000000001</v>
      </c>
      <c r="E7">
        <v>1.5E-3</v>
      </c>
      <c r="F7">
        <f t="shared" si="1"/>
        <v>2.9134620000000003E-2</v>
      </c>
      <c r="G7">
        <f t="shared" si="2"/>
        <v>6.0422960725075523</v>
      </c>
    </row>
    <row r="8" spans="1:7" x14ac:dyDescent="0.3">
      <c r="A8">
        <v>70.27</v>
      </c>
      <c r="B8">
        <f t="shared" si="0"/>
        <v>9.7970000000000002E-2</v>
      </c>
      <c r="C8">
        <v>8.23</v>
      </c>
      <c r="D8">
        <v>0.153</v>
      </c>
      <c r="E8">
        <v>1.5E-3</v>
      </c>
      <c r="F8">
        <f t="shared" si="1"/>
        <v>2.997882E-2</v>
      </c>
      <c r="G8">
        <f t="shared" si="2"/>
        <v>6.5359477124183005</v>
      </c>
    </row>
    <row r="9" spans="1:7" x14ac:dyDescent="0.3">
      <c r="A9">
        <v>80.31</v>
      </c>
      <c r="B9">
        <f t="shared" si="0"/>
        <v>0.10801000000000001</v>
      </c>
      <c r="C9">
        <v>7.85</v>
      </c>
      <c r="D9">
        <v>0.1525</v>
      </c>
      <c r="E9">
        <v>1.5E-3</v>
      </c>
      <c r="F9">
        <f t="shared" si="1"/>
        <v>3.2943050000000001E-2</v>
      </c>
      <c r="G9">
        <f t="shared" si="2"/>
        <v>6.557377049180328</v>
      </c>
    </row>
    <row r="10" spans="1:7" x14ac:dyDescent="0.3">
      <c r="A10">
        <v>90.14</v>
      </c>
      <c r="B10">
        <f t="shared" si="0"/>
        <v>0.11784</v>
      </c>
      <c r="C10">
        <v>7.54</v>
      </c>
      <c r="D10">
        <v>0.14174999999999999</v>
      </c>
      <c r="E10">
        <v>1.5E-3</v>
      </c>
      <c r="F10">
        <f t="shared" si="1"/>
        <v>3.3407639999999995E-2</v>
      </c>
      <c r="G10">
        <f t="shared" si="2"/>
        <v>7.0546737213403894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Golan</dc:creator>
  <cp:lastModifiedBy>TLP-001</cp:lastModifiedBy>
  <dcterms:created xsi:type="dcterms:W3CDTF">2025-03-26T06:28:18Z</dcterms:created>
  <dcterms:modified xsi:type="dcterms:W3CDTF">2025-03-30T14:50:53Z</dcterms:modified>
</cp:coreProperties>
</file>