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o Doan\Documents\TakeNotes\GroupSeb\"/>
    </mc:Choice>
  </mc:AlternateContent>
  <bookViews>
    <workbookView xWindow="0" yWindow="0" windowWidth="20490" windowHeight="7650" activeTab="1"/>
  </bookViews>
  <sheets>
    <sheet name="Sheet2" sheetId="3" r:id="rId1"/>
    <sheet name="PGs" sheetId="1" r:id="rId2"/>
    <sheet name="Shops" sheetId="4" r:id="rId3"/>
    <sheet name="Sheet3" sheetId="5" r:id="rId4"/>
  </sheets>
  <definedNames>
    <definedName name="_xlnm._FilterDatabase" localSheetId="1" hidden="1">PGs!$A$3:$AU$3</definedName>
    <definedName name="Tinh_Thanh">#REF!</definedName>
  </definedNames>
  <calcPr calcId="152511"/>
  <pivotCaches>
    <pivotCache cacheId="3"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6" i="1" l="1"/>
  <c r="AW6" i="1" l="1"/>
  <c r="AV6" i="1"/>
  <c r="AT5" i="1"/>
  <c r="AV5" i="1" s="1"/>
  <c r="AT7" i="1"/>
  <c r="AW7" i="1" s="1"/>
  <c r="AT8" i="1"/>
  <c r="AW8" i="1" s="1"/>
  <c r="AT9" i="1"/>
  <c r="AV9" i="1" s="1"/>
  <c r="AT10" i="1"/>
  <c r="AV10" i="1" s="1"/>
  <c r="AT11" i="1"/>
  <c r="AW11" i="1" s="1"/>
  <c r="AT12" i="1"/>
  <c r="AW12" i="1" s="1"/>
  <c r="AT13" i="1"/>
  <c r="AV13" i="1" s="1"/>
  <c r="AT14" i="1"/>
  <c r="AV14" i="1" s="1"/>
  <c r="AT15" i="1"/>
  <c r="AW15" i="1" s="1"/>
  <c r="AT16" i="1"/>
  <c r="AW16" i="1" s="1"/>
  <c r="AT17" i="1"/>
  <c r="AV17" i="1" s="1"/>
  <c r="AT4" i="1"/>
  <c r="AW4" i="1" s="1"/>
  <c r="AW14" i="1" l="1"/>
  <c r="AW13" i="1"/>
  <c r="AW5" i="1"/>
  <c r="AV4" i="1"/>
  <c r="AW10" i="1"/>
  <c r="AW17" i="1"/>
  <c r="AW9" i="1"/>
  <c r="AV16" i="1"/>
  <c r="AV12" i="1"/>
  <c r="AV8" i="1"/>
  <c r="AV15" i="1"/>
  <c r="AV11" i="1"/>
  <c r="AV7" i="1"/>
  <c r="AU5" i="1"/>
  <c r="AU6" i="1"/>
  <c r="AU7" i="1"/>
  <c r="AU8" i="1"/>
  <c r="AU9" i="1"/>
  <c r="AU10" i="1"/>
  <c r="AU11" i="1"/>
  <c r="AU12" i="1"/>
  <c r="AU13" i="1"/>
  <c r="AU14" i="1"/>
  <c r="AU15" i="1"/>
  <c r="AU16" i="1"/>
  <c r="AU17" i="1"/>
  <c r="AU4" i="1"/>
  <c r="J4" i="4"/>
  <c r="J5" i="4"/>
  <c r="J6" i="4"/>
  <c r="J7" i="4"/>
  <c r="J8" i="4"/>
  <c r="J9" i="4"/>
  <c r="J10" i="4"/>
  <c r="J11" i="4"/>
  <c r="J12" i="4"/>
  <c r="J13" i="4"/>
  <c r="J14" i="4"/>
  <c r="J15" i="4"/>
  <c r="J16" i="4"/>
  <c r="J3" i="4"/>
  <c r="C4" i="4"/>
  <c r="C5" i="4"/>
  <c r="C6" i="4"/>
  <c r="C7" i="4"/>
  <c r="C8" i="4"/>
  <c r="C9" i="4"/>
  <c r="C10" i="4"/>
  <c r="C11" i="4"/>
  <c r="C12" i="4"/>
  <c r="C13" i="4"/>
  <c r="C14" i="4"/>
  <c r="C15" i="4"/>
  <c r="C16" i="4"/>
  <c r="C3" i="4"/>
  <c r="A16" i="4"/>
  <c r="A15" i="4"/>
  <c r="A14" i="4"/>
  <c r="A13" i="4"/>
  <c r="A12" i="4"/>
  <c r="A11" i="4"/>
  <c r="A10" i="4"/>
  <c r="A9" i="4"/>
  <c r="A8" i="4"/>
  <c r="A7" i="4"/>
  <c r="A6" i="4"/>
  <c r="A5" i="4"/>
  <c r="A4" i="4"/>
  <c r="A3" i="4"/>
  <c r="A17" i="1" l="1"/>
  <c r="A16" i="1"/>
  <c r="A15" i="1"/>
  <c r="A14" i="1"/>
  <c r="A13" i="1"/>
  <c r="A12" i="1"/>
  <c r="A11" i="1"/>
  <c r="A10" i="1"/>
  <c r="A9" i="1"/>
  <c r="A8" i="1"/>
  <c r="A7" i="1"/>
  <c r="A6" i="1"/>
  <c r="A5" i="1"/>
  <c r="A4" i="1"/>
</calcChain>
</file>

<file path=xl/comments1.xml><?xml version="1.0" encoding="utf-8"?>
<comments xmlns="http://schemas.openxmlformats.org/spreadsheetml/2006/main">
  <authors>
    <author>LIEU Thi Bich Ngoc</author>
  </authors>
  <commentList>
    <comment ref="F15" authorId="0" shapeId="0">
      <text>
        <r>
          <rPr>
            <b/>
            <sz val="9"/>
            <color indexed="81"/>
            <rFont val="Tahoma"/>
            <family val="2"/>
          </rPr>
          <t>LIEU Thi Bich Ngoc:</t>
        </r>
        <r>
          <rPr>
            <sz val="9"/>
            <color indexed="81"/>
            <rFont val="Tahoma"/>
            <family val="2"/>
          </rPr>
          <t xml:space="preserve">
Chuyển từ Llotte sang NK từ ngày 1/4
</t>
        </r>
      </text>
    </comment>
  </commentList>
</comments>
</file>

<file path=xl/comments2.xml><?xml version="1.0" encoding="utf-8"?>
<comments xmlns="http://schemas.openxmlformats.org/spreadsheetml/2006/main">
  <authors>
    <author>LIEU Thi Bich Ngoc</author>
  </authors>
  <commentList>
    <comment ref="G14" authorId="0" shapeId="0">
      <text>
        <r>
          <rPr>
            <b/>
            <sz val="9"/>
            <color indexed="81"/>
            <rFont val="Tahoma"/>
            <family val="2"/>
          </rPr>
          <t>LIEU Thi Bich Ngoc:</t>
        </r>
        <r>
          <rPr>
            <sz val="9"/>
            <color indexed="81"/>
            <rFont val="Tahoma"/>
            <family val="2"/>
          </rPr>
          <t xml:space="preserve">
Chuyển từ Llotte sang NK từ ngày 1/4
</t>
        </r>
      </text>
    </comment>
  </commentList>
</comments>
</file>

<file path=xl/sharedStrings.xml><?xml version="1.0" encoding="utf-8"?>
<sst xmlns="http://schemas.openxmlformats.org/spreadsheetml/2006/main" count="666" uniqueCount="378">
  <si>
    <t>No.</t>
  </si>
  <si>
    <t>Chức vụ/
Position</t>
  </si>
  <si>
    <t>Phone Number</t>
  </si>
  <si>
    <t>Hệ Thống</t>
  </si>
  <si>
    <t>Ngày vào làm
Starting date</t>
  </si>
  <si>
    <t>Ngày nghỉ việc</t>
  </si>
  <si>
    <t>TÌNH TRẠNG</t>
  </si>
  <si>
    <t>Gender</t>
  </si>
  <si>
    <t>Date of Birth</t>
  </si>
  <si>
    <t>Số CMND
ID card No.</t>
  </si>
  <si>
    <t>Ngày cấp CMND
Issued On</t>
  </si>
  <si>
    <t>Nơi cấp CMND
At</t>
  </si>
  <si>
    <t>Nguyên Quán
Place of Birth</t>
  </si>
  <si>
    <t>Tình trạng hôn nhân
Marital Status</t>
  </si>
  <si>
    <t>Chỗ ở hiện tại
Residential address</t>
  </si>
  <si>
    <t>ĐC thường trú
Permanent Address</t>
  </si>
  <si>
    <t>Dân tộc
Nation</t>
  </si>
  <si>
    <t>Bank Account Number</t>
  </si>
  <si>
    <t>Branch</t>
  </si>
  <si>
    <t>Mail 
Address</t>
  </si>
  <si>
    <t>Chuyên ngành</t>
  </si>
  <si>
    <t>Tình Trạng HDLD</t>
  </si>
  <si>
    <t>Sổ Bảo Hiểm</t>
  </si>
  <si>
    <t>Nơi đăng ký khám chữa bệnh ban đầu</t>
  </si>
  <si>
    <t>Số sổ HK</t>
  </si>
  <si>
    <t>Tên Chủ Hộ</t>
  </si>
  <si>
    <t>Năm sinh</t>
  </si>
  <si>
    <t>CMND</t>
  </si>
  <si>
    <t>Địa Chỉ HK</t>
  </si>
  <si>
    <t>Quan hệ với chủ hộ</t>
  </si>
  <si>
    <t>Tình Trạng Hồ SƠ</t>
  </si>
  <si>
    <t>Ngày bàn giao HS</t>
  </si>
  <si>
    <t>Ghi chú</t>
  </si>
  <si>
    <t>PG</t>
  </si>
  <si>
    <t>Co.opmart</t>
  </si>
  <si>
    <t>DL</t>
  </si>
  <si>
    <t>Nữ</t>
  </si>
  <si>
    <t>Bình Định</t>
  </si>
  <si>
    <t>Độc Thân</t>
  </si>
  <si>
    <t>Kinh</t>
  </si>
  <si>
    <t>12/12</t>
  </si>
  <si>
    <t>Chính thức</t>
  </si>
  <si>
    <t>Con</t>
  </si>
  <si>
    <t>NK_DMX.006</t>
  </si>
  <si>
    <t>Nguyễn Thị Thúy</t>
  </si>
  <si>
    <t>0984 635 337</t>
  </si>
  <si>
    <t>DMX</t>
  </si>
  <si>
    <t>DMX ĐL Bình Dương</t>
  </si>
  <si>
    <t>221356262</t>
  </si>
  <si>
    <t>CA Phú Yên</t>
  </si>
  <si>
    <t>Phú yên</t>
  </si>
  <si>
    <t>Đã Kết Hôn</t>
  </si>
  <si>
    <t>17D Đường Số 11, P11, Q. Gò Vấp, TP. HCM</t>
  </si>
  <si>
    <t>0281000627088</t>
  </si>
  <si>
    <t>VCB Bình Dương</t>
  </si>
  <si>
    <t>thuypy26392@gmail.com</t>
  </si>
  <si>
    <t>Đại Học</t>
  </si>
  <si>
    <t>7916021775</t>
  </si>
  <si>
    <t>190231774</t>
  </si>
  <si>
    <t>Cao văn Thích</t>
  </si>
  <si>
    <t>272732546</t>
  </si>
  <si>
    <t>Ấp 1, Xuân Hòa, Xuân Lộc, Đồng Nai</t>
  </si>
  <si>
    <t>NK_DMX.009</t>
  </si>
  <si>
    <t>Ngô Thị Mai Trâm</t>
  </si>
  <si>
    <t>0908 5656 32</t>
  </si>
  <si>
    <t>Aeon Bình Tân</t>
  </si>
  <si>
    <t>024051368</t>
  </si>
  <si>
    <t>CA TP.HCM</t>
  </si>
  <si>
    <t>TP. HCM</t>
  </si>
  <si>
    <t>Ấp 7B, Xã Mỹ Yên, H. Bến Lức, Tỉnh Long An</t>
  </si>
  <si>
    <t>316 Trương Công Định, P.14, Q. Tân Bình</t>
  </si>
  <si>
    <t>0251002542639</t>
  </si>
  <si>
    <t>VCB HCM</t>
  </si>
  <si>
    <t>maitram0000@gmail.com</t>
  </si>
  <si>
    <t>31100061949</t>
  </si>
  <si>
    <t>Mai Thị Hinh</t>
  </si>
  <si>
    <t>020217203</t>
  </si>
  <si>
    <t>316 Trương Công Định, P.14, Quận Tân Bình, TP. HCM</t>
  </si>
  <si>
    <t>NK_DMX.010</t>
  </si>
  <si>
    <t>Nguyễn Kim Hoàng Mỹ Linh</t>
  </si>
  <si>
    <t>0352 495 346</t>
  </si>
  <si>
    <t>DMX Quang Trung 1</t>
  </si>
  <si>
    <t>215470408</t>
  </si>
  <si>
    <t>CA Bình Định</t>
  </si>
  <si>
    <t>1/4D An Hội, P.13, Q. Gò Vấp, TP. HCM</t>
  </si>
  <si>
    <t>113 Đống Đa, TT Phú Phong, H. Tây Sơn, Tỉnh Bình Định.</t>
  </si>
  <si>
    <t>0911000062227</t>
  </si>
  <si>
    <t>n.d.thanhphuc@gmail.com</t>
  </si>
  <si>
    <t>Cao Đẳng</t>
  </si>
  <si>
    <t>090191036</t>
  </si>
  <si>
    <t>Nguyễn Đỗ Thanh Phúc</t>
  </si>
  <si>
    <t>211261856</t>
  </si>
  <si>
    <t>113/4 Đống Đa- TT Phú Phong- Huyện Tây Sơn- Tỉnh Bình Định</t>
  </si>
  <si>
    <t>S0119_0001</t>
  </si>
  <si>
    <t>Mai Tuấn Kiệt</t>
  </si>
  <si>
    <t>0767 389 200</t>
  </si>
  <si>
    <t>Cao Phong</t>
  </si>
  <si>
    <t>DMCL Quận 5</t>
  </si>
  <si>
    <t>Nam</t>
  </si>
  <si>
    <t>025861808</t>
  </si>
  <si>
    <t>167/1B Lê Văn Lương, P. Tân Kiểng, Quận 7, TP. HCM</t>
  </si>
  <si>
    <t>0181003635185</t>
  </si>
  <si>
    <t xml:space="preserve">kny.bad14@gmail.com </t>
  </si>
  <si>
    <t>Trung cấp</t>
  </si>
  <si>
    <t>Điện Lạnh</t>
  </si>
  <si>
    <t>Chính Thức</t>
  </si>
  <si>
    <t>31200003290</t>
  </si>
  <si>
    <t>Mai Văn Buông</t>
  </si>
  <si>
    <t>022088155</t>
  </si>
  <si>
    <t xml:space="preserve">Tổ 2, KP2, 167/1B Lê Văn Lương, P. Tân Kiểng, Quận 7, TP. HCM </t>
  </si>
  <si>
    <t>S0119_0005</t>
  </si>
  <si>
    <t>Lê Thị Kim Chi</t>
  </si>
  <si>
    <t>0396 463 045</t>
  </si>
  <si>
    <t>DMX Lê Trọng Tấn</t>
  </si>
  <si>
    <t>215366506</t>
  </si>
  <si>
    <t>71/22 Chế Lan Viên, P Tây Thạnh, Q. Tân Phú, TP. HCM</t>
  </si>
  <si>
    <t>QL1A, Xã Mỹ Trinh, Huyện Phù Mỹ, Tỉnh Bình Định.</t>
  </si>
  <si>
    <t>0441000802752</t>
  </si>
  <si>
    <t>kimchi3045@gmail.com</t>
  </si>
  <si>
    <t>Công nghệ thực phẩm</t>
  </si>
  <si>
    <t>090283480</t>
  </si>
  <si>
    <t>Lê Thành Mạnh</t>
  </si>
  <si>
    <t>211087699</t>
  </si>
  <si>
    <t>Quốc lộ 1A, Xã Mỹ Trinh, Huyện Phù Mỹ, Tỉnh Bình Định</t>
  </si>
  <si>
    <t>S0219_0011</t>
  </si>
  <si>
    <t>Trần Mai Trâm</t>
  </si>
  <si>
    <t>090 1212 035</t>
  </si>
  <si>
    <t>Co.opmart Cần Thơ</t>
  </si>
  <si>
    <t>362510419</t>
  </si>
  <si>
    <t>CA Cần Thơ</t>
  </si>
  <si>
    <t>Cần Thơ</t>
  </si>
  <si>
    <t>190, Đường 30 Tháng 4, Phường Hưng Lợi, Quận Ninh Kiều, Tỉnh Cần Thơ</t>
  </si>
  <si>
    <t>193 Xã Trường Xuân A, H Thới Lai, TP Cần Thơ</t>
  </si>
  <si>
    <t>0111000242047</t>
  </si>
  <si>
    <t>VCB Cần Thơ</t>
  </si>
  <si>
    <t>maitram0711@gmail.com</t>
  </si>
  <si>
    <t>Quản trị Du Lịch</t>
  </si>
  <si>
    <t>7036711</t>
  </si>
  <si>
    <t>Trần Hoàng Nam</t>
  </si>
  <si>
    <t>361254056</t>
  </si>
  <si>
    <t>Ấp Trường Ninh 1, Xã Trường Xuân, H. Ô Môn, Tỉnh Cần Thơ</t>
  </si>
  <si>
    <t>S0219_0022</t>
  </si>
  <si>
    <t>Hoàng Hồng Ngọc</t>
  </si>
  <si>
    <t>0345 099 613</t>
  </si>
  <si>
    <t>Co.opmart Bình Phước</t>
  </si>
  <si>
    <t>285707253</t>
  </si>
  <si>
    <t>CA. Bình Phước</t>
  </si>
  <si>
    <t>Lạng Sơn</t>
  </si>
  <si>
    <t>Thôn 5, Xã Phước Sơn, H. Bù Đăng, Tỉnh Bình Phước</t>
  </si>
  <si>
    <t>1041000058772</t>
  </si>
  <si>
    <t>VCB Bình Phước</t>
  </si>
  <si>
    <t xml:space="preserve">ngochaivler@gmail.com </t>
  </si>
  <si>
    <t>100158888</t>
  </si>
  <si>
    <t>Hoàng Văn Môn</t>
  </si>
  <si>
    <t>285100104</t>
  </si>
  <si>
    <t>S0119_0024</t>
  </si>
  <si>
    <t>Trần Thanh Tuyền</t>
  </si>
  <si>
    <t>078 6563 938</t>
  </si>
  <si>
    <t>DMX Hậu Giang</t>
  </si>
  <si>
    <t>025212368</t>
  </si>
  <si>
    <t>CA. TP.HCM</t>
  </si>
  <si>
    <t>350/3 Bis Lưu Hữu Phước, Phường 15, Quận 8, TP. HCM</t>
  </si>
  <si>
    <t>350/3 Bis Nguyễn Duy, Phường 15, Quận 8, TP. HCM</t>
  </si>
  <si>
    <t>0251002789193</t>
  </si>
  <si>
    <t>thanhtuyentran41194@gmail.com</t>
  </si>
  <si>
    <t>31060079208</t>
  </si>
  <si>
    <t>Lại Thị Ngọc Linh</t>
  </si>
  <si>
    <t>022814641</t>
  </si>
  <si>
    <t>350/3 Bis Nguyễn Duy, Phuo7gn2 15, Quận 8, Tp. HCM</t>
  </si>
  <si>
    <t>S0119_0026</t>
  </si>
  <si>
    <t>Đỗ Thị Ngọc Tuyền</t>
  </si>
  <si>
    <t>0793 189 083</t>
  </si>
  <si>
    <t>DMX Lê Văn Việt</t>
  </si>
  <si>
    <t>312444789</t>
  </si>
  <si>
    <t>CA Tiền Giang</t>
  </si>
  <si>
    <t>Tiền Giang</t>
  </si>
  <si>
    <t>Hẻm 18, Đường 19, KP Phước Hiệp Phường Trường Thạnh, Quận 9, TP. HCM</t>
  </si>
  <si>
    <t>Ấp Cả Thu 1, Xã Phú Thạnh, Huyện Tân Phú Đông, Tỉnh Tiền Giang</t>
  </si>
  <si>
    <t>0381000619396</t>
  </si>
  <si>
    <t>tuyendo500@gmail.com</t>
  </si>
  <si>
    <t>8223487911</t>
  </si>
  <si>
    <t>Đỗ Văn Thanh</t>
  </si>
  <si>
    <t>S0119_0027</t>
  </si>
  <si>
    <t>Phạm Thanh Huy</t>
  </si>
  <si>
    <t>0933 305 864</t>
  </si>
  <si>
    <t>DMX CMT8</t>
  </si>
  <si>
    <t>025582938</t>
  </si>
  <si>
    <t>977B Lò Gốm, , Phường 8, Quận 6, TP.HCM</t>
  </si>
  <si>
    <t>0251002789242</t>
  </si>
  <si>
    <t>thanhhuy4789@gmail.com</t>
  </si>
  <si>
    <t>7516173603</t>
  </si>
  <si>
    <t>31050008802</t>
  </si>
  <si>
    <t>Trần Thị Nhị</t>
  </si>
  <si>
    <t>020587382</t>
  </si>
  <si>
    <t>Cháu</t>
  </si>
  <si>
    <t>Sup</t>
  </si>
  <si>
    <t>Aeon Bình Dương</t>
  </si>
  <si>
    <t>Bến Tre</t>
  </si>
  <si>
    <t>BV Đa Khoa Quốc tế Becamex</t>
  </si>
  <si>
    <t>Long An</t>
  </si>
  <si>
    <t>Nguyễn Kim</t>
  </si>
  <si>
    <t>Mega</t>
  </si>
  <si>
    <t>Nguyễn Thanh Hoàng</t>
  </si>
  <si>
    <t>CA Bến Tre</t>
  </si>
  <si>
    <t>LTB.Ngọc</t>
  </si>
  <si>
    <t>BV Quận Bình Tân</t>
  </si>
  <si>
    <t>BV Gò Vấp</t>
  </si>
  <si>
    <t>BV Quận 5</t>
  </si>
  <si>
    <t>BV Trưng Vương</t>
  </si>
  <si>
    <t>BV Hoàn Mỹ Bình Phước</t>
  </si>
  <si>
    <t>BV Quận 6</t>
  </si>
  <si>
    <t>BV Quận Thủ Đức</t>
  </si>
  <si>
    <t>TTYT Huyện Thới Lai</t>
  </si>
  <si>
    <t>BV Quận 3</t>
  </si>
  <si>
    <t>Time tăng BHXH</t>
  </si>
  <si>
    <t>M-003</t>
  </si>
  <si>
    <t>N-002</t>
  </si>
  <si>
    <t>Trần Thị Tố Như</t>
  </si>
  <si>
    <t>M-007</t>
  </si>
  <si>
    <t>Võ Thị Anh</t>
  </si>
  <si>
    <t>S0219_0006</t>
  </si>
  <si>
    <t>Nguyễn Thị Cẩm Hồng</t>
  </si>
  <si>
    <t>0906 880 286</t>
  </si>
  <si>
    <t>Mega An Phú</t>
  </si>
  <si>
    <t>0907 202 519</t>
  </si>
  <si>
    <t>TTMS Nguyễn Kim Sài Gòn</t>
  </si>
  <si>
    <t>0985 014 835</t>
  </si>
  <si>
    <t>Emart</t>
  </si>
  <si>
    <t>Emart Phan Văn Trị</t>
  </si>
  <si>
    <t>092 9394 432</t>
  </si>
  <si>
    <t>079064001209</t>
  </si>
  <si>
    <t>Đồng Tháp</t>
  </si>
  <si>
    <t>Ly Hôn</t>
  </si>
  <si>
    <t>99/6 Đường Số 1, P13, Q. Gò Vấp, TP. HCM</t>
  </si>
  <si>
    <t>48/17D Hồ Biểu Chánh, P11, Q. Phú Nhận, TP. HCM</t>
  </si>
  <si>
    <t>025889895</t>
  </si>
  <si>
    <t>C3/22A4 Phạm Hùng, Xã Bình Hưng, Huyện Bình Chánh, TP. HCM</t>
  </si>
  <si>
    <t>1174 Ấp 3, Nguyễn Văn Tạo, Xã Hiệp Phước, Huyện Nhà Bè, TP. HCM</t>
  </si>
  <si>
    <t>211855089</t>
  </si>
  <si>
    <t>237/70/21 Phạm Văn Chiêu, P14, Q. Gò Vấp, TP. HCM</t>
  </si>
  <si>
    <t>Thôn An Dinh 2, Xã hoài Thanh, H. Hoài Nhơn, Tỉnh Bình Định</t>
  </si>
  <si>
    <t>321490231</t>
  </si>
  <si>
    <t>1/16 KP Bình Đức 1, Xã Bình Hòa, H. Thuận An, Tỉnh Bình Dương</t>
  </si>
  <si>
    <t>369/1 Xã Phú Phụng, H. Chợ Lách, Tỉnh Bến Tre</t>
  </si>
  <si>
    <t>107866788525</t>
  </si>
  <si>
    <t>Viettinbank HCM</t>
  </si>
  <si>
    <t>nguyenthanhhoang815@yahoo.com.vn</t>
  </si>
  <si>
    <t>106866822006</t>
  </si>
  <si>
    <t>nhu.071184@gmail.com</t>
  </si>
  <si>
    <t>108866798495</t>
  </si>
  <si>
    <t>vothianh1004@gmail.com</t>
  </si>
  <si>
    <t>103870296314</t>
  </si>
  <si>
    <t>Viettinbank Bình Dương</t>
  </si>
  <si>
    <t>camhong20061994@gmail.com</t>
  </si>
  <si>
    <t>7911382715</t>
  </si>
  <si>
    <t>Quản lý du lịch -  nhà hàng khách sạn</t>
  </si>
  <si>
    <t>7911291968</t>
  </si>
  <si>
    <t>Tài chính kế toán</t>
  </si>
  <si>
    <t>7911053693</t>
  </si>
  <si>
    <t>7913188562</t>
  </si>
  <si>
    <t>170042467</t>
  </si>
  <si>
    <t>Nguyễn Văn Ihử</t>
  </si>
  <si>
    <t>245194642</t>
  </si>
  <si>
    <t>Thôn 6, Xã Kiến Thành, H. Đăk R'Lấp - Tỉnh Đăk Nông</t>
  </si>
  <si>
    <t>Dâu</t>
  </si>
  <si>
    <t>Địa Chỉ</t>
  </si>
  <si>
    <t>322 Đại lộ Bình Dương, Khu phố 1, Thủ Dầu Một, Bình Dương</t>
  </si>
  <si>
    <t>1 Đường Số 17A, Bình Trị Đông B, Bình Tân, Hồ Chí Minh</t>
  </si>
  <si>
    <t>162 Quang Trung, Phường 10, Gò Vấp, Hồ Chí Minh</t>
  </si>
  <si>
    <t>Chung cư Hùng Vương, Lô G, Quận 5, Hồ Chí Minh</t>
  </si>
  <si>
    <t>451 Lê Trọng Tấn, Sơn Ký, Tân Phú, Hồ Chí Minh</t>
  </si>
  <si>
    <t>1A Đại lộ Hoà Bình, Tân An, Ninh Kiều, Cần Thơ</t>
  </si>
  <si>
    <t>860 Phú Riềng Đỏ, Tân Xuân, Đồng Xoài, Bình Phước</t>
  </si>
  <si>
    <t>416 Đường Hậu Giang, Phường 12, Quận 6, Hồ Chí Minh</t>
  </si>
  <si>
    <t>542 Cách Mạng Tháng Tám, Phường 11, Quận 3, Hồ Chí Minh</t>
  </si>
  <si>
    <t>Lô B Song Hành, KĐT mới An Phú- An Khánh, Quận 2, Hồ Chí Minh</t>
  </si>
  <si>
    <t>63 – 65 - 67 Trần Hưng Đạo, Q1, Hồ Chí Minh</t>
  </si>
  <si>
    <t>366 Phan Văn Trị, Phường 5, Gò Vấp, Hồ Chí Minh</t>
  </si>
  <si>
    <t>Số 01 Đại lộ Bình Dương, Khu phố Bình Giao, Thuận An, Bình Dương</t>
  </si>
  <si>
    <t>Họ Tên/ Last name</t>
  </si>
  <si>
    <t>Aeon</t>
  </si>
  <si>
    <t>MT</t>
  </si>
  <si>
    <t>Shop name</t>
  </si>
  <si>
    <t>Code Shop</t>
  </si>
  <si>
    <t>B_D1904</t>
  </si>
  <si>
    <t>B_D3.009</t>
  </si>
  <si>
    <t>B_D3.040</t>
  </si>
  <si>
    <t>B_D901</t>
  </si>
  <si>
    <t>B_D..301</t>
  </si>
  <si>
    <t>B_D1902</t>
  </si>
  <si>
    <t>Channel</t>
  </si>
  <si>
    <t>Region</t>
  </si>
  <si>
    <t>Bình Dương</t>
  </si>
  <si>
    <t>HCM</t>
  </si>
  <si>
    <t>Bình Phước</t>
  </si>
  <si>
    <t>PG USER</t>
  </si>
  <si>
    <t>Target T5</t>
  </si>
  <si>
    <t>SHOP INFO</t>
  </si>
  <si>
    <t>Row Labels</t>
  </si>
  <si>
    <t>Grand Total</t>
  </si>
  <si>
    <t>Count of Shop name</t>
  </si>
  <si>
    <t>Co.op/Xtra</t>
  </si>
  <si>
    <t>Lotte</t>
  </si>
  <si>
    <t>Lan Chi</t>
  </si>
  <si>
    <t>Pico</t>
  </si>
  <si>
    <t>GT-Long Bình</t>
  </si>
  <si>
    <t>account</t>
  </si>
  <si>
    <t>Nguyen Kim</t>
  </si>
  <si>
    <t>EmpCode</t>
  </si>
  <si>
    <t>EmpName</t>
  </si>
  <si>
    <t>Position</t>
  </si>
  <si>
    <t>Phone</t>
  </si>
  <si>
    <t>Bảng EmployeeActivity</t>
  </si>
  <si>
    <t>IdNumber</t>
  </si>
  <si>
    <t>IdPlace</t>
  </si>
  <si>
    <t>IdDate</t>
  </si>
  <si>
    <t>BirthDay</t>
  </si>
  <si>
    <t>Sex</t>
  </si>
  <si>
    <t>PermanentResidense</t>
  </si>
  <si>
    <t>Domicile</t>
  </si>
  <si>
    <t>BirthPlace</t>
  </si>
  <si>
    <t>MarriedStatus</t>
  </si>
  <si>
    <t>AccountBank</t>
  </si>
  <si>
    <t>BankBrand</t>
  </si>
  <si>
    <t>Email</t>
  </si>
  <si>
    <t>Nation</t>
  </si>
  <si>
    <t>Employee Additional</t>
  </si>
  <si>
    <t>ParrentId</t>
  </si>
  <si>
    <t>2010-11-18</t>
  </si>
  <si>
    <t>2011-02-08</t>
  </si>
  <si>
    <t>2013-06-13</t>
  </si>
  <si>
    <t>2014-07-03</t>
  </si>
  <si>
    <t>2011-05-14</t>
  </si>
  <si>
    <t>2013-11-22</t>
  </si>
  <si>
    <t>2015-07-14</t>
  </si>
  <si>
    <t>2009-12-08</t>
  </si>
  <si>
    <t>1900-01-00</t>
  </si>
  <si>
    <t>2012-03-06</t>
  </si>
  <si>
    <t>2016-04-20</t>
  </si>
  <si>
    <t>2014-05-20</t>
  </si>
  <si>
    <t>2016-03-07</t>
  </si>
  <si>
    <t>2009-06-15</t>
  </si>
  <si>
    <t>1993-03-26</t>
  </si>
  <si>
    <t>1986-03-07</t>
  </si>
  <si>
    <t>1998-06-19</t>
  </si>
  <si>
    <t>1997-10-04</t>
  </si>
  <si>
    <t>1996-01-01</t>
  </si>
  <si>
    <t>1997-02-06</t>
  </si>
  <si>
    <t>1998-10-13</t>
  </si>
  <si>
    <t>1994-11-04</t>
  </si>
  <si>
    <t>1998-12-28</t>
  </si>
  <si>
    <t>1995-07-19</t>
  </si>
  <si>
    <t>1964-09-18</t>
  </si>
  <si>
    <t>1984-11-07</t>
  </si>
  <si>
    <t>1985-04-10</t>
  </si>
  <si>
    <t>1994-06-20</t>
  </si>
  <si>
    <t>literacy</t>
  </si>
  <si>
    <t>specialize</t>
  </si>
  <si>
    <t>contractstatus</t>
  </si>
  <si>
    <t>Social insurance place</t>
  </si>
  <si>
    <t>household name</t>
  </si>
  <si>
    <t>IdNumberOwner</t>
  </si>
  <si>
    <t>BirthYearOwner</t>
  </si>
  <si>
    <t>numberofhouseholdbook</t>
  </si>
  <si>
    <t>number of social insurance</t>
  </si>
  <si>
    <t>Addressofhousehold</t>
  </si>
  <si>
    <t>relationship</t>
  </si>
  <si>
    <t>recordstatus</t>
  </si>
  <si>
    <t>note</t>
  </si>
  <si>
    <t>Học lực
LiteracyStatus</t>
  </si>
  <si>
    <t>Social insurance date</t>
  </si>
  <si>
    <t>SumitRecordDate</t>
  </si>
  <si>
    <t>admin</t>
  </si>
  <si>
    <t>demo</t>
  </si>
  <si>
    <t>demo2</t>
  </si>
  <si>
    <t>Sup1</t>
  </si>
  <si>
    <t>suptest</t>
  </si>
  <si>
    <t>2020-06-01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</si>
</sst>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21">
    <font>
      <sz val="11"/>
      <color theme="1"/>
      <name val="Calibri"/>
      <family val="2"/>
      <scheme val="minor"/>
    </font>
    <font>
      <b/>
      <sz val="10"/>
      <color theme="1"/>
      <name val="Times New Roman"/>
      <family val="1"/>
    </font>
    <font>
      <b/>
      <sz val="10"/>
      <name val="Times New Roman"/>
      <family val="1"/>
    </font>
    <font>
      <b/>
      <sz val="10"/>
      <color rgb="FF7030A0"/>
      <name val="Times New Roman"/>
      <family val="1"/>
    </font>
    <font>
      <sz val="10"/>
      <color theme="1"/>
      <name val="Times New Roman"/>
      <family val="1"/>
    </font>
    <font>
      <sz val="11"/>
      <color theme="1"/>
      <name val="Calibri"/>
      <family val="2"/>
      <charset val="134"/>
      <scheme val="minor"/>
    </font>
    <font>
      <sz val="10"/>
      <name val="Times New Roman"/>
      <family val="1"/>
    </font>
    <font>
      <sz val="12"/>
      <name val="宋体"/>
      <family val="3"/>
      <charset val="134"/>
    </font>
    <font>
      <sz val="10"/>
      <color rgb="FF002060"/>
      <name val="Times New Roman"/>
      <family val="1"/>
    </font>
    <font>
      <u/>
      <sz val="11"/>
      <color theme="10"/>
      <name val="Calibri"/>
      <family val="2"/>
      <charset val="134"/>
      <scheme val="minor"/>
    </font>
    <font>
      <sz val="10"/>
      <name val="VNI-Times"/>
    </font>
    <font>
      <sz val="11"/>
      <color rgb="FF002060"/>
      <name val="Times New Roman"/>
      <family val="1"/>
    </font>
    <font>
      <sz val="12"/>
      <name val="宋体"/>
      <charset val="134"/>
    </font>
    <font>
      <b/>
      <sz val="9"/>
      <color indexed="81"/>
      <name val="Tahoma"/>
      <family val="2"/>
    </font>
    <font>
      <sz val="9"/>
      <color indexed="81"/>
      <name val="Tahoma"/>
      <family val="2"/>
    </font>
    <font>
      <sz val="11"/>
      <color theme="1"/>
      <name val="Tahoma"/>
      <family val="2"/>
      <charset val="134"/>
    </font>
    <font>
      <sz val="9"/>
      <name val="Arial"/>
      <family val="2"/>
    </font>
    <font>
      <b/>
      <sz val="11"/>
      <color theme="1"/>
      <name val="Calibri"/>
      <family val="2"/>
      <scheme val="minor"/>
    </font>
    <font>
      <b/>
      <sz val="10"/>
      <name val="Arial"/>
      <family val="2"/>
    </font>
    <font>
      <b/>
      <sz val="10"/>
      <color theme="0"/>
      <name val="Times New Roman"/>
      <family val="1"/>
    </font>
    <font>
      <sz val="10"/>
      <color theme="1"/>
      <name val="Arial Unicode MS"/>
    </font>
  </fonts>
  <fills count="9">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hair">
        <color indexed="64"/>
      </left>
      <right style="hair">
        <color indexed="64"/>
      </right>
      <top style="thin">
        <color indexed="64"/>
      </top>
      <bottom style="hair">
        <color indexed="64"/>
      </bottom>
      <diagonal/>
    </border>
  </borders>
  <cellStyleXfs count="7">
    <xf numFmtId="0" fontId="0" fillId="0" borderId="0"/>
    <xf numFmtId="0" fontId="5" fillId="0" borderId="0">
      <alignment vertical="center"/>
    </xf>
    <xf numFmtId="0" fontId="7" fillId="0" borderId="0"/>
    <xf numFmtId="0" fontId="9" fillId="0" borderId="0" applyNumberFormat="0" applyFill="0" applyBorder="0" applyAlignment="0" applyProtection="0">
      <alignment vertical="center"/>
    </xf>
    <xf numFmtId="0" fontId="10" fillId="0" borderId="0"/>
    <xf numFmtId="0" fontId="12" fillId="0" borderId="0">
      <alignment vertical="center"/>
    </xf>
    <xf numFmtId="165" fontId="15" fillId="0" borderId="0"/>
  </cellStyleXfs>
  <cellXfs count="59">
    <xf numFmtId="0" fontId="0" fillId="0" borderId="0" xfId="0"/>
    <xf numFmtId="49" fontId="1"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center" vertical="center"/>
    </xf>
    <xf numFmtId="49" fontId="4" fillId="0" borderId="1" xfId="0" applyNumberFormat="1" applyFont="1" applyBorder="1" applyAlignment="1">
      <alignment horizontal="center" vertical="center"/>
    </xf>
    <xf numFmtId="0" fontId="6" fillId="0" borderId="1" xfId="1" applyFont="1" applyBorder="1" applyAlignment="1">
      <alignment horizontal="center" vertical="center" wrapText="1"/>
    </xf>
    <xf numFmtId="49" fontId="6" fillId="0" borderId="1" xfId="1" applyNumberFormat="1" applyFont="1" applyBorder="1" applyAlignment="1">
      <alignment horizontal="center" vertical="center" wrapText="1"/>
    </xf>
    <xf numFmtId="0" fontId="6" fillId="3" borderId="1" xfId="0" applyFont="1" applyFill="1" applyBorder="1" applyAlignment="1">
      <alignment horizontal="center" vertical="center" wrapText="1"/>
    </xf>
    <xf numFmtId="164" fontId="6" fillId="3" borderId="1" xfId="1" quotePrefix="1" applyNumberFormat="1" applyFont="1" applyFill="1" applyBorder="1" applyAlignment="1">
      <alignment horizontal="center" vertical="center" wrapText="1"/>
    </xf>
    <xf numFmtId="0" fontId="6" fillId="3" borderId="1" xfId="2" applyFont="1" applyFill="1" applyBorder="1" applyAlignment="1">
      <alignment horizontal="center" vertical="center"/>
    </xf>
    <xf numFmtId="49" fontId="6" fillId="3" borderId="1" xfId="1" quotePrefix="1" applyNumberFormat="1" applyFont="1" applyFill="1" applyBorder="1" applyAlignment="1">
      <alignment horizontal="center" vertical="center" wrapText="1"/>
    </xf>
    <xf numFmtId="14" fontId="4" fillId="3" borderId="1" xfId="0" applyNumberFormat="1" applyFont="1" applyFill="1" applyBorder="1" applyAlignment="1">
      <alignment horizontal="center" vertical="center"/>
    </xf>
    <xf numFmtId="0" fontId="4" fillId="3" borderId="1" xfId="0" applyFont="1" applyFill="1" applyBorder="1" applyAlignment="1">
      <alignment horizontal="left" vertical="center"/>
    </xf>
    <xf numFmtId="0" fontId="8" fillId="0" borderId="1" xfId="0" quotePrefix="1" applyFont="1" applyBorder="1" applyAlignment="1">
      <alignment horizontal="center" vertical="center"/>
    </xf>
    <xf numFmtId="49" fontId="9" fillId="3" borderId="1" xfId="3" applyNumberFormat="1" applyFill="1" applyBorder="1" applyAlignment="1">
      <alignment horizontal="center" vertical="center" wrapText="1"/>
    </xf>
    <xf numFmtId="49" fontId="4" fillId="3" borderId="1" xfId="0" applyNumberFormat="1" applyFont="1" applyFill="1" applyBorder="1" applyAlignment="1">
      <alignment horizontal="center" vertical="center"/>
    </xf>
    <xf numFmtId="0" fontId="3" fillId="0" borderId="1" xfId="0" quotePrefix="1" applyFont="1" applyBorder="1" applyAlignment="1">
      <alignment horizontal="center" vertical="center"/>
    </xf>
    <xf numFmtId="0" fontId="6" fillId="0" borderId="1" xfId="0" quotePrefix="1" applyFont="1" applyBorder="1" applyAlignment="1">
      <alignment horizontal="center" vertical="center"/>
    </xf>
    <xf numFmtId="0" fontId="6" fillId="0" borderId="1" xfId="4" applyFont="1" applyBorder="1" applyAlignment="1">
      <alignment horizontal="center" vertical="center" wrapText="1"/>
    </xf>
    <xf numFmtId="0" fontId="11" fillId="0" borderId="1" xfId="0" quotePrefix="1" applyFont="1" applyBorder="1" applyAlignment="1">
      <alignment horizontal="center" vertical="center" wrapText="1"/>
    </xf>
    <xf numFmtId="0" fontId="11" fillId="0" borderId="4" xfId="0" applyFont="1" applyBorder="1" applyAlignment="1">
      <alignment horizontal="center" vertical="center" wrapText="1"/>
    </xf>
    <xf numFmtId="49" fontId="9" fillId="4" borderId="1" xfId="3" applyNumberFormat="1" applyFill="1" applyBorder="1" applyAlignment="1">
      <alignment horizontal="center" vertical="center" wrapText="1"/>
    </xf>
    <xf numFmtId="49" fontId="6" fillId="0" borderId="1" xfId="0" applyNumberFormat="1" applyFont="1" applyBorder="1" applyAlignment="1">
      <alignment vertical="center"/>
    </xf>
    <xf numFmtId="16" fontId="6" fillId="3" borderId="1" xfId="1" applyNumberFormat="1" applyFont="1" applyFill="1" applyBorder="1" applyAlignment="1">
      <alignment horizontal="center" vertical="center"/>
    </xf>
    <xf numFmtId="17" fontId="3"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6" fillId="3" borderId="1" xfId="0" applyFont="1" applyFill="1" applyBorder="1" applyAlignment="1">
      <alignment horizontal="left" vertical="center"/>
    </xf>
    <xf numFmtId="0" fontId="6" fillId="3" borderId="5" xfId="0" applyFont="1" applyFill="1" applyBorder="1" applyAlignment="1">
      <alignment horizontal="center" vertical="center" wrapText="1"/>
    </xf>
    <xf numFmtId="0" fontId="6" fillId="0" borderId="0" xfId="4"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5" borderId="2" xfId="0" applyNumberFormat="1"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0" fillId="0" borderId="0" xfId="0" applyNumberFormat="1"/>
    <xf numFmtId="0" fontId="16" fillId="3" borderId="1" xfId="6" applyNumberFormat="1" applyFont="1" applyFill="1" applyBorder="1" applyAlignment="1">
      <alignment horizontal="center" vertical="center"/>
    </xf>
    <xf numFmtId="165" fontId="16" fillId="3" borderId="1" xfId="6" applyFont="1" applyFill="1" applyBorder="1" applyAlignment="1">
      <alignment horizontal="center" vertical="center"/>
    </xf>
    <xf numFmtId="1" fontId="16" fillId="3" borderId="1" xfId="6" applyNumberFormat="1" applyFont="1" applyFill="1" applyBorder="1" applyAlignment="1">
      <alignment horizontal="center" vertical="center"/>
    </xf>
    <xf numFmtId="0" fontId="0" fillId="0" borderId="1" xfId="0" applyBorder="1"/>
    <xf numFmtId="0" fontId="17" fillId="2" borderId="6"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7" fillId="2" borderId="6" xfId="0" applyFont="1" applyFill="1" applyBorder="1" applyAlignment="1">
      <alignment horizontal="center"/>
    </xf>
    <xf numFmtId="1" fontId="18" fillId="6" borderId="7" xfId="0" applyNumberFormat="1" applyFont="1" applyFill="1" applyBorder="1" applyAlignment="1">
      <alignment horizontal="center" vertical="center" wrapText="1"/>
    </xf>
    <xf numFmtId="164" fontId="1" fillId="7"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0" fontId="0" fillId="0" borderId="6" xfId="0" applyBorder="1" applyAlignment="1">
      <alignment horizontal="center"/>
    </xf>
    <xf numFmtId="0" fontId="0" fillId="7" borderId="6" xfId="0" applyFill="1" applyBorder="1" applyAlignment="1">
      <alignment horizontal="center"/>
    </xf>
    <xf numFmtId="0" fontId="19" fillId="8" borderId="1" xfId="0" applyFont="1" applyFill="1" applyBorder="1" applyAlignment="1">
      <alignment horizontal="center" vertical="center" wrapText="1"/>
    </xf>
    <xf numFmtId="49" fontId="19" fillId="8" borderId="3" xfId="0" applyNumberFormat="1" applyFont="1" applyFill="1" applyBorder="1" applyAlignment="1">
      <alignment horizontal="center" vertical="center" wrapText="1"/>
    </xf>
    <xf numFmtId="49" fontId="19" fillId="8" borderId="1" xfId="0" applyNumberFormat="1" applyFont="1" applyFill="1" applyBorder="1" applyAlignment="1">
      <alignment horizontal="center" vertical="center" wrapText="1"/>
    </xf>
    <xf numFmtId="49" fontId="19" fillId="8" borderId="1" xfId="0" applyNumberFormat="1" applyFont="1" applyFill="1" applyBorder="1" applyAlignment="1">
      <alignment horizontal="center" vertical="center"/>
    </xf>
    <xf numFmtId="0" fontId="19" fillId="8" borderId="1" xfId="0" applyFont="1" applyFill="1" applyBorder="1" applyAlignment="1">
      <alignment horizontal="center" vertical="center"/>
    </xf>
    <xf numFmtId="0" fontId="0" fillId="7" borderId="6" xfId="0" applyFill="1" applyBorder="1" applyAlignment="1">
      <alignment horizontal="center"/>
    </xf>
    <xf numFmtId="0" fontId="0" fillId="0" borderId="6" xfId="0" applyBorder="1" applyAlignment="1">
      <alignment horizontal="center"/>
    </xf>
    <xf numFmtId="0" fontId="20" fillId="0" borderId="0" xfId="0" applyFont="1" applyAlignment="1">
      <alignment horizontal="left" vertical="center"/>
    </xf>
  </cellXfs>
  <cellStyles count="7">
    <cellStyle name="Hyperlink" xfId="3" builtinId="8"/>
    <cellStyle name="Normal" xfId="0" builtinId="0"/>
    <cellStyle name="Normal 2" xfId="1"/>
    <cellStyle name="Normal 2 2" xfId="5"/>
    <cellStyle name="Normal 3" xfId="4"/>
    <cellStyle name="Normal 92" xfId="6"/>
    <cellStyle name="常规 2 2" xfId="2"/>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a Luong" refreshedDate="43967.506296643522" createdVersion="6" refreshedVersion="6" minRefreshableVersion="3" recordCount="14">
  <cacheSource type="worksheet">
    <worksheetSource ref="B3:H17" sheet="PGs"/>
  </cacheSource>
  <cacheFields count="7">
    <cacheField name="Region" numFmtId="0">
      <sharedItems/>
    </cacheField>
    <cacheField name="Channel" numFmtId="0">
      <sharedItems count="1">
        <s v="MT"/>
      </sharedItems>
    </cacheField>
    <cacheField name="Hệ Thống" numFmtId="0">
      <sharedItems count="7">
        <s v="DMX"/>
        <s v="Aeon"/>
        <s v="Cao Phong"/>
        <s v="Co.opmart"/>
        <s v="Mega"/>
        <s v="Nguyễn Kim"/>
        <s v="Emart"/>
      </sharedItems>
    </cacheField>
    <cacheField name="Code Shop" numFmtId="0">
      <sharedItems containsMixedTypes="1" containsNumber="1" containsInteger="1" minValue="193" maxValue="21200379"/>
    </cacheField>
    <cacheField name="Shop name" numFmtId="0">
      <sharedItems/>
    </cacheField>
    <cacheField name="Địa Chỉ" numFmtId="0">
      <sharedItems/>
    </cacheField>
    <cacheField name="Target T5" numFmtId="0">
      <sharedItems containsSemiMixedTypes="0" containsString="0" containsNumber="1" containsInteger="1" minValue="120" maxValue="13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s v="Bình Dương"/>
    <x v="0"/>
    <x v="0"/>
    <n v="913"/>
    <s v="DMX ĐL Bình Dương"/>
    <s v="322 Đại lộ Bình Dương, Khu phố 1, Thủ Dầu Một, Bình Dương"/>
    <n v="180"/>
  </r>
  <r>
    <s v="HCM"/>
    <x v="0"/>
    <x v="1"/>
    <s v="B_D1904"/>
    <s v="Aeon Bình Tân"/>
    <s v="1 Đường Số 17A, Bình Trị Đông B, Bình Tân, Hồ Chí Minh"/>
    <n v="180"/>
  </r>
  <r>
    <s v="HCM"/>
    <x v="0"/>
    <x v="0"/>
    <n v="912"/>
    <s v="DMX Quang Trung 1"/>
    <s v="162 Quang Trung, Phường 10, Gò Vấp, Hồ Chí Minh"/>
    <n v="200"/>
  </r>
  <r>
    <s v="HCM"/>
    <x v="0"/>
    <x v="2"/>
    <n v="21200191"/>
    <s v="DMCL Quận 5"/>
    <s v="Chung cư Hùng Vương, Lô G, Quận 5, Hồ Chí Minh"/>
    <n v="290"/>
  </r>
  <r>
    <s v="HCM"/>
    <x v="0"/>
    <x v="0"/>
    <n v="878"/>
    <s v="DMX Lê Trọng Tấn"/>
    <s v="451 Lê Trọng Tấn, Sơn Ký, Tân Phú, Hồ Chí Minh"/>
    <n v="150"/>
  </r>
  <r>
    <s v="HCM"/>
    <x v="0"/>
    <x v="3"/>
    <s v="B_D3.009"/>
    <s v="Co.opmart Cần Thơ"/>
    <s v="1A Đại lộ Hoà Bình, Tân An, Ninh Kiều, Cần Thơ"/>
    <n v="120"/>
  </r>
  <r>
    <s v="Bình Phước"/>
    <x v="0"/>
    <x v="3"/>
    <s v="B_D3.040"/>
    <s v="Co.opmart Bình Phước"/>
    <s v="860 Phú Riềng Đỏ, Tân Xuân, Đồng Xoài, Bình Phước"/>
    <n v="140"/>
  </r>
  <r>
    <s v="HCM"/>
    <x v="0"/>
    <x v="0"/>
    <n v="548"/>
    <s v="DMX Hậu Giang"/>
    <s v="416 Đường Hậu Giang, Phường 12, Quận 6, Hồ Chí Minh"/>
    <n v="170"/>
  </r>
  <r>
    <s v="HCM"/>
    <x v="0"/>
    <x v="0"/>
    <n v="580"/>
    <s v="DMX Lê Văn Việt"/>
    <s v="416 Đường Hậu Giang, Phường 12, Quận 6, Hồ Chí Minh"/>
    <n v="160"/>
  </r>
  <r>
    <s v="HCM"/>
    <x v="0"/>
    <x v="0"/>
    <n v="193"/>
    <s v="DMX CMT8"/>
    <s v="542 Cách Mạng Tháng Tám, Phường 11, Quận 3, Hồ Chí Minh"/>
    <n v="170"/>
  </r>
  <r>
    <s v="HCM"/>
    <x v="0"/>
    <x v="4"/>
    <s v="B_D901"/>
    <s v="Mega An Phú"/>
    <s v="Lô B Song Hành, KĐT mới An Phú- An Khánh, Quận 2, Hồ Chí Minh"/>
    <n v="360"/>
  </r>
  <r>
    <s v="HCM"/>
    <x v="0"/>
    <x v="5"/>
    <n v="21200379"/>
    <s v="TTMS Nguyễn Kim Sài Gòn"/>
    <s v="63 – 65 - 67 Trần Hưng Đạo, Q1, Hồ Chí Minh"/>
    <n v="450"/>
  </r>
  <r>
    <s v="HCM"/>
    <x v="0"/>
    <x v="6"/>
    <s v="B_D..301"/>
    <s v="Emart Phan Văn Trị"/>
    <s v="366 Phan Văn Trị, Phường 5, Gò Vấp, Hồ Chí Minh"/>
    <n v="1330"/>
  </r>
  <r>
    <s v="Bình Dương"/>
    <x v="0"/>
    <x v="1"/>
    <s v="B_D1902"/>
    <s v="Aeon Bình Dương"/>
    <s v="Số 01 Đại lộ Bình Dương, Khu phố Bình Giao, Thuận An, Bình Dương"/>
    <n v="3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7">
    <pivotField showAll="0"/>
    <pivotField axis="axisRow" showAll="0">
      <items count="2">
        <item x="0"/>
        <item t="default"/>
      </items>
    </pivotField>
    <pivotField axis="axisRow" showAll="0">
      <items count="8">
        <item x="1"/>
        <item x="2"/>
        <item x="3"/>
        <item x="0"/>
        <item x="6"/>
        <item x="4"/>
        <item x="5"/>
        <item t="default"/>
      </items>
    </pivotField>
    <pivotField showAll="0"/>
    <pivotField dataField="1" showAll="0"/>
    <pivotField showAll="0"/>
    <pivotField showAll="0"/>
  </pivotFields>
  <rowFields count="2">
    <field x="1"/>
    <field x="2"/>
  </rowFields>
  <rowItems count="9">
    <i>
      <x/>
    </i>
    <i r="1">
      <x/>
    </i>
    <i r="1">
      <x v="1"/>
    </i>
    <i r="1">
      <x v="2"/>
    </i>
    <i r="1">
      <x v="3"/>
    </i>
    <i r="1">
      <x v="4"/>
    </i>
    <i r="1">
      <x v="5"/>
    </i>
    <i r="1">
      <x v="6"/>
    </i>
    <i t="grand">
      <x/>
    </i>
  </rowItems>
  <colItems count="1">
    <i/>
  </colItems>
  <dataFields count="1">
    <dataField name="Count of Shop nam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C17" sqref="C17"/>
    </sheetView>
  </sheetViews>
  <sheetFormatPr defaultRowHeight="14.25"/>
  <cols>
    <col min="1" max="1" width="15.59765625" bestFit="1" customWidth="1"/>
    <col min="2" max="2" width="19.1328125" bestFit="1" customWidth="1"/>
  </cols>
  <sheetData>
    <row r="3" spans="1:2">
      <c r="A3" s="41" t="s">
        <v>298</v>
      </c>
      <c r="B3" t="s">
        <v>300</v>
      </c>
    </row>
    <row r="4" spans="1:2">
      <c r="A4" s="42" t="s">
        <v>281</v>
      </c>
      <c r="B4" s="35">
        <v>14</v>
      </c>
    </row>
    <row r="5" spans="1:2">
      <c r="A5" s="43" t="s">
        <v>280</v>
      </c>
      <c r="B5" s="35">
        <v>2</v>
      </c>
    </row>
    <row r="6" spans="1:2">
      <c r="A6" s="43" t="s">
        <v>96</v>
      </c>
      <c r="B6" s="35">
        <v>1</v>
      </c>
    </row>
    <row r="7" spans="1:2">
      <c r="A7" s="43" t="s">
        <v>34</v>
      </c>
      <c r="B7" s="35">
        <v>2</v>
      </c>
    </row>
    <row r="8" spans="1:2">
      <c r="A8" s="43" t="s">
        <v>46</v>
      </c>
      <c r="B8" s="35">
        <v>6</v>
      </c>
    </row>
    <row r="9" spans="1:2">
      <c r="A9" s="43" t="s">
        <v>227</v>
      </c>
      <c r="B9" s="35">
        <v>1</v>
      </c>
    </row>
    <row r="10" spans="1:2">
      <c r="A10" s="43" t="s">
        <v>201</v>
      </c>
      <c r="B10" s="35">
        <v>1</v>
      </c>
    </row>
    <row r="11" spans="1:2">
      <c r="A11" s="43" t="s">
        <v>200</v>
      </c>
      <c r="B11" s="35">
        <v>1</v>
      </c>
    </row>
    <row r="12" spans="1:2">
      <c r="A12" s="42" t="s">
        <v>299</v>
      </c>
      <c r="B12" s="35">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9"/>
  <sheetViews>
    <sheetView tabSelected="1" zoomScale="85" zoomScaleNormal="85" workbookViewId="0">
      <selection activeCell="I1" sqref="I1:I1048576"/>
    </sheetView>
  </sheetViews>
  <sheetFormatPr defaultRowHeight="14.25"/>
  <cols>
    <col min="1" max="1" width="3.59765625" bestFit="1" customWidth="1"/>
    <col min="3" max="3" width="10.3984375" customWidth="1"/>
    <col min="4" max="4" width="14.1328125" customWidth="1"/>
    <col min="5" max="5" width="19.73046875" style="35" customWidth="1"/>
    <col min="6" max="6" width="18.3984375" bestFit="1" customWidth="1"/>
    <col min="7" max="8" width="18.3984375" customWidth="1"/>
    <col min="9" max="9" width="12.6640625" customWidth="1"/>
    <col min="10" max="10" width="11.86328125" bestFit="1" customWidth="1"/>
    <col min="11" max="11" width="23.59765625" bestFit="1" customWidth="1"/>
    <col min="13" max="13" width="11.86328125" bestFit="1" customWidth="1"/>
    <col min="14" max="14" width="11.86328125" customWidth="1"/>
    <col min="15" max="15" width="13.1328125" customWidth="1"/>
    <col min="16" max="16" width="9.06640625" customWidth="1"/>
    <col min="20" max="20" width="9.265625" bestFit="1" customWidth="1"/>
    <col min="21" max="21" width="13.3984375" bestFit="1" customWidth="1"/>
    <col min="23" max="23" width="12.9296875" customWidth="1"/>
    <col min="24" max="24" width="61.265625" bestFit="1" customWidth="1"/>
    <col min="25" max="25" width="54.265625" bestFit="1" customWidth="1"/>
    <col min="26" max="26" width="12.06640625" bestFit="1" customWidth="1"/>
    <col min="27" max="27" width="14.1328125" bestFit="1" customWidth="1"/>
    <col min="28" max="28" width="16.3984375" bestFit="1" customWidth="1"/>
    <col min="29" max="29" width="31.59765625" bestFit="1" customWidth="1"/>
    <col min="30" max="30" width="8.86328125" customWidth="1"/>
    <col min="31" max="31" width="18.1328125" customWidth="1"/>
    <col min="32" max="32" width="10" customWidth="1"/>
    <col min="33" max="33" width="12.265625" customWidth="1"/>
    <col min="34" max="34" width="22.73046875" bestFit="1" customWidth="1"/>
    <col min="35" max="35" width="40.73046875" customWidth="1"/>
    <col min="36" max="36" width="21.1328125" bestFit="1" customWidth="1"/>
    <col min="37" max="37" width="19.86328125" customWidth="1"/>
    <col min="38" max="38" width="13.796875" bestFit="1" customWidth="1"/>
    <col min="39" max="39" width="14.33203125" bestFit="1" customWidth="1"/>
    <col min="40" max="40" width="54.86328125" customWidth="1"/>
    <col min="41" max="41" width="9.06640625" customWidth="1"/>
    <col min="42" max="42" width="19.73046875" customWidth="1"/>
    <col min="43" max="43" width="14.86328125" customWidth="1"/>
    <col min="44" max="44" width="25.86328125" customWidth="1"/>
    <col min="47" max="48" width="0" hidden="1" customWidth="1"/>
  </cols>
  <sheetData>
    <row r="1" spans="1:49">
      <c r="A1" s="44" t="s">
        <v>297</v>
      </c>
      <c r="B1" s="44"/>
      <c r="C1" s="44"/>
      <c r="D1" s="44"/>
      <c r="E1" s="44"/>
      <c r="F1" s="44"/>
      <c r="G1" s="44"/>
      <c r="H1" s="44"/>
      <c r="I1" t="s">
        <v>327</v>
      </c>
      <c r="J1" t="s">
        <v>308</v>
      </c>
      <c r="K1" t="s">
        <v>309</v>
      </c>
      <c r="L1" t="s">
        <v>310</v>
      </c>
      <c r="M1" t="s">
        <v>311</v>
      </c>
      <c r="N1" s="50" t="s">
        <v>312</v>
      </c>
      <c r="O1" s="50"/>
      <c r="P1" s="50"/>
      <c r="Q1" t="s">
        <v>317</v>
      </c>
      <c r="R1" t="s">
        <v>316</v>
      </c>
      <c r="S1" t="s">
        <v>313</v>
      </c>
      <c r="T1" t="s">
        <v>315</v>
      </c>
      <c r="U1" t="s">
        <v>314</v>
      </c>
      <c r="V1" t="s">
        <v>320</v>
      </c>
      <c r="W1" t="s">
        <v>321</v>
      </c>
      <c r="X1" t="s">
        <v>319</v>
      </c>
      <c r="Y1" t="s">
        <v>318</v>
      </c>
      <c r="Z1" t="s">
        <v>325</v>
      </c>
      <c r="AA1" t="s">
        <v>322</v>
      </c>
      <c r="AB1" t="s">
        <v>323</v>
      </c>
      <c r="AC1" t="s">
        <v>324</v>
      </c>
      <c r="AD1" s="49" t="s">
        <v>326</v>
      </c>
      <c r="AE1" s="49"/>
      <c r="AF1" s="49"/>
      <c r="AG1" s="49"/>
      <c r="AH1" s="49"/>
      <c r="AI1" s="49"/>
      <c r="AJ1" s="49"/>
      <c r="AK1" s="49"/>
      <c r="AL1" s="49"/>
      <c r="AM1" s="49"/>
      <c r="AN1" s="49"/>
      <c r="AO1" s="49"/>
      <c r="AP1" s="49"/>
      <c r="AQ1" s="49"/>
      <c r="AR1" s="49"/>
    </row>
    <row r="2" spans="1:49">
      <c r="A2" s="40"/>
      <c r="B2" s="40"/>
      <c r="C2" s="40"/>
      <c r="D2" s="40"/>
      <c r="E2" s="40"/>
      <c r="F2" s="40"/>
      <c r="G2" s="40"/>
      <c r="H2" s="40"/>
      <c r="N2" s="56"/>
      <c r="O2" s="56"/>
      <c r="P2" s="56"/>
      <c r="AD2" s="57" t="s">
        <v>356</v>
      </c>
      <c r="AE2" s="57" t="s">
        <v>357</v>
      </c>
      <c r="AF2" s="57" t="s">
        <v>358</v>
      </c>
      <c r="AG2" t="s">
        <v>370</v>
      </c>
      <c r="AH2" t="s">
        <v>364</v>
      </c>
      <c r="AI2" t="s">
        <v>359</v>
      </c>
      <c r="AJ2" s="57" t="s">
        <v>363</v>
      </c>
      <c r="AK2" s="58" t="s">
        <v>360</v>
      </c>
      <c r="AL2" s="57" t="s">
        <v>362</v>
      </c>
      <c r="AM2" s="57" t="s">
        <v>361</v>
      </c>
      <c r="AN2" s="57" t="s">
        <v>365</v>
      </c>
      <c r="AO2" s="57" t="s">
        <v>366</v>
      </c>
      <c r="AP2" s="57" t="s">
        <v>367</v>
      </c>
      <c r="AQ2" t="s">
        <v>371</v>
      </c>
      <c r="AR2" s="57" t="s">
        <v>368</v>
      </c>
    </row>
    <row r="3" spans="1:49" s="3" customFormat="1" ht="51">
      <c r="A3" s="2" t="s">
        <v>0</v>
      </c>
      <c r="B3" s="2" t="s">
        <v>291</v>
      </c>
      <c r="C3" s="2" t="s">
        <v>290</v>
      </c>
      <c r="D3" s="1" t="s">
        <v>3</v>
      </c>
      <c r="E3" s="34" t="s">
        <v>283</v>
      </c>
      <c r="F3" s="1" t="s">
        <v>282</v>
      </c>
      <c r="G3" s="1" t="s">
        <v>265</v>
      </c>
      <c r="H3" s="1" t="s">
        <v>296</v>
      </c>
      <c r="I3" s="30" t="s">
        <v>195</v>
      </c>
      <c r="J3" s="30" t="s">
        <v>295</v>
      </c>
      <c r="K3" s="30" t="s">
        <v>279</v>
      </c>
      <c r="L3" s="30" t="s">
        <v>1</v>
      </c>
      <c r="M3" s="30" t="s">
        <v>2</v>
      </c>
      <c r="N3" s="46" t="s">
        <v>4</v>
      </c>
      <c r="O3" s="47" t="s">
        <v>5</v>
      </c>
      <c r="P3" s="48" t="s">
        <v>6</v>
      </c>
      <c r="Q3" s="31" t="s">
        <v>7</v>
      </c>
      <c r="R3" s="30" t="s">
        <v>8</v>
      </c>
      <c r="S3" s="30" t="s">
        <v>9</v>
      </c>
      <c r="T3" s="30" t="s">
        <v>10</v>
      </c>
      <c r="U3" s="30" t="s">
        <v>11</v>
      </c>
      <c r="V3" s="32" t="s">
        <v>12</v>
      </c>
      <c r="W3" s="30" t="s">
        <v>13</v>
      </c>
      <c r="X3" s="33" t="s">
        <v>14</v>
      </c>
      <c r="Y3" s="31" t="s">
        <v>15</v>
      </c>
      <c r="Z3" s="31" t="s">
        <v>16</v>
      </c>
      <c r="AA3" s="30" t="s">
        <v>17</v>
      </c>
      <c r="AB3" s="30" t="s">
        <v>18</v>
      </c>
      <c r="AC3" s="31" t="s">
        <v>19</v>
      </c>
      <c r="AD3" s="51" t="s">
        <v>369</v>
      </c>
      <c r="AE3" s="51" t="s">
        <v>20</v>
      </c>
      <c r="AF3" s="52" t="s">
        <v>21</v>
      </c>
      <c r="AG3" s="53" t="s">
        <v>214</v>
      </c>
      <c r="AH3" s="53" t="s">
        <v>22</v>
      </c>
      <c r="AI3" s="53" t="s">
        <v>23</v>
      </c>
      <c r="AJ3" s="53" t="s">
        <v>24</v>
      </c>
      <c r="AK3" s="53" t="s">
        <v>25</v>
      </c>
      <c r="AL3" s="53" t="s">
        <v>26</v>
      </c>
      <c r="AM3" s="53" t="s">
        <v>27</v>
      </c>
      <c r="AN3" s="53" t="s">
        <v>28</v>
      </c>
      <c r="AO3" s="53" t="s">
        <v>29</v>
      </c>
      <c r="AP3" s="53" t="s">
        <v>30</v>
      </c>
      <c r="AQ3" s="54" t="s">
        <v>31</v>
      </c>
      <c r="AR3" s="55" t="s">
        <v>32</v>
      </c>
    </row>
    <row r="4" spans="1:49" s="3" customFormat="1" ht="23.25" customHeight="1">
      <c r="A4" s="4">
        <f>IF(D4&lt;&gt;"",COUNTA($D$4:D4),"")</f>
        <v>1</v>
      </c>
      <c r="B4" s="19" t="s">
        <v>292</v>
      </c>
      <c r="C4" s="4" t="s">
        <v>281</v>
      </c>
      <c r="D4" s="39" t="s">
        <v>46</v>
      </c>
      <c r="E4" s="36">
        <v>913</v>
      </c>
      <c r="F4" s="8" t="s">
        <v>47</v>
      </c>
      <c r="G4" s="8" t="s">
        <v>266</v>
      </c>
      <c r="H4" s="8">
        <v>180</v>
      </c>
      <c r="I4" s="19" t="s">
        <v>204</v>
      </c>
      <c r="J4" s="5" t="s">
        <v>43</v>
      </c>
      <c r="K4" s="19" t="s">
        <v>44</v>
      </c>
      <c r="L4" s="6" t="s">
        <v>33</v>
      </c>
      <c r="M4" s="4" t="s">
        <v>45</v>
      </c>
      <c r="N4" s="9">
        <v>43626</v>
      </c>
      <c r="O4" s="10"/>
      <c r="P4" s="10" t="s">
        <v>35</v>
      </c>
      <c r="Q4" s="10" t="s">
        <v>36</v>
      </c>
      <c r="R4" s="9" t="s">
        <v>342</v>
      </c>
      <c r="S4" s="9" t="s">
        <v>48</v>
      </c>
      <c r="T4" s="9" t="s">
        <v>328</v>
      </c>
      <c r="U4" s="9" t="s">
        <v>49</v>
      </c>
      <c r="V4" s="12" t="s">
        <v>50</v>
      </c>
      <c r="W4" s="12" t="s">
        <v>51</v>
      </c>
      <c r="X4" s="13" t="s">
        <v>52</v>
      </c>
      <c r="Y4" s="13" t="s">
        <v>52</v>
      </c>
      <c r="Z4" s="16" t="s">
        <v>39</v>
      </c>
      <c r="AA4" s="20" t="s">
        <v>53</v>
      </c>
      <c r="AB4" s="21" t="s">
        <v>54</v>
      </c>
      <c r="AC4" s="22" t="s">
        <v>55</v>
      </c>
      <c r="AD4" s="23" t="s">
        <v>56</v>
      </c>
      <c r="AE4" s="4"/>
      <c r="AF4" s="4" t="s">
        <v>41</v>
      </c>
      <c r="AG4" s="25" t="s">
        <v>377</v>
      </c>
      <c r="AH4" s="17" t="s">
        <v>57</v>
      </c>
      <c r="AI4" s="24" t="s">
        <v>198</v>
      </c>
      <c r="AJ4" s="18" t="s">
        <v>58</v>
      </c>
      <c r="AK4" s="18" t="s">
        <v>59</v>
      </c>
      <c r="AL4" s="18">
        <v>1959</v>
      </c>
      <c r="AM4" s="18" t="s">
        <v>60</v>
      </c>
      <c r="AN4" s="18" t="s">
        <v>61</v>
      </c>
      <c r="AO4" s="18" t="s">
        <v>42</v>
      </c>
      <c r="AP4" s="6"/>
      <c r="AQ4" s="9"/>
      <c r="AR4" s="13"/>
      <c r="AS4" s="3">
        <v>0</v>
      </c>
      <c r="AT4" s="3">
        <f>VLOOKUP(J4,Sheet3!$G$2:$H$20,2,0)</f>
        <v>7639</v>
      </c>
      <c r="AU4" s="3" t="str">
        <f>"INSERT INTO Employee
(EmployeeCode,EmployeeName,Position,Sex,BirthDay,BirthPlace,IdNumber,IdDate,IdPlace,Domicile,
PermanentResidense,MarriedStatus,Nation,Mobile,Email,UserName,ParentId,AccountBank,BankBrand,AccountId,CreatedDate
)VALUES('"&amp;J4&amp;"', N'"&amp;K4&amp;"', 'PG',"&amp;AS4&amp;",'"&amp;R4&amp;"',N'"&amp;V4&amp;"',N'"&amp;S4&amp;"','"&amp;T4&amp;"',N'"&amp;U4&amp;"',N'"&amp;X4&amp;"',N'"&amp;Y4&amp;"',N'"&amp;W4&amp;"',N'"&amp;Z4&amp;"',N'"&amp;M4&amp;"','"&amp;AC4&amp;"','"&amp;J4&amp;"',7638,N'"&amp;AA4&amp;"',N'"&amp;AB4&amp;"',1,GETDATE()
)"</f>
        <v>INSERT INTO Employee
(EmployeeCode,EmployeeName,Position,Sex,BirthDay,BirthPlace,IdNumber,IdDate,IdPlace,Domicile,
PermanentResidense,MarriedStatus,Nation,Mobile,Email,UserName,ParentId,AccountBank,BankBrand,AccountId,CreatedDate
)VALUES('NK_DMX.006', N'Nguyễn Thị Thúy', 'PG',0,'1993-03-26',N'Phú yên',N'221356262','2010-11-18',N'CA Phú Yên',N'17D Đường Số 11, P11, Q. Gò Vấp, TP. HCM',N'17D Đường Số 11, P11, Q. Gò Vấp, TP. HCM',N'Đã Kết Hôn',N'Kinh',N'0984 635 337','thuypy26392@gmail.com','NK_DMX.006',7638,N'0281000627088',N'VCB Bình Dương',1,GETDATE()
)</v>
      </c>
      <c r="AV4" s="3" t="str">
        <f>"INSERT INTO EmployeeAdditional(EmployeeId, LiteracyStatus, Specialize, ContractStatus,SocialInsuranceDate,NumberofSocialInsurance,SocialInsurancePlace,NumberofHouseholdbook,HouseholdName,BirthYearOwner,IdNumberOwner)VALUES("&amp;AT4&amp;",N'"&amp;AD4&amp;"',N'"&amp;AE4&amp;"',N'"&amp;AF4&amp;"','"&amp;AG4&amp;"',N'"&amp;AH4&amp;"',N'"&amp;AI4&amp;"',N'"&amp;AJ4&amp;"',N'"&amp;AK4&amp;"',N'"&amp;AL4&amp;"',N'"&amp;AM4&amp;"')"</f>
        <v>INSERT INTO EmployeeAdditional(EmployeeId, LiteracyStatus, Specialize, ContractStatus,SocialInsuranceDate,NumberofSocialInsurance,SocialInsurancePlace,NumberofHouseholdbook,HouseholdName,BirthYearOwner,IdNumberOwner)VALUES(7639,N'Đại Học',N'',N'Chính thức','2020-06-01',N'7916021775',N'BV Đa Khoa Quốc tế Becamex',N'190231774',N'Cao văn Thích',N'1959',N'272732546')</v>
      </c>
      <c r="AW4" s="3" t="str">
        <f>"UPDATE EmployeeAdditional
SET
 HouseholdAddress = N'"&amp;AN4&amp;"' ,
 Relationship = N'"&amp;AO4&amp;"',
 RecordStatus = N'"&amp;AP4&amp;"',
 SumitRecordDate = N'"&amp;AQ4&amp;"',
 Note = N'"&amp;AR4&amp;"' 
WHERE EmployeeId = "&amp;AT4&amp;""</f>
        <v>UPDATE EmployeeAdditional
SET
 HouseholdAddress = N'Ấp 1, Xuân Hòa, Xuân Lộc, Đồng Nai' ,
 Relationship = N'Con',
 RecordStatus = N'',
 SumitRecordDate = N'',
 Note = N'' 
WHERE EmployeeId = 7639</v>
      </c>
    </row>
    <row r="5" spans="1:49" s="3" customFormat="1" ht="23.25" customHeight="1">
      <c r="A5" s="4">
        <f>IF(D5&lt;&gt;"",COUNTA($D$4:D5),"")</f>
        <v>2</v>
      </c>
      <c r="B5" s="19" t="s">
        <v>293</v>
      </c>
      <c r="C5" s="4" t="s">
        <v>281</v>
      </c>
      <c r="D5" s="39" t="s">
        <v>280</v>
      </c>
      <c r="E5" s="37" t="s">
        <v>284</v>
      </c>
      <c r="F5" s="8" t="s">
        <v>65</v>
      </c>
      <c r="G5" s="8" t="s">
        <v>267</v>
      </c>
      <c r="H5" s="8">
        <v>180</v>
      </c>
      <c r="I5" s="19" t="s">
        <v>204</v>
      </c>
      <c r="J5" s="5" t="s">
        <v>62</v>
      </c>
      <c r="K5" s="19" t="s">
        <v>63</v>
      </c>
      <c r="L5" s="6" t="s">
        <v>33</v>
      </c>
      <c r="M5" s="4" t="s">
        <v>64</v>
      </c>
      <c r="N5" s="9">
        <v>43647</v>
      </c>
      <c r="O5" s="8"/>
      <c r="P5" s="10" t="s">
        <v>35</v>
      </c>
      <c r="Q5" s="10" t="s">
        <v>36</v>
      </c>
      <c r="R5" s="9" t="s">
        <v>343</v>
      </c>
      <c r="S5" s="9" t="s">
        <v>66</v>
      </c>
      <c r="T5" s="9" t="s">
        <v>329</v>
      </c>
      <c r="U5" s="9" t="s">
        <v>67</v>
      </c>
      <c r="V5" s="12" t="s">
        <v>68</v>
      </c>
      <c r="W5" s="4" t="s">
        <v>38</v>
      </c>
      <c r="X5" s="13" t="s">
        <v>69</v>
      </c>
      <c r="Y5" s="13" t="s">
        <v>70</v>
      </c>
      <c r="Z5" s="16" t="s">
        <v>39</v>
      </c>
      <c r="AA5" s="20" t="s">
        <v>71</v>
      </c>
      <c r="AB5" s="21" t="s">
        <v>72</v>
      </c>
      <c r="AC5" s="22" t="s">
        <v>73</v>
      </c>
      <c r="AD5" s="23" t="s">
        <v>40</v>
      </c>
      <c r="AE5" s="4"/>
      <c r="AF5" s="4" t="s">
        <v>41</v>
      </c>
      <c r="AG5" s="25" t="s">
        <v>377</v>
      </c>
      <c r="AH5" s="17"/>
      <c r="AI5" s="17" t="s">
        <v>208</v>
      </c>
      <c r="AJ5" s="18" t="s">
        <v>74</v>
      </c>
      <c r="AK5" s="18" t="s">
        <v>75</v>
      </c>
      <c r="AL5" s="18">
        <v>1955</v>
      </c>
      <c r="AM5" s="18" t="s">
        <v>76</v>
      </c>
      <c r="AN5" s="18" t="s">
        <v>77</v>
      </c>
      <c r="AO5" s="18" t="s">
        <v>42</v>
      </c>
      <c r="AP5" s="6"/>
      <c r="AQ5" s="9"/>
      <c r="AR5" s="13"/>
      <c r="AS5" s="3">
        <v>0</v>
      </c>
      <c r="AT5" s="3">
        <f>VLOOKUP(J5,Sheet3!$G$2:$H$20,2,0)</f>
        <v>7640</v>
      </c>
      <c r="AU5" s="3" t="str">
        <f>"INSERT INTO Employee
(EmployeeCode,EmployeeName,Position,Sex,BirthDay,BirthPlace,IdNumber,IdDate,IdPlace,Domicile,
PermanentResidense,MarriedStatus,Nation,Mobile,Email,UserName,ParentId,AccountBank,BankBrand,AccountId,CreatedDate
)VALUES('"&amp;J5&amp;"', N'"&amp;K5&amp;"', 'PG',"&amp;AS5&amp;",'"&amp;R5&amp;"',N'"&amp;V5&amp;"',N'"&amp;S5&amp;"','"&amp;T5&amp;"',N'"&amp;U5&amp;"',N'"&amp;X5&amp;"',N'"&amp;Y5&amp;"',N'"&amp;W5&amp;"',N'"&amp;Z5&amp;"',N'"&amp;M5&amp;"','"&amp;AC5&amp;"','"&amp;J5&amp;"',7638,N'"&amp;AA5&amp;"',N'"&amp;AB5&amp;"',1,GETDATE()
)"</f>
        <v>INSERT INTO Employee
(EmployeeCode,EmployeeName,Position,Sex,BirthDay,BirthPlace,IdNumber,IdDate,IdPlace,Domicile,
PermanentResidense,MarriedStatus,Nation,Mobile,Email,UserName,ParentId,AccountBank,BankBrand,AccountId,CreatedDate
)VALUES('NK_DMX.009', N'Ngô Thị Mai Trâm', 'PG',0,'1986-03-07',N'TP. HCM',N'024051368','2011-02-08',N'CA TP.HCM',N'Ấp 7B, Xã Mỹ Yên, H. Bến Lức, Tỉnh Long An',N'316 Trương Công Định, P.14, Q. Tân Bình',N'Độc Thân',N'Kinh',N'0908 5656 32','maitram0000@gmail.com','NK_DMX.009',7638,N'0251002542639',N'VCB HCM',1,GETDATE()
)</v>
      </c>
      <c r="AV5" s="3" t="str">
        <f t="shared" ref="AV5:AV17" si="0">"INSERT INTO EmployeeAdditional(EmployeeId, LiteracyStatus, Specialize, ContractStatus,SocialInsuranceDate,NumberofSocialInsurance,SocialInsurancePlace,NumberofHouseholdbook,HouseholdName,BirthYearOwner,IdNumberOwner)VALUES("&amp;AT5&amp;",N'"&amp;AD5&amp;"',N'"&amp;AE5&amp;"',N'"&amp;AF5&amp;"','"&amp;AG5&amp;"',N'"&amp;AH5&amp;"',N'"&amp;AI5&amp;"',N'"&amp;AJ5&amp;"',N'"&amp;AK5&amp;"',N'"&amp;AL5&amp;"',N'"&amp;AM5&amp;"')"</f>
        <v>INSERT INTO EmployeeAdditional(EmployeeId, LiteracyStatus, Specialize, ContractStatus,SocialInsuranceDate,NumberofSocialInsurance,SocialInsurancePlace,NumberofHouseholdbook,HouseholdName,BirthYearOwner,IdNumberOwner)VALUES(7640,N'12/12',N'',N'Chính thức','2020-06-01',N'',N'BV Trưng Vương',N'31100061949',N'Mai Thị Hinh',N'1955',N'020217203')</v>
      </c>
      <c r="AW5" s="3" t="str">
        <f t="shared" ref="AW5:AW17" si="1">"UPDATE EmployeeAdditional
SET
 HouseholdAddress = N'"&amp;AN5&amp;"' ,
 Relationship = N'"&amp;AO5&amp;"',
 RecordStatus = N'"&amp;AP5&amp;"',
 SumitRecordDate = N'"&amp;AQ5&amp;"',
 Note = N'"&amp;AR5&amp;"' 
WHERE EmployeeId = "&amp;AT5&amp;""</f>
        <v>UPDATE EmployeeAdditional
SET
 HouseholdAddress = N'316 Trương Công Định, P.14, Quận Tân Bình, TP. HCM' ,
 Relationship = N'Con',
 RecordStatus = N'',
 SumitRecordDate = N'',
 Note = N'' 
WHERE EmployeeId = 7640</v>
      </c>
    </row>
    <row r="6" spans="1:49" s="3" customFormat="1" ht="23.25" customHeight="1">
      <c r="A6" s="4">
        <f>IF(D6&lt;&gt;"",COUNTA($D$4:D6),"")</f>
        <v>3</v>
      </c>
      <c r="B6" s="19" t="s">
        <v>293</v>
      </c>
      <c r="C6" s="4" t="s">
        <v>281</v>
      </c>
      <c r="D6" s="39" t="s">
        <v>46</v>
      </c>
      <c r="E6" s="36">
        <v>912</v>
      </c>
      <c r="F6" s="8" t="s">
        <v>81</v>
      </c>
      <c r="G6" s="8" t="s">
        <v>268</v>
      </c>
      <c r="H6" s="8">
        <v>200</v>
      </c>
      <c r="I6" s="19" t="s">
        <v>204</v>
      </c>
      <c r="J6" s="5" t="s">
        <v>78</v>
      </c>
      <c r="K6" s="19" t="s">
        <v>79</v>
      </c>
      <c r="L6" s="6" t="s">
        <v>33</v>
      </c>
      <c r="M6" s="4" t="s">
        <v>80</v>
      </c>
      <c r="N6" s="9">
        <v>43651</v>
      </c>
      <c r="O6" s="10"/>
      <c r="P6" s="10" t="s">
        <v>35</v>
      </c>
      <c r="Q6" s="10" t="s">
        <v>36</v>
      </c>
      <c r="R6" s="9" t="s">
        <v>344</v>
      </c>
      <c r="S6" s="9" t="s">
        <v>82</v>
      </c>
      <c r="T6" s="9" t="s">
        <v>330</v>
      </c>
      <c r="U6" s="9" t="s">
        <v>83</v>
      </c>
      <c r="V6" s="12" t="s">
        <v>37</v>
      </c>
      <c r="W6" s="4" t="s">
        <v>38</v>
      </c>
      <c r="X6" s="13" t="s">
        <v>84</v>
      </c>
      <c r="Y6" s="13" t="s">
        <v>85</v>
      </c>
      <c r="Z6" s="16" t="s">
        <v>39</v>
      </c>
      <c r="AA6" s="20" t="s">
        <v>86</v>
      </c>
      <c r="AB6" s="21" t="s">
        <v>72</v>
      </c>
      <c r="AC6" s="22" t="s">
        <v>87</v>
      </c>
      <c r="AD6" s="23" t="s">
        <v>88</v>
      </c>
      <c r="AE6" s="4"/>
      <c r="AF6" s="4" t="s">
        <v>41</v>
      </c>
      <c r="AG6" s="25" t="s">
        <v>377</v>
      </c>
      <c r="AH6" s="17"/>
      <c r="AI6" s="17" t="s">
        <v>206</v>
      </c>
      <c r="AJ6" s="18" t="s">
        <v>89</v>
      </c>
      <c r="AK6" s="18" t="s">
        <v>90</v>
      </c>
      <c r="AL6" s="18">
        <v>1971</v>
      </c>
      <c r="AM6" s="18" t="s">
        <v>91</v>
      </c>
      <c r="AN6" s="18" t="s">
        <v>92</v>
      </c>
      <c r="AO6" s="18" t="s">
        <v>42</v>
      </c>
      <c r="AP6" s="6"/>
      <c r="AQ6" s="9"/>
      <c r="AR6" s="13"/>
      <c r="AS6" s="3">
        <v>0</v>
      </c>
      <c r="AT6" s="3">
        <f>VLOOKUP(J6,Sheet3!$G$2:$H$20,2,0)</f>
        <v>7641</v>
      </c>
      <c r="AU6" s="3" t="str">
        <f>"INSERT INTO Employee
(EmployeeCode,EmployeeName,Position,Sex,BirthDay,BirthPlace,IdNumber,IdDate,IdPlace,Domicile,
PermanentResidense,MarriedStatus,Nation,Mobile,Email,UserName,ParentId,AccountBank,BankBrand,AccountId,CreatedDate
)VALUES('"&amp;J6&amp;"', N'"&amp;K6&amp;"', 'PG',"&amp;AS6&amp;",'"&amp;R6&amp;"',N'"&amp;V6&amp;"',N'"&amp;S6&amp;"','"&amp;T6&amp;"',N'"&amp;U6&amp;"',N'"&amp;X6&amp;"',N'"&amp;Y6&amp;"',N'"&amp;W6&amp;"',N'"&amp;Z6&amp;"',N'"&amp;M6&amp;"','"&amp;AC6&amp;"','"&amp;J6&amp;"',7638,N'"&amp;AA6&amp;"',N'"&amp;AB6&amp;"',1,GETDATE()
)"</f>
        <v>INSERT INTO Employee
(EmployeeCode,EmployeeName,Position,Sex,BirthDay,BirthPlace,IdNumber,IdDate,IdPlace,Domicile,
PermanentResidense,MarriedStatus,Nation,Mobile,Email,UserName,ParentId,AccountBank,BankBrand,AccountId,CreatedDate
)VALUES('NK_DMX.010', N'Nguyễn Kim Hoàng Mỹ Linh', 'PG',0,'1998-06-19',N'Bình Định',N'215470408','2013-06-13',N'CA Bình Định',N'1/4D An Hội, P.13, Q. Gò Vấp, TP. HCM',N'113 Đống Đa, TT Phú Phong, H. Tây Sơn, Tỉnh Bình Định.',N'Độc Thân',N'Kinh',N'0352 495 346','n.d.thanhphuc@gmail.com','NK_DMX.010',7638,N'0911000062227',N'VCB HCM',1,GETDATE()
)</v>
      </c>
      <c r="AV6" s="3" t="str">
        <f t="shared" si="0"/>
        <v>INSERT INTO EmployeeAdditional(EmployeeId, LiteracyStatus, Specialize, ContractStatus,SocialInsuranceDate,NumberofSocialInsurance,SocialInsurancePlace,NumberofHouseholdbook,HouseholdName,BirthYearOwner,IdNumberOwner)VALUES(7641,N'Cao Đẳng',N'',N'Chính thức','2020-06-01',N'',N'BV Gò Vấp',N'090191036',N'Nguyễn Đỗ Thanh Phúc',N'1971',N'211261856')</v>
      </c>
      <c r="AW6" s="3" t="str">
        <f t="shared" si="1"/>
        <v>UPDATE EmployeeAdditional
SET
 HouseholdAddress = N'113/4 Đống Đa- TT Phú Phong- Huyện Tây Sơn- Tỉnh Bình Định' ,
 Relationship = N'Con',
 RecordStatus = N'',
 SumitRecordDate = N'',
 Note = N'' 
WHERE EmployeeId = 7641</v>
      </c>
    </row>
    <row r="7" spans="1:49" s="3" customFormat="1" ht="23.25" customHeight="1">
      <c r="A7" s="4">
        <f>IF(D7&lt;&gt;"",COUNTA($D$4:D7),"")</f>
        <v>4</v>
      </c>
      <c r="B7" s="19" t="s">
        <v>293</v>
      </c>
      <c r="C7" s="4" t="s">
        <v>281</v>
      </c>
      <c r="D7" s="39" t="s">
        <v>96</v>
      </c>
      <c r="E7" s="38">
        <v>21200191</v>
      </c>
      <c r="F7" s="8" t="s">
        <v>97</v>
      </c>
      <c r="G7" s="8" t="s">
        <v>269</v>
      </c>
      <c r="H7" s="8">
        <v>290</v>
      </c>
      <c r="I7" s="19" t="s">
        <v>204</v>
      </c>
      <c r="J7" s="5" t="s">
        <v>93</v>
      </c>
      <c r="K7" s="19" t="s">
        <v>94</v>
      </c>
      <c r="L7" s="6" t="s">
        <v>33</v>
      </c>
      <c r="M7" s="4" t="s">
        <v>95</v>
      </c>
      <c r="N7" s="9">
        <v>43663</v>
      </c>
      <c r="O7" s="10"/>
      <c r="P7" s="10" t="s">
        <v>35</v>
      </c>
      <c r="Q7" s="10" t="s">
        <v>98</v>
      </c>
      <c r="R7" s="9" t="s">
        <v>345</v>
      </c>
      <c r="S7" s="9" t="s">
        <v>99</v>
      </c>
      <c r="T7" s="9" t="s">
        <v>331</v>
      </c>
      <c r="U7" s="9" t="s">
        <v>67</v>
      </c>
      <c r="V7" s="12" t="s">
        <v>68</v>
      </c>
      <c r="W7" s="4" t="s">
        <v>38</v>
      </c>
      <c r="X7" s="13" t="s">
        <v>100</v>
      </c>
      <c r="Y7" s="13" t="s">
        <v>100</v>
      </c>
      <c r="Z7" s="16" t="s">
        <v>39</v>
      </c>
      <c r="AA7" s="20" t="s">
        <v>101</v>
      </c>
      <c r="AB7" s="21" t="s">
        <v>72</v>
      </c>
      <c r="AC7" s="22" t="s">
        <v>102</v>
      </c>
      <c r="AD7" s="23" t="s">
        <v>103</v>
      </c>
      <c r="AE7" s="4" t="s">
        <v>104</v>
      </c>
      <c r="AF7" s="4" t="s">
        <v>105</v>
      </c>
      <c r="AG7" s="25" t="s">
        <v>377</v>
      </c>
      <c r="AH7" s="17"/>
      <c r="AI7" s="17" t="s">
        <v>207</v>
      </c>
      <c r="AJ7" s="18" t="s">
        <v>106</v>
      </c>
      <c r="AK7" s="18" t="s">
        <v>107</v>
      </c>
      <c r="AL7" s="18">
        <v>1971</v>
      </c>
      <c r="AM7" s="18" t="s">
        <v>108</v>
      </c>
      <c r="AN7" s="18" t="s">
        <v>109</v>
      </c>
      <c r="AO7" s="18" t="s">
        <v>42</v>
      </c>
      <c r="AP7" s="6"/>
      <c r="AQ7" s="9"/>
      <c r="AR7" s="13"/>
      <c r="AS7" s="3">
        <v>1</v>
      </c>
      <c r="AT7" s="3">
        <f>VLOOKUP(J7,Sheet3!$G$2:$H$20,2,0)</f>
        <v>7642</v>
      </c>
      <c r="AU7" s="3" t="str">
        <f>"INSERT INTO Employee
(EmployeeCode,EmployeeName,Position,Sex,BirthDay,BirthPlace,IdNumber,IdDate,IdPlace,Domicile,
PermanentResidense,MarriedStatus,Nation,Mobile,Email,UserName,ParentId,AccountBank,BankBrand,AccountId,CreatedDate
)VALUES('"&amp;J7&amp;"', N'"&amp;K7&amp;"', 'PG',"&amp;AS7&amp;",'"&amp;R7&amp;"',N'"&amp;V7&amp;"',N'"&amp;S7&amp;"','"&amp;T7&amp;"',N'"&amp;U7&amp;"',N'"&amp;X7&amp;"',N'"&amp;Y7&amp;"',N'"&amp;W7&amp;"',N'"&amp;Z7&amp;"',N'"&amp;M7&amp;"','"&amp;AC7&amp;"','"&amp;J7&amp;"',7638,N'"&amp;AA7&amp;"',N'"&amp;AB7&amp;"',1,GETDATE()
)"</f>
        <v>INSERT INTO Employee
(EmployeeCode,EmployeeName,Position,Sex,BirthDay,BirthPlace,IdNumber,IdDate,IdPlace,Domicile,
PermanentResidense,MarriedStatus,Nation,Mobile,Email,UserName,ParentId,AccountBank,BankBrand,AccountId,CreatedDate
)VALUES('S0119_0001', N'Mai Tuấn Kiệt', 'PG',1,'1997-10-04',N'TP. HCM',N'025861808','2014-07-03',N'CA TP.HCM',N'167/1B Lê Văn Lương, P. Tân Kiểng, Quận 7, TP. HCM',N'167/1B Lê Văn Lương, P. Tân Kiểng, Quận 7, TP. HCM',N'Độc Thân',N'Kinh',N'0767 389 200','kny.bad14@gmail.com ','S0119_0001',7638,N'0181003635185',N'VCB HCM',1,GETDATE()
)</v>
      </c>
      <c r="AV7" s="3" t="str">
        <f t="shared" si="0"/>
        <v>INSERT INTO EmployeeAdditional(EmployeeId, LiteracyStatus, Specialize, ContractStatus,SocialInsuranceDate,NumberofSocialInsurance,SocialInsurancePlace,NumberofHouseholdbook,HouseholdName,BirthYearOwner,IdNumberOwner)VALUES(7642,N'Trung cấp',N'Điện Lạnh',N'Chính Thức','2020-06-01',N'',N'BV Quận 5',N'31200003290',N'Mai Văn Buông',N'1971',N'022088155')</v>
      </c>
      <c r="AW7" s="3" t="str">
        <f t="shared" si="1"/>
        <v>UPDATE EmployeeAdditional
SET
 HouseholdAddress = N'Tổ 2, KP2, 167/1B Lê Văn Lương, P. Tân Kiểng, Quận 7, TP. HCM ' ,
 Relationship = N'Con',
 RecordStatus = N'',
 SumitRecordDate = N'',
 Note = N'' 
WHERE EmployeeId = 7642</v>
      </c>
    </row>
    <row r="8" spans="1:49" s="3" customFormat="1" ht="23.25" customHeight="1">
      <c r="A8" s="4">
        <f>IF(D8&lt;&gt;"",COUNTA($D$4:D8),"")</f>
        <v>5</v>
      </c>
      <c r="B8" s="19" t="s">
        <v>293</v>
      </c>
      <c r="C8" s="4" t="s">
        <v>281</v>
      </c>
      <c r="D8" s="39" t="s">
        <v>46</v>
      </c>
      <c r="E8" s="36">
        <v>878</v>
      </c>
      <c r="F8" s="8" t="s">
        <v>113</v>
      </c>
      <c r="G8" s="8" t="s">
        <v>270</v>
      </c>
      <c r="H8" s="8">
        <v>150</v>
      </c>
      <c r="I8" s="19" t="s">
        <v>204</v>
      </c>
      <c r="J8" s="5" t="s">
        <v>110</v>
      </c>
      <c r="K8" s="19" t="s">
        <v>111</v>
      </c>
      <c r="L8" s="6" t="s">
        <v>33</v>
      </c>
      <c r="M8" s="7" t="s">
        <v>112</v>
      </c>
      <c r="N8" s="9">
        <v>43697</v>
      </c>
      <c r="O8" s="8"/>
      <c r="P8" s="10" t="s">
        <v>35</v>
      </c>
      <c r="Q8" s="10" t="s">
        <v>36</v>
      </c>
      <c r="R8" s="9" t="s">
        <v>346</v>
      </c>
      <c r="S8" s="11" t="s">
        <v>114</v>
      </c>
      <c r="T8" s="9" t="s">
        <v>332</v>
      </c>
      <c r="U8" s="9" t="s">
        <v>83</v>
      </c>
      <c r="V8" s="12" t="s">
        <v>37</v>
      </c>
      <c r="W8" s="4" t="s">
        <v>38</v>
      </c>
      <c r="X8" s="13" t="s">
        <v>115</v>
      </c>
      <c r="Y8" s="13" t="s">
        <v>116</v>
      </c>
      <c r="Z8" s="4" t="s">
        <v>39</v>
      </c>
      <c r="AA8" s="14" t="s">
        <v>117</v>
      </c>
      <c r="AB8" s="21" t="s">
        <v>72</v>
      </c>
      <c r="AC8" s="15" t="s">
        <v>118</v>
      </c>
      <c r="AD8" s="23" t="s">
        <v>40</v>
      </c>
      <c r="AE8" s="4" t="s">
        <v>119</v>
      </c>
      <c r="AF8" s="4" t="s">
        <v>105</v>
      </c>
      <c r="AG8" s="25" t="s">
        <v>377</v>
      </c>
      <c r="AH8" s="17"/>
      <c r="AI8" s="17" t="s">
        <v>205</v>
      </c>
      <c r="AJ8" s="18" t="s">
        <v>120</v>
      </c>
      <c r="AK8" s="18" t="s">
        <v>121</v>
      </c>
      <c r="AL8" s="18">
        <v>1967</v>
      </c>
      <c r="AM8" s="18" t="s">
        <v>122</v>
      </c>
      <c r="AN8" s="18" t="s">
        <v>123</v>
      </c>
      <c r="AO8" s="18" t="s">
        <v>42</v>
      </c>
      <c r="AP8" s="8"/>
      <c r="AQ8" s="9"/>
      <c r="AR8" s="13"/>
      <c r="AS8" s="3">
        <v>0</v>
      </c>
      <c r="AT8" s="3">
        <f>VLOOKUP(J8,Sheet3!$G$2:$H$20,2,0)</f>
        <v>7643</v>
      </c>
      <c r="AU8" s="3" t="str">
        <f>"INSERT INTO Employee
(EmployeeCode,EmployeeName,Position,Sex,BirthDay,BirthPlace,IdNumber,IdDate,IdPlace,Domicile,
PermanentResidense,MarriedStatus,Nation,Mobile,Email,UserName,ParentId,AccountBank,BankBrand,AccountId,CreatedDate
)VALUES('"&amp;J8&amp;"', N'"&amp;K8&amp;"', 'PG',"&amp;AS8&amp;",'"&amp;R8&amp;"',N'"&amp;V8&amp;"',N'"&amp;S8&amp;"','"&amp;T8&amp;"',N'"&amp;U8&amp;"',N'"&amp;X8&amp;"',N'"&amp;Y8&amp;"',N'"&amp;W8&amp;"',N'"&amp;Z8&amp;"',N'"&amp;M8&amp;"','"&amp;AC8&amp;"','"&amp;J8&amp;"',7638,N'"&amp;AA8&amp;"',N'"&amp;AB8&amp;"',1,GETDATE()
)"</f>
        <v>INSERT INTO Employee
(EmployeeCode,EmployeeName,Position,Sex,BirthDay,BirthPlace,IdNumber,IdDate,IdPlace,Domicile,
PermanentResidense,MarriedStatus,Nation,Mobile,Email,UserName,ParentId,AccountBank,BankBrand,AccountId,CreatedDate
)VALUES('S0119_0005', N'Lê Thị Kim Chi', 'PG',0,'1996-01-01',N'Bình Định',N'215366506','2011-05-14',N'CA Bình Định',N'71/22 Chế Lan Viên, P Tây Thạnh, Q. Tân Phú, TP. HCM',N'QL1A, Xã Mỹ Trinh, Huyện Phù Mỹ, Tỉnh Bình Định.',N'Độc Thân',N'Kinh',N'0396 463 045','kimchi3045@gmail.com','S0119_0005',7638,N'0441000802752',N'VCB HCM',1,GETDATE()
)</v>
      </c>
      <c r="AV8" s="3" t="str">
        <f t="shared" si="0"/>
        <v>INSERT INTO EmployeeAdditional(EmployeeId, LiteracyStatus, Specialize, ContractStatus,SocialInsuranceDate,NumberofSocialInsurance,SocialInsurancePlace,NumberofHouseholdbook,HouseholdName,BirthYearOwner,IdNumberOwner)VALUES(7643,N'12/12',N'Công nghệ thực phẩm',N'Chính Thức','2020-06-01',N'',N'BV Quận Bình Tân',N'090283480',N'Lê Thành Mạnh',N'1967',N'211087699')</v>
      </c>
      <c r="AW8" s="3" t="str">
        <f t="shared" si="1"/>
        <v>UPDATE EmployeeAdditional
SET
 HouseholdAddress = N'Quốc lộ 1A, Xã Mỹ Trinh, Huyện Phù Mỹ, Tỉnh Bình Định' ,
 Relationship = N'Con',
 RecordStatus = N'',
 SumitRecordDate = N'',
 Note = N'' 
WHERE EmployeeId = 7643</v>
      </c>
    </row>
    <row r="9" spans="1:49" s="3" customFormat="1" ht="23.25" customHeight="1">
      <c r="A9" s="4">
        <f>IF(D9&lt;&gt;"",COUNTA($D$4:D9),"")</f>
        <v>6</v>
      </c>
      <c r="B9" s="19" t="s">
        <v>293</v>
      </c>
      <c r="C9" s="4" t="s">
        <v>281</v>
      </c>
      <c r="D9" s="39" t="s">
        <v>34</v>
      </c>
      <c r="E9" s="37" t="s">
        <v>285</v>
      </c>
      <c r="F9" s="8" t="s">
        <v>127</v>
      </c>
      <c r="G9" s="8" t="s">
        <v>271</v>
      </c>
      <c r="H9" s="8">
        <v>120</v>
      </c>
      <c r="I9" s="19" t="s">
        <v>204</v>
      </c>
      <c r="J9" s="5" t="s">
        <v>124</v>
      </c>
      <c r="K9" s="8" t="s">
        <v>125</v>
      </c>
      <c r="L9" s="6" t="s">
        <v>33</v>
      </c>
      <c r="M9" s="7" t="s">
        <v>126</v>
      </c>
      <c r="N9" s="9">
        <v>43739</v>
      </c>
      <c r="O9" s="10"/>
      <c r="P9" s="10" t="s">
        <v>35</v>
      </c>
      <c r="Q9" s="10" t="s">
        <v>36</v>
      </c>
      <c r="R9" s="9" t="s">
        <v>347</v>
      </c>
      <c r="S9" s="11" t="s">
        <v>128</v>
      </c>
      <c r="T9" s="9" t="s">
        <v>333</v>
      </c>
      <c r="U9" s="9" t="s">
        <v>129</v>
      </c>
      <c r="V9" s="12" t="s">
        <v>130</v>
      </c>
      <c r="W9" s="4" t="s">
        <v>38</v>
      </c>
      <c r="X9" s="13" t="s">
        <v>131</v>
      </c>
      <c r="Y9" s="13" t="s">
        <v>132</v>
      </c>
      <c r="Z9" s="4" t="s">
        <v>39</v>
      </c>
      <c r="AA9" s="14" t="s">
        <v>133</v>
      </c>
      <c r="AB9" s="14" t="s">
        <v>134</v>
      </c>
      <c r="AC9" s="15" t="s">
        <v>135</v>
      </c>
      <c r="AD9" s="16" t="s">
        <v>88</v>
      </c>
      <c r="AE9" s="4" t="s">
        <v>136</v>
      </c>
      <c r="AF9" s="4" t="s">
        <v>105</v>
      </c>
      <c r="AG9" s="25" t="s">
        <v>377</v>
      </c>
      <c r="AH9" s="17">
        <v>0</v>
      </c>
      <c r="AI9" s="24" t="s">
        <v>212</v>
      </c>
      <c r="AJ9" s="18" t="s">
        <v>137</v>
      </c>
      <c r="AK9" s="18" t="s">
        <v>138</v>
      </c>
      <c r="AL9" s="18">
        <v>1967</v>
      </c>
      <c r="AM9" s="18" t="s">
        <v>139</v>
      </c>
      <c r="AN9" s="13" t="s">
        <v>140</v>
      </c>
      <c r="AO9" s="18" t="s">
        <v>42</v>
      </c>
      <c r="AP9" s="8"/>
      <c r="AQ9" s="9"/>
      <c r="AR9" s="13"/>
      <c r="AS9" s="3">
        <v>0</v>
      </c>
      <c r="AT9" s="3">
        <f>VLOOKUP(J9,Sheet3!$G$2:$H$20,2,0)</f>
        <v>7644</v>
      </c>
      <c r="AU9" s="3" t="str">
        <f>"INSERT INTO Employee
(EmployeeCode,EmployeeName,Position,Sex,BirthDay,BirthPlace,IdNumber,IdDate,IdPlace,Domicile,
PermanentResidense,MarriedStatus,Nation,Mobile,Email,UserName,ParentId,AccountBank,BankBrand,AccountId,CreatedDate
)VALUES('"&amp;J9&amp;"', N'"&amp;K9&amp;"', 'PG',"&amp;AS9&amp;",'"&amp;R9&amp;"',N'"&amp;V9&amp;"',N'"&amp;S9&amp;"','"&amp;T9&amp;"',N'"&amp;U9&amp;"',N'"&amp;X9&amp;"',N'"&amp;Y9&amp;"',N'"&amp;W9&amp;"',N'"&amp;Z9&amp;"',N'"&amp;M9&amp;"','"&amp;AC9&amp;"','"&amp;J9&amp;"',7638,N'"&amp;AA9&amp;"',N'"&amp;AB9&amp;"',1,GETDATE()
)"</f>
        <v>INSERT INTO Employee
(EmployeeCode,EmployeeName,Position,Sex,BirthDay,BirthPlace,IdNumber,IdDate,IdPlace,Domicile,
PermanentResidense,MarriedStatus,Nation,Mobile,Email,UserName,ParentId,AccountBank,BankBrand,AccountId,CreatedDate
)VALUES('S0219_0011', N'Trần Mai Trâm', 'PG',0,'1997-02-06',N'Cần Thơ',N'362510419','2013-11-22',N'CA Cần Thơ',N'190, Đường 30 Tháng 4, Phường Hưng Lợi, Quận Ninh Kiều, Tỉnh Cần Thơ',N'193 Xã Trường Xuân A, H Thới Lai, TP Cần Thơ',N'Độc Thân',N'Kinh',N'090 1212 035','maitram0711@gmail.com','S0219_0011',7638,N'0111000242047',N'VCB Cần Thơ',1,GETDATE()
)</v>
      </c>
      <c r="AV9" s="3" t="str">
        <f t="shared" si="0"/>
        <v>INSERT INTO EmployeeAdditional(EmployeeId, LiteracyStatus, Specialize, ContractStatus,SocialInsuranceDate,NumberofSocialInsurance,SocialInsurancePlace,NumberofHouseholdbook,HouseholdName,BirthYearOwner,IdNumberOwner)VALUES(7644,N'Cao Đẳng',N'Quản trị Du Lịch',N'Chính Thức','2020-06-01',N'0',N'TTYT Huyện Thới Lai',N'7036711',N'Trần Hoàng Nam',N'1967',N'361254056')</v>
      </c>
      <c r="AW9" s="3" t="str">
        <f t="shared" si="1"/>
        <v>UPDATE EmployeeAdditional
SET
 HouseholdAddress = N'Ấp Trường Ninh 1, Xã Trường Xuân, H. Ô Môn, Tỉnh Cần Thơ' ,
 Relationship = N'Con',
 RecordStatus = N'',
 SumitRecordDate = N'',
 Note = N'' 
WHERE EmployeeId = 7644</v>
      </c>
    </row>
    <row r="10" spans="1:49" s="3" customFormat="1" ht="23.25" customHeight="1">
      <c r="A10" s="4">
        <f>IF(D10&lt;&gt;"",COUNTA($D$4:D10),"")</f>
        <v>7</v>
      </c>
      <c r="B10" s="19" t="s">
        <v>294</v>
      </c>
      <c r="C10" s="4" t="s">
        <v>281</v>
      </c>
      <c r="D10" s="39" t="s">
        <v>34</v>
      </c>
      <c r="E10" s="37" t="s">
        <v>286</v>
      </c>
      <c r="F10" s="8" t="s">
        <v>144</v>
      </c>
      <c r="G10" s="8" t="s">
        <v>272</v>
      </c>
      <c r="H10" s="8">
        <v>140</v>
      </c>
      <c r="I10" s="19" t="s">
        <v>204</v>
      </c>
      <c r="J10" s="5" t="s">
        <v>141</v>
      </c>
      <c r="K10" s="8" t="s">
        <v>142</v>
      </c>
      <c r="L10" s="6" t="s">
        <v>33</v>
      </c>
      <c r="M10" s="7" t="s">
        <v>143</v>
      </c>
      <c r="N10" s="9">
        <v>43787</v>
      </c>
      <c r="O10" s="10"/>
      <c r="P10" s="10" t="s">
        <v>35</v>
      </c>
      <c r="Q10" s="10" t="s">
        <v>98</v>
      </c>
      <c r="R10" s="9" t="s">
        <v>348</v>
      </c>
      <c r="S10" s="11" t="s">
        <v>145</v>
      </c>
      <c r="T10" s="9" t="s">
        <v>334</v>
      </c>
      <c r="U10" s="9" t="s">
        <v>146</v>
      </c>
      <c r="V10" s="12" t="s">
        <v>147</v>
      </c>
      <c r="W10" s="4" t="s">
        <v>38</v>
      </c>
      <c r="X10" s="13" t="s">
        <v>148</v>
      </c>
      <c r="Y10" s="13" t="s">
        <v>148</v>
      </c>
      <c r="Z10" s="4" t="s">
        <v>39</v>
      </c>
      <c r="AA10" s="14" t="s">
        <v>149</v>
      </c>
      <c r="AB10" s="14" t="s">
        <v>150</v>
      </c>
      <c r="AC10" s="15" t="s">
        <v>151</v>
      </c>
      <c r="AD10" s="16" t="s">
        <v>40</v>
      </c>
      <c r="AE10" s="4"/>
      <c r="AF10" s="4" t="s">
        <v>105</v>
      </c>
      <c r="AG10" s="25" t="s">
        <v>377</v>
      </c>
      <c r="AH10" s="17">
        <v>0</v>
      </c>
      <c r="AI10" s="24" t="s">
        <v>209</v>
      </c>
      <c r="AJ10" s="18" t="s">
        <v>152</v>
      </c>
      <c r="AK10" s="18" t="s">
        <v>153</v>
      </c>
      <c r="AL10" s="18">
        <v>1972</v>
      </c>
      <c r="AM10" s="18" t="s">
        <v>154</v>
      </c>
      <c r="AN10" s="13" t="s">
        <v>148</v>
      </c>
      <c r="AO10" s="18" t="s">
        <v>42</v>
      </c>
      <c r="AP10" s="8"/>
      <c r="AQ10" s="9"/>
      <c r="AR10" s="13"/>
      <c r="AS10" s="3">
        <v>1</v>
      </c>
      <c r="AT10" s="3">
        <f>VLOOKUP(J10,Sheet3!$G$2:$H$20,2,0)</f>
        <v>7645</v>
      </c>
      <c r="AU10" s="3" t="str">
        <f>"INSERT INTO Employee
(EmployeeCode,EmployeeName,Position,Sex,BirthDay,BirthPlace,IdNumber,IdDate,IdPlace,Domicile,
PermanentResidense,MarriedStatus,Nation,Mobile,Email,UserName,ParentId,AccountBank,BankBrand,AccountId,CreatedDate
)VALUES('"&amp;J10&amp;"', N'"&amp;K10&amp;"', 'PG',"&amp;AS10&amp;",'"&amp;R10&amp;"',N'"&amp;V10&amp;"',N'"&amp;S10&amp;"','"&amp;T10&amp;"',N'"&amp;U10&amp;"',N'"&amp;X10&amp;"',N'"&amp;Y10&amp;"',N'"&amp;W10&amp;"',N'"&amp;Z10&amp;"',N'"&amp;M10&amp;"','"&amp;AC10&amp;"','"&amp;J10&amp;"',7638,N'"&amp;AA10&amp;"',N'"&amp;AB10&amp;"',1,GETDATE()
)"</f>
        <v>INSERT INTO Employee
(EmployeeCode,EmployeeName,Position,Sex,BirthDay,BirthPlace,IdNumber,IdDate,IdPlace,Domicile,
PermanentResidense,MarriedStatus,Nation,Mobile,Email,UserName,ParentId,AccountBank,BankBrand,AccountId,CreatedDate
)VALUES('S0219_0022', N'Hoàng Hồng Ngọc', 'PG',1,'1998-10-13',N'Lạng Sơn',N'285707253','2015-07-14',N'CA. Bình Phước',N'Thôn 5, Xã Phước Sơn, H. Bù Đăng, Tỉnh Bình Phước',N'Thôn 5, Xã Phước Sơn, H. Bù Đăng, Tỉnh Bình Phước',N'Độc Thân',N'Kinh',N'0345 099 613','ngochaivler@gmail.com ','S0219_0022',7638,N'1041000058772',N'VCB Bình Phước',1,GETDATE()
)</v>
      </c>
      <c r="AV10" s="3" t="str">
        <f t="shared" si="0"/>
        <v>INSERT INTO EmployeeAdditional(EmployeeId, LiteracyStatus, Specialize, ContractStatus,SocialInsuranceDate,NumberofSocialInsurance,SocialInsurancePlace,NumberofHouseholdbook,HouseholdName,BirthYearOwner,IdNumberOwner)VALUES(7645,N'12/12',N'',N'Chính Thức','2020-06-01',N'0',N'BV Hoàn Mỹ Bình Phước',N'100158888',N'Hoàng Văn Môn',N'1972',N'285100104')</v>
      </c>
      <c r="AW10" s="3" t="str">
        <f t="shared" si="1"/>
        <v>UPDATE EmployeeAdditional
SET
 HouseholdAddress = N'Thôn 5, Xã Phước Sơn, H. Bù Đăng, Tỉnh Bình Phước' ,
 Relationship = N'Con',
 RecordStatus = N'',
 SumitRecordDate = N'',
 Note = N'' 
WHERE EmployeeId = 7645</v>
      </c>
    </row>
    <row r="11" spans="1:49" s="3" customFormat="1" ht="23.25" customHeight="1">
      <c r="A11" s="4">
        <f>IF(D11&lt;&gt;"",COUNTA($D$4:D11),"")</f>
        <v>8</v>
      </c>
      <c r="B11" s="19" t="s">
        <v>293</v>
      </c>
      <c r="C11" s="4" t="s">
        <v>281</v>
      </c>
      <c r="D11" s="39" t="s">
        <v>46</v>
      </c>
      <c r="E11" s="36">
        <v>548</v>
      </c>
      <c r="F11" s="8" t="s">
        <v>158</v>
      </c>
      <c r="G11" s="8" t="s">
        <v>273</v>
      </c>
      <c r="H11" s="8">
        <v>170</v>
      </c>
      <c r="I11" s="19" t="s">
        <v>204</v>
      </c>
      <c r="J11" s="5" t="s">
        <v>155</v>
      </c>
      <c r="K11" s="8" t="s">
        <v>156</v>
      </c>
      <c r="L11" s="6" t="s">
        <v>33</v>
      </c>
      <c r="M11" s="7" t="s">
        <v>157</v>
      </c>
      <c r="N11" s="9">
        <v>43788</v>
      </c>
      <c r="O11" s="10"/>
      <c r="P11" s="10" t="s">
        <v>35</v>
      </c>
      <c r="Q11" s="10" t="s">
        <v>36</v>
      </c>
      <c r="R11" s="9" t="s">
        <v>349</v>
      </c>
      <c r="S11" s="11" t="s">
        <v>159</v>
      </c>
      <c r="T11" s="9" t="s">
        <v>335</v>
      </c>
      <c r="U11" s="9" t="s">
        <v>160</v>
      </c>
      <c r="V11" s="12" t="s">
        <v>68</v>
      </c>
      <c r="W11" s="4" t="s">
        <v>51</v>
      </c>
      <c r="X11" s="13" t="s">
        <v>161</v>
      </c>
      <c r="Y11" s="13" t="s">
        <v>162</v>
      </c>
      <c r="Z11" s="4" t="s">
        <v>39</v>
      </c>
      <c r="AA11" s="14" t="s">
        <v>163</v>
      </c>
      <c r="AB11" s="14" t="s">
        <v>72</v>
      </c>
      <c r="AC11" s="15" t="s">
        <v>164</v>
      </c>
      <c r="AD11" s="16" t="s">
        <v>40</v>
      </c>
      <c r="AE11" s="4"/>
      <c r="AF11" s="4" t="s">
        <v>105</v>
      </c>
      <c r="AG11" s="25" t="s">
        <v>377</v>
      </c>
      <c r="AH11" s="17"/>
      <c r="AI11" s="17" t="s">
        <v>210</v>
      </c>
      <c r="AJ11" s="18" t="s">
        <v>165</v>
      </c>
      <c r="AK11" s="18" t="s">
        <v>166</v>
      </c>
      <c r="AL11" s="18">
        <v>1975</v>
      </c>
      <c r="AM11" s="18" t="s">
        <v>167</v>
      </c>
      <c r="AN11" s="13" t="s">
        <v>168</v>
      </c>
      <c r="AO11" s="18" t="s">
        <v>42</v>
      </c>
      <c r="AP11" s="8"/>
      <c r="AQ11" s="9"/>
      <c r="AR11" s="13"/>
      <c r="AS11" s="3">
        <v>0</v>
      </c>
      <c r="AT11" s="3">
        <f>VLOOKUP(J11,Sheet3!$G$2:$H$20,2,0)</f>
        <v>7646</v>
      </c>
      <c r="AU11" s="3" t="str">
        <f>"INSERT INTO Employee
(EmployeeCode,EmployeeName,Position,Sex,BirthDay,BirthPlace,IdNumber,IdDate,IdPlace,Domicile,
PermanentResidense,MarriedStatus,Nation,Mobile,Email,UserName,ParentId,AccountBank,BankBrand,AccountId,CreatedDate
)VALUES('"&amp;J11&amp;"', N'"&amp;K11&amp;"', 'PG',"&amp;AS11&amp;",'"&amp;R11&amp;"',N'"&amp;V11&amp;"',N'"&amp;S11&amp;"','"&amp;T11&amp;"',N'"&amp;U11&amp;"',N'"&amp;X11&amp;"',N'"&amp;Y11&amp;"',N'"&amp;W11&amp;"',N'"&amp;Z11&amp;"',N'"&amp;M11&amp;"','"&amp;AC11&amp;"','"&amp;J11&amp;"',7638,N'"&amp;AA11&amp;"',N'"&amp;AB11&amp;"',1,GETDATE()
)"</f>
        <v>INSERT INTO Employee
(EmployeeCode,EmployeeName,Position,Sex,BirthDay,BirthPlace,IdNumber,IdDate,IdPlace,Domicile,
PermanentResidense,MarriedStatus,Nation,Mobile,Email,UserName,ParentId,AccountBank,BankBrand,AccountId,CreatedDate
)VALUES('S0119_0024', N'Trần Thanh Tuyền', 'PG',0,'1994-11-04',N'TP. HCM',N'025212368','2009-12-08',N'CA. TP.HCM',N'350/3 Bis Lưu Hữu Phước, Phường 15, Quận 8, TP. HCM',N'350/3 Bis Nguyễn Duy, Phường 15, Quận 8, TP. HCM',N'Đã Kết Hôn',N'Kinh',N'078 6563 938','thanhtuyentran41194@gmail.com','S0119_0024',7638,N'0251002789193',N'VCB HCM',1,GETDATE()
)</v>
      </c>
      <c r="AV11" s="3" t="str">
        <f t="shared" si="0"/>
        <v>INSERT INTO EmployeeAdditional(EmployeeId, LiteracyStatus, Specialize, ContractStatus,SocialInsuranceDate,NumberofSocialInsurance,SocialInsurancePlace,NumberofHouseholdbook,HouseholdName,BirthYearOwner,IdNumberOwner)VALUES(7646,N'12/12',N'',N'Chính Thức','2020-06-01',N'',N'BV Quận 6',N'31060079208',N'Lại Thị Ngọc Linh',N'1975',N'022814641')</v>
      </c>
      <c r="AW11" s="3" t="str">
        <f t="shared" si="1"/>
        <v>UPDATE EmployeeAdditional
SET
 HouseholdAddress = N'350/3 Bis Nguyễn Duy, Phuo7gn2 15, Quận 8, Tp. HCM' ,
 Relationship = N'Con',
 RecordStatus = N'',
 SumitRecordDate = N'',
 Note = N'' 
WHERE EmployeeId = 7646</v>
      </c>
    </row>
    <row r="12" spans="1:49" s="3" customFormat="1" ht="23.25" customHeight="1">
      <c r="A12" s="4">
        <f>IF(D12&lt;&gt;"",COUNTA($D$4:D12),"")</f>
        <v>9</v>
      </c>
      <c r="B12" s="19" t="s">
        <v>293</v>
      </c>
      <c r="C12" s="4" t="s">
        <v>281</v>
      </c>
      <c r="D12" s="39" t="s">
        <v>46</v>
      </c>
      <c r="E12" s="36">
        <v>580</v>
      </c>
      <c r="F12" s="8" t="s">
        <v>172</v>
      </c>
      <c r="G12" s="8" t="s">
        <v>273</v>
      </c>
      <c r="H12" s="8">
        <v>160</v>
      </c>
      <c r="I12" s="19" t="s">
        <v>204</v>
      </c>
      <c r="J12" s="5" t="s">
        <v>169</v>
      </c>
      <c r="K12" s="8" t="s">
        <v>170</v>
      </c>
      <c r="L12" s="6" t="s">
        <v>33</v>
      </c>
      <c r="M12" s="7" t="s">
        <v>171</v>
      </c>
      <c r="N12" s="9">
        <v>43796</v>
      </c>
      <c r="O12" s="10"/>
      <c r="P12" s="10" t="s">
        <v>35</v>
      </c>
      <c r="Q12" s="10" t="s">
        <v>36</v>
      </c>
      <c r="R12" s="9" t="s">
        <v>350</v>
      </c>
      <c r="S12" s="11" t="s">
        <v>173</v>
      </c>
      <c r="T12" s="9" t="s">
        <v>336</v>
      </c>
      <c r="U12" s="9" t="s">
        <v>174</v>
      </c>
      <c r="V12" s="12" t="s">
        <v>175</v>
      </c>
      <c r="W12" s="4" t="s">
        <v>38</v>
      </c>
      <c r="X12" s="13" t="s">
        <v>176</v>
      </c>
      <c r="Y12" s="13" t="s">
        <v>177</v>
      </c>
      <c r="Z12" s="4" t="s">
        <v>39</v>
      </c>
      <c r="AA12" s="14" t="s">
        <v>178</v>
      </c>
      <c r="AB12" s="14" t="s">
        <v>72</v>
      </c>
      <c r="AC12" s="15" t="s">
        <v>179</v>
      </c>
      <c r="AD12" s="16" t="s">
        <v>40</v>
      </c>
      <c r="AE12" s="4"/>
      <c r="AF12" s="4" t="s">
        <v>105</v>
      </c>
      <c r="AG12" s="25" t="s">
        <v>377</v>
      </c>
      <c r="AH12" s="17" t="s">
        <v>180</v>
      </c>
      <c r="AI12" s="24" t="s">
        <v>211</v>
      </c>
      <c r="AJ12" s="18">
        <v>590047303</v>
      </c>
      <c r="AK12" s="18" t="s">
        <v>181</v>
      </c>
      <c r="AL12" s="18">
        <v>1968</v>
      </c>
      <c r="AM12" s="18">
        <v>310700502</v>
      </c>
      <c r="AN12" s="13" t="s">
        <v>177</v>
      </c>
      <c r="AO12" s="18" t="s">
        <v>42</v>
      </c>
      <c r="AP12" s="8"/>
      <c r="AQ12" s="9"/>
      <c r="AR12" s="13"/>
      <c r="AS12" s="3">
        <v>0</v>
      </c>
      <c r="AT12" s="3">
        <f>VLOOKUP(J12,Sheet3!$G$2:$H$20,2,0)</f>
        <v>7656</v>
      </c>
      <c r="AU12" s="3" t="str">
        <f>"INSERT INTO Employee
(EmployeeCode,EmployeeName,Position,Sex,BirthDay,BirthPlace,IdNumber,IdDate,IdPlace,Domicile,
PermanentResidense,MarriedStatus,Nation,Mobile,Email,UserName,ParentId,AccountBank,BankBrand,AccountId,CreatedDate
)VALUES('"&amp;J12&amp;"', N'"&amp;K12&amp;"', 'PG',"&amp;AS12&amp;",'"&amp;R12&amp;"',N'"&amp;V12&amp;"',N'"&amp;S12&amp;"','"&amp;T12&amp;"',N'"&amp;U12&amp;"',N'"&amp;X12&amp;"',N'"&amp;Y12&amp;"',N'"&amp;W12&amp;"',N'"&amp;Z12&amp;"',N'"&amp;M12&amp;"','"&amp;AC12&amp;"','"&amp;J12&amp;"',7638,N'"&amp;AA12&amp;"',N'"&amp;AB12&amp;"',1,GETDATE()
)"</f>
        <v>INSERT INTO Employee
(EmployeeCode,EmployeeName,Position,Sex,BirthDay,BirthPlace,IdNumber,IdDate,IdPlace,Domicile,
PermanentResidense,MarriedStatus,Nation,Mobile,Email,UserName,ParentId,AccountBank,BankBrand,AccountId,CreatedDate
)VALUES('S0119_0026', N'Đỗ Thị Ngọc Tuyền', 'PG',0,'1998-12-28',N'Tiền Giang',N'312444789','1900-01-00',N'CA Tiền Giang',N'Hẻm 18, Đường 19, KP Phước Hiệp Phường Trường Thạnh, Quận 9, TP. HCM',N'Ấp Cả Thu 1, Xã Phú Thạnh, Huyện Tân Phú Đông, Tỉnh Tiền Giang',N'Độc Thân',N'Kinh',N'0793 189 083','tuyendo500@gmail.com','S0119_0026',7638,N'0381000619396',N'VCB HCM',1,GETDATE()
)</v>
      </c>
      <c r="AV12" s="3" t="str">
        <f t="shared" si="0"/>
        <v>INSERT INTO EmployeeAdditional(EmployeeId, LiteracyStatus, Specialize, ContractStatus,SocialInsuranceDate,NumberofSocialInsurance,SocialInsurancePlace,NumberofHouseholdbook,HouseholdName,BirthYearOwner,IdNumberOwner)VALUES(7656,N'12/12',N'',N'Chính Thức','2020-06-01',N'8223487911',N'BV Quận Thủ Đức',N'590047303',N'Đỗ Văn Thanh',N'1968',N'310700502')</v>
      </c>
      <c r="AW12" s="3" t="str">
        <f t="shared" si="1"/>
        <v>UPDATE EmployeeAdditional
SET
 HouseholdAddress = N'Ấp Cả Thu 1, Xã Phú Thạnh, Huyện Tân Phú Đông, Tỉnh Tiền Giang' ,
 Relationship = N'Con',
 RecordStatus = N'',
 SumitRecordDate = N'',
 Note = N'' 
WHERE EmployeeId = 7656</v>
      </c>
    </row>
    <row r="13" spans="1:49" s="3" customFormat="1" ht="23.25" customHeight="1">
      <c r="A13" s="4">
        <f>IF(D13&lt;&gt;"",COUNTA($D$4:D13),"")</f>
        <v>10</v>
      </c>
      <c r="B13" s="19" t="s">
        <v>293</v>
      </c>
      <c r="C13" s="4" t="s">
        <v>281</v>
      </c>
      <c r="D13" s="39" t="s">
        <v>46</v>
      </c>
      <c r="E13" s="36">
        <v>193</v>
      </c>
      <c r="F13" s="8" t="s">
        <v>185</v>
      </c>
      <c r="G13" s="8" t="s">
        <v>274</v>
      </c>
      <c r="H13" s="8">
        <v>170</v>
      </c>
      <c r="I13" s="19" t="s">
        <v>204</v>
      </c>
      <c r="J13" s="5" t="s">
        <v>182</v>
      </c>
      <c r="K13" s="8" t="s">
        <v>183</v>
      </c>
      <c r="L13" s="6" t="s">
        <v>33</v>
      </c>
      <c r="M13" s="7" t="s">
        <v>184</v>
      </c>
      <c r="N13" s="9">
        <v>43796</v>
      </c>
      <c r="O13" s="10"/>
      <c r="P13" s="10" t="s">
        <v>35</v>
      </c>
      <c r="Q13" s="10" t="s">
        <v>36</v>
      </c>
      <c r="R13" s="9" t="s">
        <v>351</v>
      </c>
      <c r="S13" s="11" t="s">
        <v>186</v>
      </c>
      <c r="T13" s="9" t="s">
        <v>337</v>
      </c>
      <c r="U13" s="9" t="s">
        <v>160</v>
      </c>
      <c r="V13" s="12" t="s">
        <v>68</v>
      </c>
      <c r="W13" s="4" t="s">
        <v>38</v>
      </c>
      <c r="X13" s="13" t="s">
        <v>187</v>
      </c>
      <c r="Y13" s="13" t="s">
        <v>187</v>
      </c>
      <c r="Z13" s="4" t="s">
        <v>39</v>
      </c>
      <c r="AA13" s="14" t="s">
        <v>188</v>
      </c>
      <c r="AB13" s="14" t="s">
        <v>72</v>
      </c>
      <c r="AC13" s="15" t="s">
        <v>189</v>
      </c>
      <c r="AD13" s="16" t="s">
        <v>40</v>
      </c>
      <c r="AE13" s="4"/>
      <c r="AF13" s="4" t="s">
        <v>105</v>
      </c>
      <c r="AG13" s="25" t="s">
        <v>377</v>
      </c>
      <c r="AH13" s="26" t="s">
        <v>190</v>
      </c>
      <c r="AI13" s="26" t="s">
        <v>213</v>
      </c>
      <c r="AJ13" s="18" t="s">
        <v>191</v>
      </c>
      <c r="AK13" s="18" t="s">
        <v>192</v>
      </c>
      <c r="AL13" s="18">
        <v>1947</v>
      </c>
      <c r="AM13" s="18" t="s">
        <v>193</v>
      </c>
      <c r="AN13" s="27" t="s">
        <v>187</v>
      </c>
      <c r="AO13" s="18" t="s">
        <v>194</v>
      </c>
      <c r="AP13" s="8"/>
      <c r="AQ13" s="9"/>
      <c r="AR13" s="27"/>
      <c r="AS13" s="3">
        <v>0</v>
      </c>
      <c r="AT13" s="3">
        <f>VLOOKUP(J13,Sheet3!$G$2:$H$20,2,0)</f>
        <v>7657</v>
      </c>
      <c r="AU13" s="3" t="str">
        <f>"INSERT INTO Employee
(EmployeeCode,EmployeeName,Position,Sex,BirthDay,BirthPlace,IdNumber,IdDate,IdPlace,Domicile,
PermanentResidense,MarriedStatus,Nation,Mobile,Email,UserName,ParentId,AccountBank,BankBrand,AccountId,CreatedDate
)VALUES('"&amp;J13&amp;"', N'"&amp;K13&amp;"', 'PG',"&amp;AS13&amp;",'"&amp;R13&amp;"',N'"&amp;V13&amp;"',N'"&amp;S13&amp;"','"&amp;T13&amp;"',N'"&amp;U13&amp;"',N'"&amp;X13&amp;"',N'"&amp;Y13&amp;"',N'"&amp;W13&amp;"',N'"&amp;Z13&amp;"',N'"&amp;M13&amp;"','"&amp;AC13&amp;"','"&amp;J13&amp;"',7638,N'"&amp;AA13&amp;"',N'"&amp;AB13&amp;"',1,GETDATE()
)"</f>
        <v>INSERT INTO Employee
(EmployeeCode,EmployeeName,Position,Sex,BirthDay,BirthPlace,IdNumber,IdDate,IdPlace,Domicile,
PermanentResidense,MarriedStatus,Nation,Mobile,Email,UserName,ParentId,AccountBank,BankBrand,AccountId,CreatedDate
)VALUES('S0119_0027', N'Phạm Thanh Huy', 'PG',0,'1995-07-19',N'TP. HCM',N'025582938','2012-03-06',N'CA. TP.HCM',N'977B Lò Gốm, , Phường 8, Quận 6, TP.HCM',N'977B Lò Gốm, , Phường 8, Quận 6, TP.HCM',N'Độc Thân',N'Kinh',N'0933 305 864','thanhhuy4789@gmail.com','S0119_0027',7638,N'0251002789242',N'VCB HCM',1,GETDATE()
)</v>
      </c>
      <c r="AV13" s="3" t="str">
        <f t="shared" si="0"/>
        <v>INSERT INTO EmployeeAdditional(EmployeeId, LiteracyStatus, Specialize, ContractStatus,SocialInsuranceDate,NumberofSocialInsurance,SocialInsurancePlace,NumberofHouseholdbook,HouseholdName,BirthYearOwner,IdNumberOwner)VALUES(7657,N'12/12',N'',N'Chính Thức','2020-06-01',N'7516173603',N'BV Quận 3',N'31050008802',N'Trần Thị Nhị',N'1947',N'020587382')</v>
      </c>
      <c r="AW13" s="3" t="str">
        <f t="shared" si="1"/>
        <v>UPDATE EmployeeAdditional
SET
 HouseholdAddress = N'977B Lò Gốm, , Phường 8, Quận 6, TP.HCM' ,
 Relationship = N'Cháu',
 RecordStatus = N'',
 SumitRecordDate = N'',
 Note = N'' 
WHERE EmployeeId = 7657</v>
      </c>
    </row>
    <row r="14" spans="1:49" s="3" customFormat="1" ht="23.25" customHeight="1">
      <c r="A14" s="4">
        <f>IF(D14&lt;&gt;"",COUNTA($D$4:D14),"")</f>
        <v>11</v>
      </c>
      <c r="B14" s="19" t="s">
        <v>293</v>
      </c>
      <c r="C14" s="4" t="s">
        <v>281</v>
      </c>
      <c r="D14" s="39" t="s">
        <v>201</v>
      </c>
      <c r="E14" s="37" t="s">
        <v>287</v>
      </c>
      <c r="F14" s="8" t="s">
        <v>223</v>
      </c>
      <c r="G14" s="28" t="s">
        <v>275</v>
      </c>
      <c r="H14" s="8">
        <v>360</v>
      </c>
      <c r="I14" s="19" t="s">
        <v>204</v>
      </c>
      <c r="J14" s="5" t="s">
        <v>215</v>
      </c>
      <c r="K14" s="8" t="s">
        <v>202</v>
      </c>
      <c r="L14" s="6" t="s">
        <v>33</v>
      </c>
      <c r="M14" s="7" t="s">
        <v>222</v>
      </c>
      <c r="N14" s="9">
        <v>40698</v>
      </c>
      <c r="O14" s="10"/>
      <c r="P14" s="10" t="s">
        <v>35</v>
      </c>
      <c r="Q14" s="10" t="s">
        <v>98</v>
      </c>
      <c r="R14" s="9" t="s">
        <v>352</v>
      </c>
      <c r="S14" s="11" t="s">
        <v>230</v>
      </c>
      <c r="T14" s="9" t="s">
        <v>338</v>
      </c>
      <c r="U14" s="9" t="s">
        <v>67</v>
      </c>
      <c r="V14" s="12" t="s">
        <v>231</v>
      </c>
      <c r="W14" s="4" t="s">
        <v>232</v>
      </c>
      <c r="X14" s="13" t="s">
        <v>233</v>
      </c>
      <c r="Y14" s="13" t="s">
        <v>234</v>
      </c>
      <c r="Z14" s="4" t="s">
        <v>39</v>
      </c>
      <c r="AA14" s="14" t="s">
        <v>244</v>
      </c>
      <c r="AB14" s="14" t="s">
        <v>245</v>
      </c>
      <c r="AC14" s="15" t="s">
        <v>246</v>
      </c>
      <c r="AD14" s="16" t="s">
        <v>40</v>
      </c>
      <c r="AE14" s="4"/>
      <c r="AF14" s="4" t="s">
        <v>41</v>
      </c>
      <c r="AG14" s="25" t="s">
        <v>377</v>
      </c>
      <c r="AH14" s="26" t="s">
        <v>254</v>
      </c>
      <c r="AI14" s="26"/>
      <c r="AJ14" s="18"/>
      <c r="AK14" s="18"/>
      <c r="AL14" s="18"/>
      <c r="AM14" s="18"/>
      <c r="AN14" s="27"/>
      <c r="AO14" s="18"/>
      <c r="AP14" s="8"/>
      <c r="AQ14" s="9"/>
      <c r="AR14" s="27"/>
      <c r="AS14" s="3">
        <v>1</v>
      </c>
      <c r="AT14" s="3">
        <f>VLOOKUP(J14,Sheet3!$G$2:$H$20,2,0)</f>
        <v>7658</v>
      </c>
      <c r="AU14" s="3" t="str">
        <f>"INSERT INTO Employee
(EmployeeCode,EmployeeName,Position,Sex,BirthDay,BirthPlace,IdNumber,IdDate,IdPlace,Domicile,
PermanentResidense,MarriedStatus,Nation,Mobile,Email,UserName,ParentId,AccountBank,BankBrand,AccountId,CreatedDate
)VALUES('"&amp;J14&amp;"', N'"&amp;K14&amp;"', 'PG',"&amp;AS14&amp;",'"&amp;R14&amp;"',N'"&amp;V14&amp;"',N'"&amp;S14&amp;"','"&amp;T14&amp;"',N'"&amp;U14&amp;"',N'"&amp;X14&amp;"',N'"&amp;Y14&amp;"',N'"&amp;W14&amp;"',N'"&amp;Z14&amp;"',N'"&amp;M14&amp;"','"&amp;AC14&amp;"','"&amp;J14&amp;"',7638,N'"&amp;AA14&amp;"',N'"&amp;AB14&amp;"',1,GETDATE()
)"</f>
        <v>INSERT INTO Employee
(EmployeeCode,EmployeeName,Position,Sex,BirthDay,BirthPlace,IdNumber,IdDate,IdPlace,Domicile,
PermanentResidense,MarriedStatus,Nation,Mobile,Email,UserName,ParentId,AccountBank,BankBrand,AccountId,CreatedDate
)VALUES('M-003', N'Nguyễn Thanh Hoàng', 'PG',1,'1964-09-18',N'Đồng Tháp',N'079064001209','2016-04-20',N'CA TP.HCM',N'99/6 Đường Số 1, P13, Q. Gò Vấp, TP. HCM',N'48/17D Hồ Biểu Chánh, P11, Q. Phú Nhận, TP. HCM',N'Ly Hôn',N'Kinh',N'0906 880 286','nguyenthanhhoang815@yahoo.com.vn','M-003',7638,N'107866788525',N'Viettinbank HCM',1,GETDATE()
)</v>
      </c>
      <c r="AV14" s="3" t="str">
        <f t="shared" si="0"/>
        <v>INSERT INTO EmployeeAdditional(EmployeeId, LiteracyStatus, Specialize, ContractStatus,SocialInsuranceDate,NumberofSocialInsurance,SocialInsurancePlace,NumberofHouseholdbook,HouseholdName,BirthYearOwner,IdNumberOwner)VALUES(7658,N'12/12',N'',N'Chính thức','2020-06-01',N'7911382715',N'',N'',N'',N'',N'')</v>
      </c>
      <c r="AW14" s="3" t="str">
        <f t="shared" si="1"/>
        <v>UPDATE EmployeeAdditional
SET
 HouseholdAddress = N'' ,
 Relationship = N'',
 RecordStatus = N'',
 SumitRecordDate = N'',
 Note = N'' 
WHERE EmployeeId = 7658</v>
      </c>
    </row>
    <row r="15" spans="1:49" s="3" customFormat="1" ht="23.25" customHeight="1">
      <c r="A15" s="4">
        <f>IF(D15&lt;&gt;"",COUNTA($D$4:D15),"")</f>
        <v>12</v>
      </c>
      <c r="B15" s="19" t="s">
        <v>293</v>
      </c>
      <c r="C15" s="4" t="s">
        <v>281</v>
      </c>
      <c r="D15" s="39" t="s">
        <v>200</v>
      </c>
      <c r="E15" s="38">
        <v>21200379</v>
      </c>
      <c r="F15" s="8" t="s">
        <v>225</v>
      </c>
      <c r="G15" s="8" t="s">
        <v>276</v>
      </c>
      <c r="H15" s="8">
        <v>450</v>
      </c>
      <c r="I15" s="19" t="s">
        <v>204</v>
      </c>
      <c r="J15" s="5" t="s">
        <v>216</v>
      </c>
      <c r="K15" s="8" t="s">
        <v>217</v>
      </c>
      <c r="L15" s="6" t="s">
        <v>33</v>
      </c>
      <c r="M15" s="7" t="s">
        <v>224</v>
      </c>
      <c r="N15" s="9">
        <v>40617</v>
      </c>
      <c r="O15" s="10"/>
      <c r="P15" s="10" t="s">
        <v>35</v>
      </c>
      <c r="Q15" s="10" t="s">
        <v>36</v>
      </c>
      <c r="R15" s="9" t="s">
        <v>353</v>
      </c>
      <c r="S15" s="11" t="s">
        <v>235</v>
      </c>
      <c r="T15" s="9" t="s">
        <v>339</v>
      </c>
      <c r="U15" s="9" t="s">
        <v>67</v>
      </c>
      <c r="V15" s="12" t="s">
        <v>199</v>
      </c>
      <c r="W15" s="4" t="s">
        <v>51</v>
      </c>
      <c r="X15" s="13" t="s">
        <v>236</v>
      </c>
      <c r="Y15" s="13" t="s">
        <v>237</v>
      </c>
      <c r="Z15" s="4" t="s">
        <v>39</v>
      </c>
      <c r="AA15" s="14" t="s">
        <v>247</v>
      </c>
      <c r="AB15" s="14" t="s">
        <v>245</v>
      </c>
      <c r="AC15" s="15" t="s">
        <v>248</v>
      </c>
      <c r="AD15" s="16" t="s">
        <v>103</v>
      </c>
      <c r="AE15" s="4" t="s">
        <v>255</v>
      </c>
      <c r="AF15" s="4" t="s">
        <v>41</v>
      </c>
      <c r="AG15" s="25" t="s">
        <v>377</v>
      </c>
      <c r="AH15" s="26" t="s">
        <v>256</v>
      </c>
      <c r="AI15" s="26"/>
      <c r="AJ15" s="18"/>
      <c r="AK15" s="18"/>
      <c r="AL15" s="18"/>
      <c r="AM15" s="18"/>
      <c r="AN15" s="27"/>
      <c r="AO15" s="18"/>
      <c r="AP15" s="8"/>
      <c r="AQ15" s="9"/>
      <c r="AR15" s="27"/>
      <c r="AS15" s="3">
        <v>0</v>
      </c>
      <c r="AT15" s="3">
        <f>VLOOKUP(J15,Sheet3!$G$2:$H$20,2,0)</f>
        <v>7659</v>
      </c>
      <c r="AU15" s="3" t="str">
        <f>"INSERT INTO Employee
(EmployeeCode,EmployeeName,Position,Sex,BirthDay,BirthPlace,IdNumber,IdDate,IdPlace,Domicile,
PermanentResidense,MarriedStatus,Nation,Mobile,Email,UserName,ParentId,AccountBank,BankBrand,AccountId,CreatedDate
)VALUES('"&amp;J15&amp;"', N'"&amp;K15&amp;"', 'PG',"&amp;AS15&amp;",'"&amp;R15&amp;"',N'"&amp;V15&amp;"',N'"&amp;S15&amp;"','"&amp;T15&amp;"',N'"&amp;U15&amp;"',N'"&amp;X15&amp;"',N'"&amp;Y15&amp;"',N'"&amp;W15&amp;"',N'"&amp;Z15&amp;"',N'"&amp;M15&amp;"','"&amp;AC15&amp;"','"&amp;J15&amp;"',7638,N'"&amp;AA15&amp;"',N'"&amp;AB15&amp;"',1,GETDATE()
)"</f>
        <v>INSERT INTO Employee
(EmployeeCode,EmployeeName,Position,Sex,BirthDay,BirthPlace,IdNumber,IdDate,IdPlace,Domicile,
PermanentResidense,MarriedStatus,Nation,Mobile,Email,UserName,ParentId,AccountBank,BankBrand,AccountId,CreatedDate
)VALUES('N-002', N'Trần Thị Tố Như', 'PG',0,'1984-11-07',N'Long An',N'025889895','2014-05-20',N'CA TP.HCM',N'C3/22A4 Phạm Hùng, Xã Bình Hưng, Huyện Bình Chánh, TP. HCM',N'1174 Ấp 3, Nguyễn Văn Tạo, Xã Hiệp Phước, Huyện Nhà Bè, TP. HCM',N'Đã Kết Hôn',N'Kinh',N'0907 202 519','nhu.071184@gmail.com','N-002',7638,N'106866822006',N'Viettinbank HCM',1,GETDATE()
)</v>
      </c>
      <c r="AV15" s="3" t="str">
        <f t="shared" si="0"/>
        <v>INSERT INTO EmployeeAdditional(EmployeeId, LiteracyStatus, Specialize, ContractStatus,SocialInsuranceDate,NumberofSocialInsurance,SocialInsurancePlace,NumberofHouseholdbook,HouseholdName,BirthYearOwner,IdNumberOwner)VALUES(7659,N'Trung cấp',N'Quản lý du lịch -  nhà hàng khách sạn',N'Chính thức','2020-06-01',N'7911291968',N'',N'',N'',N'',N'')</v>
      </c>
      <c r="AW15" s="3" t="str">
        <f t="shared" si="1"/>
        <v>UPDATE EmployeeAdditional
SET
 HouseholdAddress = N'' ,
 Relationship = N'',
 RecordStatus = N'',
 SumitRecordDate = N'',
 Note = N'' 
WHERE EmployeeId = 7659</v>
      </c>
    </row>
    <row r="16" spans="1:49" s="3" customFormat="1" ht="23.25" customHeight="1">
      <c r="A16" s="4">
        <f>IF(D16&lt;&gt;"",COUNTA($D$4:D16),"")</f>
        <v>13</v>
      </c>
      <c r="B16" s="19" t="s">
        <v>293</v>
      </c>
      <c r="C16" s="4" t="s">
        <v>281</v>
      </c>
      <c r="D16" s="39" t="s">
        <v>227</v>
      </c>
      <c r="E16" s="37" t="s">
        <v>288</v>
      </c>
      <c r="F16" s="8" t="s">
        <v>228</v>
      </c>
      <c r="G16" s="28" t="s">
        <v>277</v>
      </c>
      <c r="H16" s="8">
        <v>1330</v>
      </c>
      <c r="I16" s="19" t="s">
        <v>204</v>
      </c>
      <c r="J16" s="5" t="s">
        <v>218</v>
      </c>
      <c r="K16" s="8" t="s">
        <v>219</v>
      </c>
      <c r="L16" s="6" t="s">
        <v>33</v>
      </c>
      <c r="M16" s="7" t="s">
        <v>226</v>
      </c>
      <c r="N16" s="9">
        <v>41548</v>
      </c>
      <c r="O16" s="10"/>
      <c r="P16" s="10" t="s">
        <v>35</v>
      </c>
      <c r="Q16" s="10" t="s">
        <v>36</v>
      </c>
      <c r="R16" s="9" t="s">
        <v>354</v>
      </c>
      <c r="S16" s="11" t="s">
        <v>238</v>
      </c>
      <c r="T16" s="9" t="s">
        <v>340</v>
      </c>
      <c r="U16" s="9" t="s">
        <v>67</v>
      </c>
      <c r="V16" s="12" t="s">
        <v>37</v>
      </c>
      <c r="W16" s="4" t="s">
        <v>51</v>
      </c>
      <c r="X16" s="13" t="s">
        <v>239</v>
      </c>
      <c r="Y16" s="13" t="s">
        <v>240</v>
      </c>
      <c r="Z16" s="4" t="s">
        <v>39</v>
      </c>
      <c r="AA16" s="14" t="s">
        <v>249</v>
      </c>
      <c r="AB16" s="14" t="s">
        <v>245</v>
      </c>
      <c r="AC16" s="15" t="s">
        <v>250</v>
      </c>
      <c r="AD16" s="16" t="s">
        <v>103</v>
      </c>
      <c r="AE16" s="4" t="s">
        <v>257</v>
      </c>
      <c r="AF16" s="4" t="s">
        <v>41</v>
      </c>
      <c r="AG16" s="25" t="s">
        <v>377</v>
      </c>
      <c r="AH16" s="26" t="s">
        <v>258</v>
      </c>
      <c r="AI16" s="26"/>
      <c r="AJ16" s="18"/>
      <c r="AK16" s="18"/>
      <c r="AL16" s="18"/>
      <c r="AM16" s="18"/>
      <c r="AN16" s="27"/>
      <c r="AO16" s="18"/>
      <c r="AP16" s="8"/>
      <c r="AQ16" s="9"/>
      <c r="AR16" s="27"/>
      <c r="AS16" s="3">
        <v>0</v>
      </c>
      <c r="AT16" s="3">
        <f>VLOOKUP(J16,Sheet3!$G$2:$H$20,2,0)</f>
        <v>7660</v>
      </c>
      <c r="AU16" s="3" t="str">
        <f>"INSERT INTO Employee
(EmployeeCode,EmployeeName,Position,Sex,BirthDay,BirthPlace,IdNumber,IdDate,IdPlace,Domicile,
PermanentResidense,MarriedStatus,Nation,Mobile,Email,UserName,ParentId,AccountBank,BankBrand,AccountId,CreatedDate
)VALUES('"&amp;J16&amp;"', N'"&amp;K16&amp;"', 'PG',"&amp;AS16&amp;",'"&amp;R16&amp;"',N'"&amp;V16&amp;"',N'"&amp;S16&amp;"','"&amp;T16&amp;"',N'"&amp;U16&amp;"',N'"&amp;X16&amp;"',N'"&amp;Y16&amp;"',N'"&amp;W16&amp;"',N'"&amp;Z16&amp;"',N'"&amp;M16&amp;"','"&amp;AC16&amp;"','"&amp;J16&amp;"',7638,N'"&amp;AA16&amp;"',N'"&amp;AB16&amp;"',1,GETDATE()
)"</f>
        <v>INSERT INTO Employee
(EmployeeCode,EmployeeName,Position,Sex,BirthDay,BirthPlace,IdNumber,IdDate,IdPlace,Domicile,
PermanentResidense,MarriedStatus,Nation,Mobile,Email,UserName,ParentId,AccountBank,BankBrand,AccountId,CreatedDate
)VALUES('M-007', N'Võ Thị Anh', 'PG',0,'1985-04-10',N'Bình Định',N'211855089','2016-03-07',N'CA TP.HCM',N'237/70/21 Phạm Văn Chiêu, P14, Q. Gò Vấp, TP. HCM',N'Thôn An Dinh 2, Xã hoài Thanh, H. Hoài Nhơn, Tỉnh Bình Định',N'Đã Kết Hôn',N'Kinh',N'0985 014 835','vothianh1004@gmail.com','M-007',7638,N'108866798495',N'Viettinbank HCM',1,GETDATE()
)</v>
      </c>
      <c r="AV16" s="3" t="str">
        <f t="shared" si="0"/>
        <v>INSERT INTO EmployeeAdditional(EmployeeId, LiteracyStatus, Specialize, ContractStatus,SocialInsuranceDate,NumberofSocialInsurance,SocialInsurancePlace,NumberofHouseholdbook,HouseholdName,BirthYearOwner,IdNumberOwner)VALUES(7660,N'Trung cấp',N'Tài chính kế toán',N'Chính thức','2020-06-01',N'7911053693',N'',N'',N'',N'',N'')</v>
      </c>
      <c r="AW16" s="3" t="str">
        <f t="shared" si="1"/>
        <v>UPDATE EmployeeAdditional
SET
 HouseholdAddress = N'' ,
 Relationship = N'',
 RecordStatus = N'',
 SumitRecordDate = N'',
 Note = N'' 
WHERE EmployeeId = 7660</v>
      </c>
    </row>
    <row r="17" spans="1:49" s="3" customFormat="1" ht="23.25" customHeight="1">
      <c r="A17" s="4">
        <f>IF(D17&lt;&gt;"",COUNTA($D$4:D17),"")</f>
        <v>14</v>
      </c>
      <c r="B17" s="19" t="s">
        <v>292</v>
      </c>
      <c r="C17" s="4" t="s">
        <v>281</v>
      </c>
      <c r="D17" s="39" t="s">
        <v>280</v>
      </c>
      <c r="E17" s="37" t="s">
        <v>289</v>
      </c>
      <c r="F17" s="8" t="s">
        <v>196</v>
      </c>
      <c r="G17" s="8" t="s">
        <v>278</v>
      </c>
      <c r="H17" s="8">
        <v>370</v>
      </c>
      <c r="I17" s="19" t="s">
        <v>204</v>
      </c>
      <c r="J17" s="5" t="s">
        <v>220</v>
      </c>
      <c r="K17" s="8" t="s">
        <v>221</v>
      </c>
      <c r="L17" s="6" t="s">
        <v>33</v>
      </c>
      <c r="M17" s="7" t="s">
        <v>229</v>
      </c>
      <c r="N17" s="9">
        <v>43713</v>
      </c>
      <c r="O17" s="10"/>
      <c r="P17" s="10" t="s">
        <v>35</v>
      </c>
      <c r="Q17" s="10" t="s">
        <v>36</v>
      </c>
      <c r="R17" s="9" t="s">
        <v>355</v>
      </c>
      <c r="S17" s="11" t="s">
        <v>241</v>
      </c>
      <c r="T17" s="9" t="s">
        <v>341</v>
      </c>
      <c r="U17" s="9" t="s">
        <v>203</v>
      </c>
      <c r="V17" s="12" t="s">
        <v>197</v>
      </c>
      <c r="W17" s="4" t="s">
        <v>51</v>
      </c>
      <c r="X17" s="13" t="s">
        <v>242</v>
      </c>
      <c r="Y17" s="13" t="s">
        <v>243</v>
      </c>
      <c r="Z17" s="4" t="s">
        <v>39</v>
      </c>
      <c r="AA17" s="14" t="s">
        <v>251</v>
      </c>
      <c r="AB17" s="14" t="s">
        <v>252</v>
      </c>
      <c r="AC17" s="15" t="s">
        <v>253</v>
      </c>
      <c r="AD17" s="16" t="s">
        <v>40</v>
      </c>
      <c r="AE17" s="4"/>
      <c r="AF17" s="4" t="s">
        <v>105</v>
      </c>
      <c r="AG17" s="25" t="s">
        <v>377</v>
      </c>
      <c r="AH17" s="26" t="s">
        <v>259</v>
      </c>
      <c r="AI17" s="26"/>
      <c r="AJ17" s="18" t="s">
        <v>260</v>
      </c>
      <c r="AK17" s="18" t="s">
        <v>261</v>
      </c>
      <c r="AL17" s="18">
        <v>1963</v>
      </c>
      <c r="AM17" s="18" t="s">
        <v>262</v>
      </c>
      <c r="AN17" s="27" t="s">
        <v>263</v>
      </c>
      <c r="AO17" s="18" t="s">
        <v>264</v>
      </c>
      <c r="AP17" s="8"/>
      <c r="AQ17" s="9"/>
      <c r="AR17" s="27"/>
      <c r="AS17" s="3">
        <v>0</v>
      </c>
      <c r="AT17" s="3">
        <f>VLOOKUP(J17,Sheet3!$G$2:$H$20,2,0)</f>
        <v>7661</v>
      </c>
      <c r="AU17" s="3" t="str">
        <f>"INSERT INTO Employee
(EmployeeCode,EmployeeName,Position,Sex,BirthDay,BirthPlace,IdNumber,IdDate,IdPlace,Domicile,
PermanentResidense,MarriedStatus,Nation,Mobile,Email,UserName,ParentId,AccountBank,BankBrand,AccountId,CreatedDate
)VALUES('"&amp;J17&amp;"', N'"&amp;K17&amp;"', 'PG',"&amp;AS17&amp;",'"&amp;R17&amp;"',N'"&amp;V17&amp;"',N'"&amp;S17&amp;"','"&amp;T17&amp;"',N'"&amp;U17&amp;"',N'"&amp;X17&amp;"',N'"&amp;Y17&amp;"',N'"&amp;W17&amp;"',N'"&amp;Z17&amp;"',N'"&amp;M17&amp;"','"&amp;AC17&amp;"','"&amp;J17&amp;"',7638,N'"&amp;AA17&amp;"',N'"&amp;AB17&amp;"',1,GETDATE()
)"</f>
        <v>INSERT INTO Employee
(EmployeeCode,EmployeeName,Position,Sex,BirthDay,BirthPlace,IdNumber,IdDate,IdPlace,Domicile,
PermanentResidense,MarriedStatus,Nation,Mobile,Email,UserName,ParentId,AccountBank,BankBrand,AccountId,CreatedDate
)VALUES('S0219_0006', N'Nguyễn Thị Cẩm Hồng', 'PG',0,'1994-06-20',N'Bến Tre',N'321490231','2009-06-15',N'CA Bến Tre',N'1/16 KP Bình Đức 1, Xã Bình Hòa, H. Thuận An, Tỉnh Bình Dương',N'369/1 Xã Phú Phụng, H. Chợ Lách, Tỉnh Bến Tre',N'Đã Kết Hôn',N'Kinh',N'092 9394 432','camhong20061994@gmail.com','S0219_0006',7638,N'103870296314',N'Viettinbank Bình Dương',1,GETDATE()
)</v>
      </c>
      <c r="AV17" s="3" t="str">
        <f t="shared" si="0"/>
        <v>INSERT INTO EmployeeAdditional(EmployeeId, LiteracyStatus, Specialize, ContractStatus,SocialInsuranceDate,NumberofSocialInsurance,SocialInsurancePlace,NumberofHouseholdbook,HouseholdName,BirthYearOwner,IdNumberOwner)VALUES(7661,N'12/12',N'',N'Chính Thức','2020-06-01',N'7913188562',N'',N'170042467',N'Nguyễn Văn Ihử',N'1963',N'245194642')</v>
      </c>
      <c r="AW17" s="3" t="str">
        <f t="shared" si="1"/>
        <v>UPDATE EmployeeAdditional
SET
 HouseholdAddress = N'Thôn 6, Xã Kiến Thành, H. Đăk R'Lấp - Tỉnh Đăk Nông' ,
 Relationship = N'Dâu',
 RecordStatus = N'',
 SumitRecordDate = N'',
 Note = N'' 
WHERE EmployeeId = 7661</v>
      </c>
    </row>
    <row r="19" spans="1:49">
      <c r="I19" s="29"/>
    </row>
  </sheetData>
  <autoFilter ref="A3:AU3"/>
  <mergeCells count="3">
    <mergeCell ref="A1:H1"/>
    <mergeCell ref="N1:P1"/>
    <mergeCell ref="AD1:AR1"/>
  </mergeCells>
  <conditionalFormatting sqref="J10">
    <cfRule type="duplicateValues" dxfId="89" priority="72"/>
  </conditionalFormatting>
  <conditionalFormatting sqref="J10">
    <cfRule type="duplicateValues" dxfId="88" priority="71"/>
  </conditionalFormatting>
  <conditionalFormatting sqref="J11:J13">
    <cfRule type="duplicateValues" dxfId="87" priority="70"/>
  </conditionalFormatting>
  <conditionalFormatting sqref="J4:J9">
    <cfRule type="duplicateValues" dxfId="86" priority="78"/>
  </conditionalFormatting>
  <conditionalFormatting sqref="J4:J13">
    <cfRule type="duplicateValues" dxfId="85" priority="80"/>
  </conditionalFormatting>
  <conditionalFormatting sqref="J14:J17">
    <cfRule type="duplicateValues" dxfId="84" priority="87"/>
  </conditionalFormatting>
  <conditionalFormatting sqref="E5">
    <cfRule type="duplicateValues" dxfId="83" priority="45"/>
  </conditionalFormatting>
  <conditionalFormatting sqref="E5">
    <cfRule type="duplicateValues" dxfId="82" priority="44"/>
  </conditionalFormatting>
  <conditionalFormatting sqref="E5">
    <cfRule type="duplicateValues" dxfId="81" priority="43"/>
  </conditionalFormatting>
  <conditionalFormatting sqref="E7">
    <cfRule type="duplicateValues" dxfId="80" priority="42"/>
  </conditionalFormatting>
  <conditionalFormatting sqref="E7">
    <cfRule type="duplicateValues" dxfId="79" priority="41"/>
  </conditionalFormatting>
  <conditionalFormatting sqref="E7">
    <cfRule type="duplicateValues" dxfId="78" priority="40"/>
  </conditionalFormatting>
  <conditionalFormatting sqref="E9">
    <cfRule type="duplicateValues" dxfId="77" priority="39"/>
  </conditionalFormatting>
  <conditionalFormatting sqref="E9">
    <cfRule type="duplicateValues" dxfId="76" priority="38"/>
  </conditionalFormatting>
  <conditionalFormatting sqref="E9">
    <cfRule type="duplicateValues" dxfId="75" priority="37"/>
  </conditionalFormatting>
  <conditionalFormatting sqref="E10">
    <cfRule type="duplicateValues" dxfId="74" priority="36"/>
  </conditionalFormatting>
  <conditionalFormatting sqref="E10">
    <cfRule type="duplicateValues" dxfId="73" priority="35"/>
  </conditionalFormatting>
  <conditionalFormatting sqref="E10">
    <cfRule type="duplicateValues" dxfId="72" priority="34"/>
  </conditionalFormatting>
  <conditionalFormatting sqref="E14">
    <cfRule type="duplicateValues" dxfId="71" priority="33"/>
  </conditionalFormatting>
  <conditionalFormatting sqref="E14">
    <cfRule type="duplicateValues" dxfId="70" priority="32"/>
  </conditionalFormatting>
  <conditionalFormatting sqref="E14">
    <cfRule type="duplicateValues" dxfId="69" priority="31"/>
  </conditionalFormatting>
  <conditionalFormatting sqref="E15">
    <cfRule type="duplicateValues" dxfId="68" priority="30"/>
  </conditionalFormatting>
  <conditionalFormatting sqref="E15">
    <cfRule type="duplicateValues" dxfId="67" priority="29"/>
  </conditionalFormatting>
  <conditionalFormatting sqref="E15">
    <cfRule type="duplicateValues" dxfId="66" priority="28"/>
  </conditionalFormatting>
  <conditionalFormatting sqref="E16">
    <cfRule type="duplicateValues" dxfId="65" priority="27"/>
  </conditionalFormatting>
  <conditionalFormatting sqref="E16">
    <cfRule type="duplicateValues" dxfId="64" priority="26"/>
  </conditionalFormatting>
  <conditionalFormatting sqref="E16">
    <cfRule type="duplicateValues" dxfId="63" priority="25"/>
  </conditionalFormatting>
  <conditionalFormatting sqref="E17">
    <cfRule type="duplicateValues" dxfId="62" priority="24"/>
  </conditionalFormatting>
  <conditionalFormatting sqref="E17">
    <cfRule type="duplicateValues" dxfId="61" priority="23"/>
  </conditionalFormatting>
  <conditionalFormatting sqref="E17">
    <cfRule type="duplicateValues" dxfId="60" priority="22"/>
  </conditionalFormatting>
  <conditionalFormatting sqref="E11">
    <cfRule type="duplicateValues" dxfId="59" priority="21"/>
  </conditionalFormatting>
  <conditionalFormatting sqref="E11">
    <cfRule type="duplicateValues" dxfId="58" priority="20"/>
  </conditionalFormatting>
  <conditionalFormatting sqref="E11">
    <cfRule type="duplicateValues" dxfId="57" priority="19"/>
  </conditionalFormatting>
  <conditionalFormatting sqref="E4">
    <cfRule type="duplicateValues" dxfId="56" priority="18"/>
  </conditionalFormatting>
  <conditionalFormatting sqref="E4">
    <cfRule type="duplicateValues" dxfId="55" priority="17"/>
  </conditionalFormatting>
  <conditionalFormatting sqref="E4">
    <cfRule type="duplicateValues" dxfId="54" priority="16"/>
  </conditionalFormatting>
  <conditionalFormatting sqref="E6">
    <cfRule type="duplicateValues" dxfId="53" priority="15"/>
  </conditionalFormatting>
  <conditionalFormatting sqref="E6">
    <cfRule type="duplicateValues" dxfId="52" priority="14"/>
  </conditionalFormatting>
  <conditionalFormatting sqref="E6">
    <cfRule type="duplicateValues" dxfId="51" priority="13"/>
  </conditionalFormatting>
  <conditionalFormatting sqref="E8">
    <cfRule type="duplicateValues" dxfId="50" priority="12"/>
  </conditionalFormatting>
  <conditionalFormatting sqref="E8">
    <cfRule type="duplicateValues" dxfId="49" priority="11"/>
  </conditionalFormatting>
  <conditionalFormatting sqref="E8">
    <cfRule type="duplicateValues" dxfId="48" priority="10"/>
  </conditionalFormatting>
  <conditionalFormatting sqref="E12">
    <cfRule type="duplicateValues" dxfId="47" priority="9"/>
  </conditionalFormatting>
  <conditionalFormatting sqref="E12">
    <cfRule type="duplicateValues" dxfId="46" priority="8"/>
  </conditionalFormatting>
  <conditionalFormatting sqref="E12">
    <cfRule type="duplicateValues" dxfId="45" priority="7"/>
  </conditionalFormatting>
  <conditionalFormatting sqref="E13">
    <cfRule type="duplicateValues" dxfId="44" priority="6"/>
  </conditionalFormatting>
  <conditionalFormatting sqref="E13">
    <cfRule type="duplicateValues" dxfId="43" priority="5"/>
  </conditionalFormatting>
  <conditionalFormatting sqref="E13">
    <cfRule type="duplicateValues" dxfId="42" priority="4"/>
  </conditionalFormatting>
  <dataValidations count="6">
    <dataValidation type="list" allowBlank="1" showInputMessage="1" showErrorMessage="1" sqref="D14:D16">
      <formula1>"Co.opmart,Co.opXtra,Mega,Lotte,Aeon Mall,Emart,Nguyễn Kim,DMX,Cao Phong,Lan Chi,Pico,Long Bình,Mediamart,HC,Thiên Hòa,Khác"</formula1>
    </dataValidation>
    <dataValidation type="list" allowBlank="1" showInputMessage="1" showErrorMessage="1" sqref="D3:D17">
      <formula1>"Co.opmart,Mega,Lotte,Aeon,Emart,Nguyễn Kim,DMX,Cao Phong,Lan Chi,Pico,Long Bình,Mediamart,HC,Thiên Hòa,Khác"</formula1>
    </dataValidation>
    <dataValidation type="list" allowBlank="1" showInputMessage="1" showErrorMessage="1" errorTitle="Click chọn" prompt="Click chọn" sqref="AF4:AF17">
      <formula1>"Chính Thức,Thử Việc, Thời Vụ"</formula1>
    </dataValidation>
    <dataValidation type="list" allowBlank="1" showInputMessage="1" showErrorMessage="1" errorTitle="Click chọn" prompt="Chọn trong list" sqref="W4:W17">
      <formula1>"Độc Thân,Đã Kết Hôn,Ly Hôn"</formula1>
    </dataValidation>
    <dataValidation type="list" allowBlank="1" showInputMessage="1" showErrorMessage="1" errorTitle="Click chọn" prompt="Chọn trong list" sqref="Q4:Q17">
      <formula1>"Nữ,Nam"</formula1>
    </dataValidation>
    <dataValidation type="list" allowBlank="1" showInputMessage="1" showErrorMessage="1" errorTitle="Click chọn" prompt="DL: Đang làm_x000a_TS: Thai sản_x000a_NV: Nghỉ việc_x000a_BV:Bỏ việc_x000a_" sqref="P4:P17">
      <formula1>"DL,TS,NV,BV"</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J3" sqref="J3"/>
    </sheetView>
  </sheetViews>
  <sheetFormatPr defaultRowHeight="14.25"/>
  <cols>
    <col min="5" max="5" width="12.3984375" customWidth="1"/>
    <col min="8" max="8" width="38" customWidth="1"/>
    <col min="9" max="9" width="8.53125" bestFit="1" customWidth="1"/>
  </cols>
  <sheetData>
    <row r="1" spans="1:10">
      <c r="A1" s="44" t="s">
        <v>297</v>
      </c>
      <c r="B1" s="44"/>
      <c r="C1" s="44"/>
      <c r="D1" s="44"/>
      <c r="E1" s="44"/>
      <c r="F1" s="44"/>
      <c r="G1" s="44"/>
      <c r="H1" s="44"/>
      <c r="I1" s="44"/>
    </row>
    <row r="2" spans="1:10" ht="25.5">
      <c r="A2" s="2" t="s">
        <v>0</v>
      </c>
      <c r="B2" s="2" t="s">
        <v>291</v>
      </c>
      <c r="C2" s="2" t="s">
        <v>306</v>
      </c>
      <c r="D2" s="2" t="s">
        <v>290</v>
      </c>
      <c r="E2" s="1" t="s">
        <v>3</v>
      </c>
      <c r="F2" s="34" t="s">
        <v>283</v>
      </c>
      <c r="G2" s="1" t="s">
        <v>282</v>
      </c>
      <c r="H2" s="1" t="s">
        <v>265</v>
      </c>
      <c r="I2" s="1" t="s">
        <v>296</v>
      </c>
    </row>
    <row r="3" spans="1:10" ht="39.4">
      <c r="A3" s="4">
        <f>IF(E3&lt;&gt;"",COUNTA($E$3:E3),"")</f>
        <v>1</v>
      </c>
      <c r="B3" s="19" t="s">
        <v>292</v>
      </c>
      <c r="C3" s="19">
        <f>VLOOKUP(E3,Sheet3!$B$2:$C$12,2,0)</f>
        <v>1037</v>
      </c>
      <c r="D3" s="4" t="s">
        <v>281</v>
      </c>
      <c r="E3" s="39" t="s">
        <v>46</v>
      </c>
      <c r="F3" s="36">
        <v>913</v>
      </c>
      <c r="G3" s="8" t="s">
        <v>47</v>
      </c>
      <c r="H3" s="8" t="s">
        <v>266</v>
      </c>
      <c r="I3" s="8">
        <v>180</v>
      </c>
      <c r="J3" t="str">
        <f>"INSERT INTO Outlet(Region,ObjectId,Channel,ShopCode,ShopName,[Address],IsDelete
) VALUES(N'"&amp;B3&amp;"',"&amp;C3&amp;",'"&amp;D3&amp;"','"&amp;F3&amp;"',N'"&amp;G3&amp;"',N'"&amp;H3&amp;"',0)"</f>
        <v>INSERT INTO Outlet(Region,ObjectId,Channel,ShopCode,ShopName,[Address],IsDelete
) VALUES(N'Bình Dương',1037,'MT','913',N'DMX ĐL Bình Dương',N'322 Đại lộ Bình Dương, Khu phố 1, Thủ Dầu Một, Bình Dương',0)</v>
      </c>
    </row>
    <row r="4" spans="1:10" ht="26.25">
      <c r="A4" s="4">
        <f>IF(E4&lt;&gt;"",COUNTA($E$3:E4),"")</f>
        <v>2</v>
      </c>
      <c r="B4" s="19" t="s">
        <v>293</v>
      </c>
      <c r="C4" s="19">
        <f>VLOOKUP(E4,Sheet3!$B$2:$C$12,2,0)</f>
        <v>1032</v>
      </c>
      <c r="D4" s="4" t="s">
        <v>281</v>
      </c>
      <c r="E4" s="39" t="s">
        <v>280</v>
      </c>
      <c r="F4" s="37" t="s">
        <v>284</v>
      </c>
      <c r="G4" s="8" t="s">
        <v>65</v>
      </c>
      <c r="H4" s="8" t="s">
        <v>267</v>
      </c>
      <c r="I4" s="8">
        <v>180</v>
      </c>
      <c r="J4" t="str">
        <f t="shared" ref="J4:J16" si="0">"INSERT INTO Outlet(Region,ObjectId,Channel,ShopCode,ShopName,[Address],IsDelete
) VALUES(N'"&amp;B4&amp;"',"&amp;C4&amp;",'"&amp;D4&amp;"','"&amp;F4&amp;"',N'"&amp;G4&amp;"',N'"&amp;H4&amp;"',0)"</f>
        <v>INSERT INTO Outlet(Region,ObjectId,Channel,ShopCode,ShopName,[Address],IsDelete
) VALUES(N'HCM',1032,'MT','B_D1904',N'Aeon Bình Tân',N'1 Đường Số 17A, Bình Trị Đông B, Bình Tân, Hồ Chí Minh',0)</v>
      </c>
    </row>
    <row r="5" spans="1:10" ht="39.4">
      <c r="A5" s="4">
        <f>IF(E5&lt;&gt;"",COUNTA($E$3:E5),"")</f>
        <v>3</v>
      </c>
      <c r="B5" s="19" t="s">
        <v>293</v>
      </c>
      <c r="C5" s="19">
        <f>VLOOKUP(E5,Sheet3!$B$2:$C$12,2,0)</f>
        <v>1037</v>
      </c>
      <c r="D5" s="4" t="s">
        <v>281</v>
      </c>
      <c r="E5" s="39" t="s">
        <v>46</v>
      </c>
      <c r="F5" s="36">
        <v>912</v>
      </c>
      <c r="G5" s="8" t="s">
        <v>81</v>
      </c>
      <c r="H5" s="8" t="s">
        <v>268</v>
      </c>
      <c r="I5" s="8">
        <v>200</v>
      </c>
      <c r="J5" t="str">
        <f t="shared" si="0"/>
        <v>INSERT INTO Outlet(Region,ObjectId,Channel,ShopCode,ShopName,[Address],IsDelete
) VALUES(N'HCM',1037,'MT','912',N'DMX Quang Trung 1',N'162 Quang Trung, Phường 10, Gò Vấp, Hồ Chí Minh',0)</v>
      </c>
    </row>
    <row r="6" spans="1:10" ht="26.25">
      <c r="A6" s="4">
        <f>IF(E6&lt;&gt;"",COUNTA($E$3:E6),"")</f>
        <v>4</v>
      </c>
      <c r="B6" s="19" t="s">
        <v>293</v>
      </c>
      <c r="C6" s="19">
        <f>VLOOKUP(E6,Sheet3!$B$2:$C$12,2,0)</f>
        <v>1035</v>
      </c>
      <c r="D6" s="4" t="s">
        <v>281</v>
      </c>
      <c r="E6" s="39" t="s">
        <v>96</v>
      </c>
      <c r="F6" s="38">
        <v>21200191</v>
      </c>
      <c r="G6" s="8" t="s">
        <v>97</v>
      </c>
      <c r="H6" s="8" t="s">
        <v>269</v>
      </c>
      <c r="I6" s="8">
        <v>290</v>
      </c>
      <c r="J6" t="str">
        <f t="shared" si="0"/>
        <v>INSERT INTO Outlet(Region,ObjectId,Channel,ShopCode,ShopName,[Address],IsDelete
) VALUES(N'HCM',1035,'MT','21200191',N'DMCL Quận 5',N'Chung cư Hùng Vương, Lô G, Quận 5, Hồ Chí Minh',0)</v>
      </c>
    </row>
    <row r="7" spans="1:10" ht="26.25">
      <c r="A7" s="4">
        <f>IF(E7&lt;&gt;"",COUNTA($E$3:E7),"")</f>
        <v>5</v>
      </c>
      <c r="B7" s="19" t="s">
        <v>293</v>
      </c>
      <c r="C7" s="19">
        <f>VLOOKUP(E7,Sheet3!$B$2:$C$12,2,0)</f>
        <v>1037</v>
      </c>
      <c r="D7" s="4" t="s">
        <v>281</v>
      </c>
      <c r="E7" s="39" t="s">
        <v>46</v>
      </c>
      <c r="F7" s="36">
        <v>878</v>
      </c>
      <c r="G7" s="8" t="s">
        <v>113</v>
      </c>
      <c r="H7" s="8" t="s">
        <v>270</v>
      </c>
      <c r="I7" s="8">
        <v>150</v>
      </c>
      <c r="J7" t="str">
        <f t="shared" si="0"/>
        <v>INSERT INTO Outlet(Region,ObjectId,Channel,ShopCode,ShopName,[Address],IsDelete
) VALUES(N'HCM',1037,'MT','878',N'DMX Lê Trọng Tấn',N'451 Lê Trọng Tấn, Sơn Ký, Tân Phú, Hồ Chí Minh',0)</v>
      </c>
    </row>
    <row r="8" spans="1:10" ht="26.25">
      <c r="A8" s="4">
        <f>IF(E8&lt;&gt;"",COUNTA($E$3:E8),"")</f>
        <v>6</v>
      </c>
      <c r="B8" s="19" t="s">
        <v>293</v>
      </c>
      <c r="C8" s="19">
        <f>VLOOKUP(E8,Sheet3!$B$2:$C$12,2,0)</f>
        <v>1029</v>
      </c>
      <c r="D8" s="4" t="s">
        <v>281</v>
      </c>
      <c r="E8" s="45" t="s">
        <v>301</v>
      </c>
      <c r="F8" s="37" t="s">
        <v>285</v>
      </c>
      <c r="G8" s="8" t="s">
        <v>127</v>
      </c>
      <c r="H8" s="8" t="s">
        <v>271</v>
      </c>
      <c r="I8" s="8">
        <v>120</v>
      </c>
      <c r="J8" t="str">
        <f t="shared" si="0"/>
        <v>INSERT INTO Outlet(Region,ObjectId,Channel,ShopCode,ShopName,[Address],IsDelete
) VALUES(N'HCM',1029,'MT','B_D3.009',N'Co.opmart Cần Thơ',N'1A Đại lộ Hoà Bình, Tân An, Ninh Kiều, Cần Thơ',0)</v>
      </c>
    </row>
    <row r="9" spans="1:10" ht="39.4">
      <c r="A9" s="4">
        <f>IF(E9&lt;&gt;"",COUNTA($E$3:E9),"")</f>
        <v>7</v>
      </c>
      <c r="B9" s="19" t="s">
        <v>294</v>
      </c>
      <c r="C9" s="19">
        <f>VLOOKUP(E9,Sheet3!$B$2:$C$12,2,0)</f>
        <v>1029</v>
      </c>
      <c r="D9" s="4" t="s">
        <v>281</v>
      </c>
      <c r="E9" s="45" t="s">
        <v>301</v>
      </c>
      <c r="F9" s="37" t="s">
        <v>286</v>
      </c>
      <c r="G9" s="8" t="s">
        <v>144</v>
      </c>
      <c r="H9" s="8" t="s">
        <v>272</v>
      </c>
      <c r="I9" s="8">
        <v>140</v>
      </c>
      <c r="J9" t="str">
        <f t="shared" si="0"/>
        <v>INSERT INTO Outlet(Region,ObjectId,Channel,ShopCode,ShopName,[Address],IsDelete
) VALUES(N'Bình Phước',1029,'MT','B_D3.040',N'Co.opmart Bình Phước',N'860 Phú Riềng Đỏ, Tân Xuân, Đồng Xoài, Bình Phước',0)</v>
      </c>
    </row>
    <row r="10" spans="1:10" ht="26.25">
      <c r="A10" s="4">
        <f>IF(E10&lt;&gt;"",COUNTA($E$3:E10),"")</f>
        <v>8</v>
      </c>
      <c r="B10" s="19" t="s">
        <v>293</v>
      </c>
      <c r="C10" s="19">
        <f>VLOOKUP(E10,Sheet3!$B$2:$C$12,2,0)</f>
        <v>1037</v>
      </c>
      <c r="D10" s="4" t="s">
        <v>281</v>
      </c>
      <c r="E10" s="39" t="s">
        <v>46</v>
      </c>
      <c r="F10" s="36">
        <v>548</v>
      </c>
      <c r="G10" s="8" t="s">
        <v>158</v>
      </c>
      <c r="H10" s="8" t="s">
        <v>273</v>
      </c>
      <c r="I10" s="8">
        <v>170</v>
      </c>
      <c r="J10" t="str">
        <f t="shared" si="0"/>
        <v>INSERT INTO Outlet(Region,ObjectId,Channel,ShopCode,ShopName,[Address],IsDelete
) VALUES(N'HCM',1037,'MT','548',N'DMX Hậu Giang',N'416 Đường Hậu Giang, Phường 12, Quận 6, Hồ Chí Minh',0)</v>
      </c>
    </row>
    <row r="11" spans="1:10" ht="26.25">
      <c r="A11" s="4">
        <f>IF(E11&lt;&gt;"",COUNTA($E$3:E11),"")</f>
        <v>9</v>
      </c>
      <c r="B11" s="19" t="s">
        <v>293</v>
      </c>
      <c r="C11" s="19">
        <f>VLOOKUP(E11,Sheet3!$B$2:$C$12,2,0)</f>
        <v>1037</v>
      </c>
      <c r="D11" s="4" t="s">
        <v>281</v>
      </c>
      <c r="E11" s="39" t="s">
        <v>46</v>
      </c>
      <c r="F11" s="36">
        <v>580</v>
      </c>
      <c r="G11" s="8" t="s">
        <v>172</v>
      </c>
      <c r="H11" s="8" t="s">
        <v>273</v>
      </c>
      <c r="I11" s="8">
        <v>160</v>
      </c>
      <c r="J11" t="str">
        <f t="shared" si="0"/>
        <v>INSERT INTO Outlet(Region,ObjectId,Channel,ShopCode,ShopName,[Address],IsDelete
) VALUES(N'HCM',1037,'MT','580',N'DMX Lê Văn Việt',N'416 Đường Hậu Giang, Phường 12, Quận 6, Hồ Chí Minh',0)</v>
      </c>
    </row>
    <row r="12" spans="1:10" ht="26.25">
      <c r="A12" s="4">
        <f>IF(E12&lt;&gt;"",COUNTA($E$3:E12),"")</f>
        <v>10</v>
      </c>
      <c r="B12" s="19" t="s">
        <v>293</v>
      </c>
      <c r="C12" s="19">
        <f>VLOOKUP(E12,Sheet3!$B$2:$C$12,2,0)</f>
        <v>1037</v>
      </c>
      <c r="D12" s="4" t="s">
        <v>281</v>
      </c>
      <c r="E12" s="39" t="s">
        <v>46</v>
      </c>
      <c r="F12" s="36">
        <v>193</v>
      </c>
      <c r="G12" s="8" t="s">
        <v>185</v>
      </c>
      <c r="H12" s="8" t="s">
        <v>274</v>
      </c>
      <c r="I12" s="8">
        <v>170</v>
      </c>
      <c r="J12" t="str">
        <f t="shared" si="0"/>
        <v>INSERT INTO Outlet(Region,ObjectId,Channel,ShopCode,ShopName,[Address],IsDelete
) VALUES(N'HCM',1037,'MT','193',N'DMX CMT8',N'542 Cách Mạng Tháng Tám, Phường 11, Quận 3, Hồ Chí Minh',0)</v>
      </c>
    </row>
    <row r="13" spans="1:10" ht="26.25">
      <c r="A13" s="4">
        <f>IF(E13&lt;&gt;"",COUNTA($E$3:E13),"")</f>
        <v>11</v>
      </c>
      <c r="B13" s="19" t="s">
        <v>293</v>
      </c>
      <c r="C13" s="19">
        <f>VLOOKUP(E13,Sheet3!$B$2:$C$12,2,0)</f>
        <v>1030</v>
      </c>
      <c r="D13" s="4" t="s">
        <v>281</v>
      </c>
      <c r="E13" s="39" t="s">
        <v>201</v>
      </c>
      <c r="F13" s="37" t="s">
        <v>287</v>
      </c>
      <c r="G13" s="8" t="s">
        <v>223</v>
      </c>
      <c r="H13" s="28" t="s">
        <v>275</v>
      </c>
      <c r="I13" s="8">
        <v>360</v>
      </c>
      <c r="J13" t="str">
        <f t="shared" si="0"/>
        <v>INSERT INTO Outlet(Region,ObjectId,Channel,ShopCode,ShopName,[Address],IsDelete
) VALUES(N'HCM',1030,'MT','B_D901',N'Mega An Phú',N'Lô B Song Hành, KĐT mới An Phú- An Khánh, Quận 2, Hồ Chí Minh',0)</v>
      </c>
    </row>
    <row r="14" spans="1:10" ht="52.5">
      <c r="A14" s="4">
        <f>IF(E14&lt;&gt;"",COUNTA($E$3:E14),"")</f>
        <v>12</v>
      </c>
      <c r="B14" s="19" t="s">
        <v>293</v>
      </c>
      <c r="C14" s="19">
        <f>VLOOKUP(E14,Sheet3!$B$2:$C$12,2,0)</f>
        <v>1036</v>
      </c>
      <c r="D14" s="4" t="s">
        <v>281</v>
      </c>
      <c r="E14" s="39" t="s">
        <v>307</v>
      </c>
      <c r="F14" s="38">
        <v>21200379</v>
      </c>
      <c r="G14" s="8" t="s">
        <v>225</v>
      </c>
      <c r="H14" s="8" t="s">
        <v>276</v>
      </c>
      <c r="I14" s="8">
        <v>450</v>
      </c>
      <c r="J14" t="str">
        <f t="shared" si="0"/>
        <v>INSERT INTO Outlet(Region,ObjectId,Channel,ShopCode,ShopName,[Address],IsDelete
) VALUES(N'HCM',1036,'MT','21200379',N'TTMS Nguyễn Kim Sài Gòn',N'63 – 65 - 67 Trần Hưng Đạo, Q1, Hồ Chí Minh',0)</v>
      </c>
    </row>
    <row r="15" spans="1:10" ht="39.4">
      <c r="A15" s="4">
        <f>IF(E15&lt;&gt;"",COUNTA($E$3:E15),"")</f>
        <v>13</v>
      </c>
      <c r="B15" s="19" t="s">
        <v>293</v>
      </c>
      <c r="C15" s="19">
        <f>VLOOKUP(E15,Sheet3!$B$2:$C$12,2,0)</f>
        <v>1031</v>
      </c>
      <c r="D15" s="4" t="s">
        <v>281</v>
      </c>
      <c r="E15" s="39" t="s">
        <v>227</v>
      </c>
      <c r="F15" s="37" t="s">
        <v>288</v>
      </c>
      <c r="G15" s="8" t="s">
        <v>228</v>
      </c>
      <c r="H15" s="28" t="s">
        <v>277</v>
      </c>
      <c r="I15" s="8">
        <v>1330</v>
      </c>
      <c r="J15" t="str">
        <f t="shared" si="0"/>
        <v>INSERT INTO Outlet(Region,ObjectId,Channel,ShopCode,ShopName,[Address],IsDelete
) VALUES(N'HCM',1031,'MT','B_D..301',N'Emart Phan Văn Trị',N'366 Phan Văn Trị, Phường 5, Gò Vấp, Hồ Chí Minh',0)</v>
      </c>
    </row>
    <row r="16" spans="1:10" ht="39.4">
      <c r="A16" s="4">
        <f>IF(E16&lt;&gt;"",COUNTA($E$3:E16),"")</f>
        <v>14</v>
      </c>
      <c r="B16" s="19" t="s">
        <v>292</v>
      </c>
      <c r="C16" s="19">
        <f>VLOOKUP(E16,Sheet3!$B$2:$C$12,2,0)</f>
        <v>1032</v>
      </c>
      <c r="D16" s="4" t="s">
        <v>281</v>
      </c>
      <c r="E16" s="39" t="s">
        <v>280</v>
      </c>
      <c r="F16" s="37" t="s">
        <v>289</v>
      </c>
      <c r="G16" s="8" t="s">
        <v>196</v>
      </c>
      <c r="H16" s="8" t="s">
        <v>278</v>
      </c>
      <c r="I16" s="8">
        <v>370</v>
      </c>
      <c r="J16" t="str">
        <f t="shared" si="0"/>
        <v>INSERT INTO Outlet(Region,ObjectId,Channel,ShopCode,ShopName,[Address],IsDelete
) VALUES(N'Bình Dương',1032,'MT','B_D1902',N'Aeon Bình Dương',N'Số 01 Đại lộ Bình Dương, Khu phố Bình Giao, Thuận An, Bình Dương',0)</v>
      </c>
    </row>
  </sheetData>
  <mergeCells count="1">
    <mergeCell ref="A1:I1"/>
  </mergeCells>
  <conditionalFormatting sqref="F4">
    <cfRule type="duplicateValues" dxfId="41" priority="42"/>
  </conditionalFormatting>
  <conditionalFormatting sqref="F4">
    <cfRule type="duplicateValues" dxfId="40" priority="41"/>
  </conditionalFormatting>
  <conditionalFormatting sqref="F4">
    <cfRule type="duplicateValues" dxfId="39" priority="40"/>
  </conditionalFormatting>
  <conditionalFormatting sqref="F6">
    <cfRule type="duplicateValues" dxfId="38" priority="39"/>
  </conditionalFormatting>
  <conditionalFormatting sqref="F6">
    <cfRule type="duplicateValues" dxfId="37" priority="38"/>
  </conditionalFormatting>
  <conditionalFormatting sqref="F6">
    <cfRule type="duplicateValues" dxfId="36" priority="37"/>
  </conditionalFormatting>
  <conditionalFormatting sqref="F8">
    <cfRule type="duplicateValues" dxfId="35" priority="36"/>
  </conditionalFormatting>
  <conditionalFormatting sqref="F8">
    <cfRule type="duplicateValues" dxfId="34" priority="35"/>
  </conditionalFormatting>
  <conditionalFormatting sqref="F8">
    <cfRule type="duplicateValues" dxfId="33" priority="34"/>
  </conditionalFormatting>
  <conditionalFormatting sqref="F9">
    <cfRule type="duplicateValues" dxfId="32" priority="33"/>
  </conditionalFormatting>
  <conditionalFormatting sqref="F9">
    <cfRule type="duplicateValues" dxfId="31" priority="32"/>
  </conditionalFormatting>
  <conditionalFormatting sqref="F9">
    <cfRule type="duplicateValues" dxfId="30" priority="31"/>
  </conditionalFormatting>
  <conditionalFormatting sqref="F13">
    <cfRule type="duplicateValues" dxfId="29" priority="30"/>
  </conditionalFormatting>
  <conditionalFormatting sqref="F13">
    <cfRule type="duplicateValues" dxfId="28" priority="29"/>
  </conditionalFormatting>
  <conditionalFormatting sqref="F13">
    <cfRule type="duplicateValues" dxfId="27" priority="28"/>
  </conditionalFormatting>
  <conditionalFormatting sqref="F14">
    <cfRule type="duplicateValues" dxfId="26" priority="27"/>
  </conditionalFormatting>
  <conditionalFormatting sqref="F14">
    <cfRule type="duplicateValues" dxfId="25" priority="26"/>
  </conditionalFormatting>
  <conditionalFormatting sqref="F14">
    <cfRule type="duplicateValues" dxfId="24" priority="25"/>
  </conditionalFormatting>
  <conditionalFormatting sqref="F15">
    <cfRule type="duplicateValues" dxfId="23" priority="24"/>
  </conditionalFormatting>
  <conditionalFormatting sqref="F15">
    <cfRule type="duplicateValues" dxfId="22" priority="23"/>
  </conditionalFormatting>
  <conditionalFormatting sqref="F15">
    <cfRule type="duplicateValues" dxfId="21" priority="22"/>
  </conditionalFormatting>
  <conditionalFormatting sqref="F16">
    <cfRule type="duplicateValues" dxfId="20" priority="21"/>
  </conditionalFormatting>
  <conditionalFormatting sqref="F16">
    <cfRule type="duplicateValues" dxfId="19" priority="20"/>
  </conditionalFormatting>
  <conditionalFormatting sqref="F16">
    <cfRule type="duplicateValues" dxfId="18" priority="19"/>
  </conditionalFormatting>
  <conditionalFormatting sqref="F10">
    <cfRule type="duplicateValues" dxfId="17" priority="18"/>
  </conditionalFormatting>
  <conditionalFormatting sqref="F10">
    <cfRule type="duplicateValues" dxfId="16" priority="17"/>
  </conditionalFormatting>
  <conditionalFormatting sqref="F10">
    <cfRule type="duplicateValues" dxfId="15" priority="16"/>
  </conditionalFormatting>
  <conditionalFormatting sqref="F3">
    <cfRule type="duplicateValues" dxfId="14" priority="15"/>
  </conditionalFormatting>
  <conditionalFormatting sqref="F3">
    <cfRule type="duplicateValues" dxfId="13" priority="14"/>
  </conditionalFormatting>
  <conditionalFormatting sqref="F3">
    <cfRule type="duplicateValues" dxfId="12" priority="13"/>
  </conditionalFormatting>
  <conditionalFormatting sqref="F5">
    <cfRule type="duplicateValues" dxfId="11" priority="12"/>
  </conditionalFormatting>
  <conditionalFormatting sqref="F5">
    <cfRule type="duplicateValues" dxfId="10" priority="11"/>
  </conditionalFormatting>
  <conditionalFormatting sqref="F5">
    <cfRule type="duplicateValues" dxfId="9" priority="10"/>
  </conditionalFormatting>
  <conditionalFormatting sqref="F7">
    <cfRule type="duplicateValues" dxfId="8" priority="9"/>
  </conditionalFormatting>
  <conditionalFormatting sqref="F7">
    <cfRule type="duplicateValues" dxfId="7" priority="8"/>
  </conditionalFormatting>
  <conditionalFormatting sqref="F7">
    <cfRule type="duplicateValues" dxfId="6" priority="7"/>
  </conditionalFormatting>
  <conditionalFormatting sqref="F11">
    <cfRule type="duplicateValues" dxfId="5" priority="6"/>
  </conditionalFormatting>
  <conditionalFormatting sqref="F11">
    <cfRule type="duplicateValues" dxfId="4" priority="5"/>
  </conditionalFormatting>
  <conditionalFormatting sqref="F11">
    <cfRule type="duplicateValues" dxfId="3" priority="4"/>
  </conditionalFormatting>
  <conditionalFormatting sqref="F12">
    <cfRule type="duplicateValues" dxfId="2" priority="3"/>
  </conditionalFormatting>
  <conditionalFormatting sqref="F12">
    <cfRule type="duplicateValues" dxfId="1" priority="2"/>
  </conditionalFormatting>
  <conditionalFormatting sqref="F12">
    <cfRule type="duplicateValues" dxfId="0" priority="1"/>
  </conditionalFormatting>
  <dataValidations count="2">
    <dataValidation type="list" allowBlank="1" showInputMessage="1" showErrorMessage="1" sqref="E2:E16">
      <formula1>"Co.opmart,Mega,Lotte,Aeon,Emart,Nguyễn Kim,DMX,Cao Phong,Lan Chi,Pico,Long Bình,Mediamart,HC,Thiên Hòa,Khác"</formula1>
    </dataValidation>
    <dataValidation type="list" allowBlank="1" showInputMessage="1" showErrorMessage="1" sqref="E13:E15">
      <formula1>"Co.opmart,Co.opXtra,Mega,Lotte,Aeon Mall,Emart,Nguyễn Kim,DMX,Cao Phong,Lan Chi,Pico,Long Bình,Mediamart,HC,Thiên Hòa,Khác"</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topLeftCell="A19" workbookViewId="0">
      <selection activeCell="H20" sqref="H20"/>
    </sheetView>
  </sheetViews>
  <sheetFormatPr defaultRowHeight="14.25"/>
  <sheetData>
    <row r="2" spans="2:8">
      <c r="B2" t="s">
        <v>301</v>
      </c>
      <c r="C2">
        <v>1029</v>
      </c>
      <c r="G2" t="s">
        <v>372</v>
      </c>
      <c r="H2">
        <v>7636</v>
      </c>
    </row>
    <row r="3" spans="2:8">
      <c r="B3" t="s">
        <v>201</v>
      </c>
      <c r="C3">
        <v>1030</v>
      </c>
      <c r="G3" t="s">
        <v>373</v>
      </c>
      <c r="H3">
        <v>6528</v>
      </c>
    </row>
    <row r="4" spans="2:8">
      <c r="B4" t="s">
        <v>227</v>
      </c>
      <c r="C4">
        <v>1031</v>
      </c>
      <c r="G4" t="s">
        <v>374</v>
      </c>
      <c r="H4">
        <v>7617</v>
      </c>
    </row>
    <row r="5" spans="2:8">
      <c r="B5" t="s">
        <v>280</v>
      </c>
      <c r="C5">
        <v>1032</v>
      </c>
      <c r="G5" t="s">
        <v>215</v>
      </c>
      <c r="H5">
        <v>7658</v>
      </c>
    </row>
    <row r="6" spans="2:8">
      <c r="B6" t="s">
        <v>302</v>
      </c>
      <c r="C6">
        <v>1033</v>
      </c>
      <c r="G6" t="s">
        <v>218</v>
      </c>
      <c r="H6">
        <v>7660</v>
      </c>
    </row>
    <row r="7" spans="2:8">
      <c r="B7" t="s">
        <v>303</v>
      </c>
      <c r="C7">
        <v>1034</v>
      </c>
      <c r="G7" t="s">
        <v>216</v>
      </c>
      <c r="H7">
        <v>7659</v>
      </c>
    </row>
    <row r="8" spans="2:8">
      <c r="B8" t="s">
        <v>96</v>
      </c>
      <c r="C8">
        <v>1035</v>
      </c>
      <c r="G8" t="s">
        <v>43</v>
      </c>
      <c r="H8">
        <v>7639</v>
      </c>
    </row>
    <row r="9" spans="2:8">
      <c r="B9" t="s">
        <v>307</v>
      </c>
      <c r="C9">
        <v>1036</v>
      </c>
      <c r="G9" t="s">
        <v>62</v>
      </c>
      <c r="H9">
        <v>7640</v>
      </c>
    </row>
    <row r="10" spans="2:8">
      <c r="B10" t="s">
        <v>46</v>
      </c>
      <c r="C10">
        <v>1037</v>
      </c>
      <c r="G10" t="s">
        <v>78</v>
      </c>
      <c r="H10">
        <v>7641</v>
      </c>
    </row>
    <row r="11" spans="2:8">
      <c r="B11" t="s">
        <v>304</v>
      </c>
      <c r="C11">
        <v>1038</v>
      </c>
      <c r="G11" t="s">
        <v>93</v>
      </c>
      <c r="H11">
        <v>7642</v>
      </c>
    </row>
    <row r="12" spans="2:8">
      <c r="B12" t="s">
        <v>305</v>
      </c>
      <c r="C12">
        <v>1039</v>
      </c>
      <c r="G12" t="s">
        <v>110</v>
      </c>
      <c r="H12">
        <v>7643</v>
      </c>
    </row>
    <row r="13" spans="2:8">
      <c r="G13" t="s">
        <v>155</v>
      </c>
      <c r="H13">
        <v>7646</v>
      </c>
    </row>
    <row r="14" spans="2:8">
      <c r="G14" t="s">
        <v>169</v>
      </c>
      <c r="H14">
        <v>7656</v>
      </c>
    </row>
    <row r="15" spans="2:8">
      <c r="G15" t="s">
        <v>182</v>
      </c>
      <c r="H15">
        <v>7657</v>
      </c>
    </row>
    <row r="16" spans="2:8">
      <c r="G16" t="s">
        <v>220</v>
      </c>
      <c r="H16">
        <v>7661</v>
      </c>
    </row>
    <row r="17" spans="7:8">
      <c r="G17" t="s">
        <v>124</v>
      </c>
      <c r="H17">
        <v>7644</v>
      </c>
    </row>
    <row r="18" spans="7:8">
      <c r="G18" t="s">
        <v>141</v>
      </c>
      <c r="H18">
        <v>7645</v>
      </c>
    </row>
    <row r="19" spans="7:8">
      <c r="G19" t="s">
        <v>375</v>
      </c>
      <c r="H19">
        <v>7638</v>
      </c>
    </row>
    <row r="20" spans="7:8">
      <c r="G20" t="s">
        <v>376</v>
      </c>
      <c r="H20">
        <v>7637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EE7545D3F61547BF8B8F68DD9D2A25" ma:contentTypeVersion="13" ma:contentTypeDescription="Crée un document." ma:contentTypeScope="" ma:versionID="7a3676ed365cd981408737fe04264ba4">
  <xsd:schema xmlns:xsd="http://www.w3.org/2001/XMLSchema" xmlns:xs="http://www.w3.org/2001/XMLSchema" xmlns:p="http://schemas.microsoft.com/office/2006/metadata/properties" xmlns:ns3="4ff474dd-ed34-46f0-b3b0-540076233e0b" xmlns:ns4="7377a0cb-e559-4a0d-a291-6dd04aa6f03f" targetNamespace="http://schemas.microsoft.com/office/2006/metadata/properties" ma:root="true" ma:fieldsID="3dff5201d959c167b40da9fe65f0269c" ns3:_="" ns4:_="">
    <xsd:import namespace="4ff474dd-ed34-46f0-b3b0-540076233e0b"/>
    <xsd:import namespace="7377a0cb-e559-4a0d-a291-6dd04aa6f0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Location"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474dd-ed34-46f0-b3b0-540076233e0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77a0cb-e559-4a0d-a291-6dd04aa6f03f"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SharingHintHash" ma:index="15"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265E9B-D972-4BE8-B584-B6285A7C6818}">
  <ds:schemaRefs>
    <ds:schemaRef ds:uri="http://schemas.microsoft.com/sharepoint/v3/contenttype/forms"/>
  </ds:schemaRefs>
</ds:datastoreItem>
</file>

<file path=customXml/itemProps2.xml><?xml version="1.0" encoding="utf-8"?>
<ds:datastoreItem xmlns:ds="http://schemas.openxmlformats.org/officeDocument/2006/customXml" ds:itemID="{7AFCFC74-6FAF-42E3-A87A-53EDAEC784F4}">
  <ds:schemaRefs>
    <ds:schemaRef ds:uri="4ff474dd-ed34-46f0-b3b0-540076233e0b"/>
    <ds:schemaRef ds:uri="http://www.w3.org/XML/1998/namespace"/>
    <ds:schemaRef ds:uri="http://schemas.microsoft.com/office/2006/documentManagement/types"/>
    <ds:schemaRef ds:uri="http://purl.org/dc/terms/"/>
    <ds:schemaRef ds:uri="7377a0cb-e559-4a0d-a291-6dd04aa6f03f"/>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AD08EE7-55F8-4629-BBE3-3466938BC7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474dd-ed34-46f0-b3b0-540076233e0b"/>
    <ds:schemaRef ds:uri="7377a0cb-e559-4a0d-a291-6dd04aa6f0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PGs</vt:lpstr>
      <vt:lpstr>Shops</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LIEU Thi Bich Ngoc</dc:creator>
  <cp:lastModifiedBy>Bao Doan</cp:lastModifiedBy>
  <dcterms:created xsi:type="dcterms:W3CDTF">2020-05-11T13:57:11Z</dcterms:created>
  <dcterms:modified xsi:type="dcterms:W3CDTF">2020-05-20T08:45:32Z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0x010100FEEE7545D3F61547BF8B8F68DD9D2A25</vt:lpwstr>
  </property>
</Properties>
</file>