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1\02.XuLyBH\"/>
    </mc:Choice>
  </mc:AlternateContent>
  <bookViews>
    <workbookView xWindow="-15" yWindow="4035" windowWidth="10320" windowHeight="4065" activeTab="2"/>
  </bookViews>
  <sheets>
    <sheet name="TG102LE" sheetId="1" r:id="rId1"/>
    <sheet name="TG102V" sheetId="2" r:id="rId2"/>
    <sheet name="TG102SE" sheetId="3" r:id="rId3"/>
    <sheet name="PhuKien" sheetId="4" r:id="rId4"/>
    <sheet name="TongHopThang" sheetId="5" r:id="rId5"/>
  </sheets>
  <definedNames>
    <definedName name="_xlnm._FilterDatabase" localSheetId="3" hidden="1">PhuKien!$S$4:$S$51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4" hidden="1">TongHopThang!$S$1:$S$105</definedName>
    <definedName name="_xlnm.Criteria" localSheetId="3">PhuKien!$S$4:$S$51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4">TongHopThang!$S$4:$S$51</definedName>
    <definedName name="Z_749ADD1B_F722_4D69_9379_2C117CFFBE93_.wvu.FilterData" localSheetId="3" hidden="1">PhuKien!$S$4:$S$51</definedName>
    <definedName name="Z_749ADD1B_F722_4D69_9379_2C117CFFBE93_.wvu.FilterData" localSheetId="0" hidden="1">TG102LE!$S$4:$S$51</definedName>
    <definedName name="Z_749ADD1B_F722_4D69_9379_2C117CFFBE93_.wvu.FilterData" localSheetId="2" hidden="1">TG102SE!$S$4:$S$51</definedName>
    <definedName name="Z_749ADD1B_F722_4D69_9379_2C117CFFBE93_.wvu.FilterData" localSheetId="1" hidden="1">TG102V!$S$4:$S$51</definedName>
    <definedName name="Z_749ADD1B_F722_4D69_9379_2C117CFFBE93_.wvu.FilterData" localSheetId="4" hidden="1">TongHopThang!$S$1:$S$105</definedName>
  </definedNames>
  <calcPr calcId="152511"/>
  <customWorkbookViews>
    <customWorkbookView name="BH-VNET02 - Personal View" guid="{749ADD1B-F722-4D69-9379-2C117CFFBE93}" mergeInterval="0" personalView="1" windowWidth="1920" windowHeight="1080" activeSheetId="3"/>
  </customWorkbookViews>
</workbook>
</file>

<file path=xl/calcChain.xml><?xml version="1.0" encoding="utf-8"?>
<calcChain xmlns="http://schemas.openxmlformats.org/spreadsheetml/2006/main">
  <c r="U47" i="4" l="1"/>
  <c r="U45" i="4"/>
  <c r="V41" i="4"/>
  <c r="V40" i="4"/>
  <c r="V36" i="4"/>
  <c r="V35" i="4"/>
  <c r="V34" i="4"/>
  <c r="V33" i="4"/>
  <c r="V32" i="4"/>
  <c r="V31" i="4"/>
  <c r="V30" i="4"/>
  <c r="V29" i="4"/>
  <c r="V28" i="4"/>
  <c r="V27" i="4"/>
  <c r="V26" i="4"/>
  <c r="V22" i="4"/>
  <c r="V21" i="4"/>
  <c r="V20" i="4"/>
  <c r="U47" i="3"/>
  <c r="U45" i="3"/>
  <c r="V41" i="3"/>
  <c r="V40" i="3"/>
  <c r="V36" i="3"/>
  <c r="V35" i="3"/>
  <c r="V34" i="3"/>
  <c r="V33" i="3"/>
  <c r="V32" i="3"/>
  <c r="V31" i="3"/>
  <c r="V30" i="3"/>
  <c r="V29" i="3"/>
  <c r="V28" i="3"/>
  <c r="V27" i="3"/>
  <c r="V26" i="3"/>
  <c r="V22" i="3"/>
  <c r="V21" i="3"/>
  <c r="V20" i="3"/>
  <c r="U47" i="2"/>
  <c r="U45" i="2"/>
  <c r="V41" i="2"/>
  <c r="V40" i="2"/>
  <c r="V36" i="2"/>
  <c r="V35" i="2"/>
  <c r="V34" i="2"/>
  <c r="V33" i="2"/>
  <c r="V32" i="2"/>
  <c r="V31" i="2"/>
  <c r="V30" i="2"/>
  <c r="V29" i="2"/>
  <c r="V28" i="2"/>
  <c r="V27" i="2"/>
  <c r="V26" i="2"/>
  <c r="V22" i="2"/>
  <c r="V21" i="2"/>
  <c r="V20" i="2"/>
  <c r="V37" i="4" l="1"/>
  <c r="V37" i="2"/>
  <c r="V37" i="3"/>
  <c r="U47" i="1"/>
  <c r="U45" i="1"/>
  <c r="V41" i="1"/>
  <c r="V40" i="1"/>
  <c r="V36" i="1"/>
  <c r="V35" i="1"/>
  <c r="V34" i="1"/>
  <c r="V33" i="1"/>
  <c r="V32" i="1"/>
  <c r="V31" i="1"/>
  <c r="V30" i="1"/>
  <c r="V29" i="1"/>
  <c r="V28" i="1"/>
  <c r="V27" i="1"/>
  <c r="V26" i="1"/>
  <c r="V22" i="1"/>
  <c r="V21" i="1"/>
  <c r="V20" i="1"/>
  <c r="V37" i="1" l="1"/>
  <c r="W62" i="5" l="1"/>
  <c r="W61" i="5"/>
  <c r="V67" i="5" l="1"/>
  <c r="W55" i="5"/>
  <c r="W54" i="5"/>
  <c r="W53" i="5"/>
  <c r="W52" i="5"/>
  <c r="W51" i="5"/>
  <c r="W50" i="5"/>
  <c r="W49" i="5"/>
  <c r="W48" i="5"/>
  <c r="W47" i="5"/>
  <c r="W46" i="5"/>
  <c r="W45" i="5"/>
  <c r="W36" i="5"/>
  <c r="W35" i="5"/>
  <c r="W34" i="5"/>
  <c r="W33" i="5"/>
  <c r="W32" i="5"/>
  <c r="W31" i="5"/>
  <c r="W30" i="5"/>
  <c r="W29" i="5"/>
  <c r="W28" i="5"/>
  <c r="W27" i="5"/>
  <c r="W22" i="5"/>
  <c r="W21" i="5"/>
  <c r="W20" i="5"/>
  <c r="W41" i="5"/>
  <c r="W40" i="5"/>
  <c r="W26" i="5"/>
  <c r="W37" i="5" s="1"/>
  <c r="W56" i="5" l="1"/>
</calcChain>
</file>

<file path=xl/sharedStrings.xml><?xml version="1.0" encoding="utf-8"?>
<sst xmlns="http://schemas.openxmlformats.org/spreadsheetml/2006/main" count="698" uniqueCount="129">
  <si>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</si>
  <si>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</si>
  <si>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</si>
  <si>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</si>
  <si>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</si>
  <si>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</si>
  <si>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</si>
  <si>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</si>
  <si>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</si>
  <si>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</si>
  <si>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</si>
  <si>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</si>
  <si>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</si>
  <si>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</si>
  <si>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</si>
  <si>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</si>
  <si>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</si>
  <si>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</si>
  <si>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</si>
  <si>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</si>
  <si>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</si>
  <si>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</si>
  <si>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</si>
  <si>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</si>
  <si>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</si>
  <si>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</si>
  <si>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</si>
  <si>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</si>
  <si>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</si>
  <si>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</si>
  <si>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</si>
  <si>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</si>
  <si>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</si>
  <si>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</si>
  <si>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</si>
  <si>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</si>
  <si>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</si>
  <si>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</si>
  <si>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</si>
  <si>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</si>
  <si>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</si>
  <si>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</si>
  <si>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</si>
  <si>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</si>
  <si>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</si>
  <si>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</si>
  <si>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</si>
  <si>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</si>
  <si>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</si>
  <si>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</si>
  <si>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</si>
  <si>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</si>
  <si>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</si>
  <si>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</si>
  <si>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</si>
  <si>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</si>
  <si>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</si>
  <si>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</si>
  <si>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</si>
  <si>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</si>
  <si>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</si>
  <si>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</si>
  <si>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</si>
  <si>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</si>
  <si>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</si>
  <si>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</si>
  <si>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</si>
  <si>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</si>
  <si>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>Còn BH</t>
  </si>
  <si>
    <t>XỬ LÝ THIẾT BỊ BẢO HÀNH THÁNG 01  NĂM 2020</t>
  </si>
  <si>
    <t>Khách hàng:</t>
  </si>
  <si>
    <t>Taris SG</t>
  </si>
  <si>
    <t>TarisSG</t>
  </si>
  <si>
    <t>13/01/2020</t>
  </si>
  <si>
    <t>Dây nguồn LE</t>
  </si>
  <si>
    <t>SL: 1</t>
  </si>
  <si>
    <t>Lỗi GSM</t>
  </si>
  <si>
    <t>Thay module GSM</t>
  </si>
  <si>
    <t>Tùng</t>
  </si>
  <si>
    <t>Không sáng led memory</t>
  </si>
  <si>
    <t>SE.3.00.---02.180711</t>
  </si>
  <si>
    <t>Cấu hình lại, Nâng cấp FW</t>
  </si>
  <si>
    <t>Cấu hình lại, nâng cấp FW</t>
  </si>
  <si>
    <t>MCH, NCFW</t>
  </si>
  <si>
    <t>203.162.69.57,20005</t>
  </si>
  <si>
    <t>Mất cấu hình, không sáng led memory</t>
  </si>
  <si>
    <t>Lock: 203.162.69.75,20375</t>
  </si>
  <si>
    <t>Thiết bị không nhận sim</t>
  </si>
  <si>
    <t>Hàn lại khay sim</t>
  </si>
  <si>
    <t>SE.3.00.---01.120817</t>
  </si>
  <si>
    <t>Lock: 203.162.69.18,16880</t>
  </si>
  <si>
    <t>Xử lý phần cứng, nâng cấp FW</t>
  </si>
  <si>
    <t>PC+PM</t>
  </si>
  <si>
    <t>LK, NCFW</t>
  </si>
  <si>
    <t xml:space="preserve">W.1.00.---01.181101 </t>
  </si>
  <si>
    <t>Lock: 203.162.69.18,17885</t>
  </si>
  <si>
    <t>Không khởi động được thiết bị, thiết bị ko nhận sim</t>
  </si>
  <si>
    <t>Nạp lại FW, nâng cấp khay sim</t>
  </si>
  <si>
    <t>PM+PC</t>
  </si>
  <si>
    <t>CS</t>
  </si>
  <si>
    <t>Lock: 203.162.69.75,20075</t>
  </si>
  <si>
    <t xml:space="preserve">W.1.00.---01.180320 </t>
  </si>
  <si>
    <t>Lock: 203.162.69.18,16885</t>
  </si>
  <si>
    <t>Thay khay sim, nâng cấp FW</t>
  </si>
  <si>
    <t>Thiết bị có dấu hiệu nước vào gây oxi hóa khối nguồn, không nhận sim</t>
  </si>
  <si>
    <t>Vệ sinh lại mạch xử lý phần cứng, nâng khay sim, FW</t>
  </si>
  <si>
    <t>NG, NCFW</t>
  </si>
  <si>
    <t>Kiểm tra lại dịch vụ trên server</t>
  </si>
  <si>
    <t>Lock: 203.162.69.18,16883</t>
  </si>
  <si>
    <t>LE.1.00.---05.190404</t>
  </si>
  <si>
    <t>Mất kết nối MCU với Module GSM</t>
  </si>
  <si>
    <t>Khởi tạo lại thiết bị, nâng cấp FW</t>
  </si>
  <si>
    <t>SF, NCFW</t>
  </si>
  <si>
    <t>LE.1.00.---06.191010</t>
  </si>
  <si>
    <t>LE.1.00.---04.181025</t>
  </si>
  <si>
    <t>Nổ nguồn</t>
  </si>
  <si>
    <t>Thay cầu chì, điốt chống quá áp, nâng cấp FW</t>
  </si>
  <si>
    <t>LE.1.00.---01.180710</t>
  </si>
  <si>
    <t>Chập nguồn</t>
  </si>
  <si>
    <t>Thay điốt chống quá áp, nâng cấp FW</t>
  </si>
  <si>
    <t>Lock: 203.162.69.18,16882</t>
  </si>
  <si>
    <t>Không khởi động được thiết bị</t>
  </si>
  <si>
    <t>Nạp lại FW</t>
  </si>
  <si>
    <t>`</t>
  </si>
  <si>
    <t>Imei mới: 869696043500524</t>
  </si>
  <si>
    <t>Lỏng đầu cos</t>
  </si>
  <si>
    <t>XỬ lý  lại đầu cos</t>
  </si>
  <si>
    <t>31/01/2020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</si>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</sst>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CDEC9AF-52C2-4D47-AC22-E79426A8642D}" diskRevisions="1" revisionId="365" version="60">
  <header guid="{5FB6173B-06C7-44D9-9338-CAE83BF3CC81}" dateTime="2020-01-14T10:10:29" maxSheetId="6" userName="BH-VNET02" r:id="rId1">
    <sheetIdMap count="5">
      <sheetId val="1"/>
      <sheetId val="2"/>
      <sheetId val="3"/>
      <sheetId val="4"/>
      <sheetId val="5"/>
    </sheetIdMap>
  </header>
  <header guid="{F9D05244-4DCA-4428-A74E-F88997AB6608}" dateTime="2020-01-14T10:22:07" maxSheetId="6" userName="BH-VNET02" r:id="rId2" minRId="1" maxRId="3">
    <sheetIdMap count="5">
      <sheetId val="1"/>
      <sheetId val="2"/>
      <sheetId val="3"/>
      <sheetId val="4"/>
      <sheetId val="5"/>
    </sheetIdMap>
  </header>
  <header guid="{B52FB402-F6E6-4479-961E-7BB5C97F24F7}" dateTime="2020-01-14T10:22:19" maxSheetId="6" userName="BH-VNET02" r:id="rId3" minRId="9">
    <sheetIdMap count="5">
      <sheetId val="1"/>
      <sheetId val="2"/>
      <sheetId val="3"/>
      <sheetId val="4"/>
      <sheetId val="5"/>
    </sheetIdMap>
  </header>
  <header guid="{393472E6-4CA1-4B10-9097-DD3719B58F12}" dateTime="2020-01-14T10:22:28" maxSheetId="6" userName="BH-VNET02" r:id="rId4" minRId="10">
    <sheetIdMap count="5">
      <sheetId val="1"/>
      <sheetId val="2"/>
      <sheetId val="3"/>
      <sheetId val="4"/>
      <sheetId val="5"/>
    </sheetIdMap>
  </header>
  <header guid="{5EFD9914-6B12-470D-B1EC-511449BD2BE5}" dateTime="2020-01-14T10:22:44" maxSheetId="6" userName="BH-VNET02" r:id="rId5" minRId="11">
    <sheetIdMap count="5">
      <sheetId val="1"/>
      <sheetId val="2"/>
      <sheetId val="3"/>
      <sheetId val="4"/>
      <sheetId val="5"/>
    </sheetIdMap>
  </header>
  <header guid="{A9372C94-FB22-4E8D-8A2D-B85D0831633C}" dateTime="2020-01-14T10:23:55" maxSheetId="6" userName="BH-VNET02" r:id="rId6" minRId="12">
    <sheetIdMap count="5">
      <sheetId val="1"/>
      <sheetId val="2"/>
      <sheetId val="3"/>
      <sheetId val="4"/>
      <sheetId val="5"/>
    </sheetIdMap>
  </header>
  <header guid="{1132B6D3-B9E6-492F-B4F3-679FC22DC600}" dateTime="2020-01-14T10:26:49" maxSheetId="6" userName="BH-VNET02" r:id="rId7" minRId="13" maxRId="14">
    <sheetIdMap count="5">
      <sheetId val="1"/>
      <sheetId val="2"/>
      <sheetId val="3"/>
      <sheetId val="4"/>
      <sheetId val="5"/>
    </sheetIdMap>
  </header>
  <header guid="{609BFFEE-7242-4F18-B971-9A34B22B816B}" dateTime="2020-01-14T10:30:24" maxSheetId="6" userName="BH-VNET02" r:id="rId8" minRId="15">
    <sheetIdMap count="5">
      <sheetId val="1"/>
      <sheetId val="2"/>
      <sheetId val="3"/>
      <sheetId val="4"/>
      <sheetId val="5"/>
    </sheetIdMap>
  </header>
  <header guid="{9A13F4E2-DD8F-4670-B53A-CF09ACACCB20}" dateTime="2020-01-14T10:31:15" maxSheetId="6" userName="BH-VNET02" r:id="rId9" minRId="16">
    <sheetIdMap count="5">
      <sheetId val="1"/>
      <sheetId val="2"/>
      <sheetId val="3"/>
      <sheetId val="4"/>
      <sheetId val="5"/>
    </sheetIdMap>
  </header>
  <header guid="{84EE28BC-46BC-451F-B8B7-9900C5F0D307}" dateTime="2020-01-14T10:40:11" maxSheetId="6" userName="BH-VNET02" r:id="rId10" minRId="17" maxRId="18">
    <sheetIdMap count="5">
      <sheetId val="1"/>
      <sheetId val="2"/>
      <sheetId val="3"/>
      <sheetId val="4"/>
      <sheetId val="5"/>
    </sheetIdMap>
  </header>
  <header guid="{13A4CDCF-1913-4FC1-95F3-FAAB55CD45CA}" dateTime="2020-01-14T10:44:01" maxSheetId="6" userName="BH-VNET02" r:id="rId11" minRId="19" maxRId="23">
    <sheetIdMap count="5">
      <sheetId val="1"/>
      <sheetId val="2"/>
      <sheetId val="3"/>
      <sheetId val="4"/>
      <sheetId val="5"/>
    </sheetIdMap>
  </header>
  <header guid="{A74930D8-B75E-440B-90CC-47AF4E4337E6}" dateTime="2020-01-14T11:13:06" maxSheetId="6" userName="BH-VNET02" r:id="rId12" minRId="24" maxRId="25">
    <sheetIdMap count="5">
      <sheetId val="1"/>
      <sheetId val="2"/>
      <sheetId val="3"/>
      <sheetId val="4"/>
      <sheetId val="5"/>
    </sheetIdMap>
  </header>
  <header guid="{14DAEE27-5832-4B46-AE3B-E5B8FEF6F3B7}" dateTime="2020-01-14T11:13:21" maxSheetId="6" userName="BH-VNET02" r:id="rId13" minRId="26">
    <sheetIdMap count="5">
      <sheetId val="1"/>
      <sheetId val="2"/>
      <sheetId val="3"/>
      <sheetId val="4"/>
      <sheetId val="5"/>
    </sheetIdMap>
  </header>
  <header guid="{C3C4E112-7617-4672-A864-5B53123DB5D4}" dateTime="2020-01-14T11:20:55" maxSheetId="6" userName="BH-VNET02" r:id="rId14" minRId="27" maxRId="30">
    <sheetIdMap count="5">
      <sheetId val="1"/>
      <sheetId val="2"/>
      <sheetId val="3"/>
      <sheetId val="4"/>
      <sheetId val="5"/>
    </sheetIdMap>
  </header>
  <header guid="{C1EC15F3-A9E4-4C67-8EA2-96BC55665778}" dateTime="2020-01-14T14:48:08" maxSheetId="6" userName="BH-VNET02" r:id="rId15" minRId="31" maxRId="32">
    <sheetIdMap count="5">
      <sheetId val="1"/>
      <sheetId val="2"/>
      <sheetId val="3"/>
      <sheetId val="4"/>
      <sheetId val="5"/>
    </sheetIdMap>
  </header>
  <header guid="{5D174F6E-E966-43F0-87B8-146926B94F7D}" dateTime="2020-01-14T14:48:28" maxSheetId="6" userName="BH-VNET02" r:id="rId16" minRId="33">
    <sheetIdMap count="5">
      <sheetId val="1"/>
      <sheetId val="2"/>
      <sheetId val="3"/>
      <sheetId val="4"/>
      <sheetId val="5"/>
    </sheetIdMap>
  </header>
  <header guid="{3096D33F-EFD6-4286-8650-C46F62699FBA}" dateTime="2020-01-14T14:48:52" maxSheetId="6" userName="BH-VNET02" r:id="rId17" minRId="34">
    <sheetIdMap count="5">
      <sheetId val="1"/>
      <sheetId val="2"/>
      <sheetId val="3"/>
      <sheetId val="4"/>
      <sheetId val="5"/>
    </sheetIdMap>
  </header>
  <header guid="{374C333F-8966-43F4-AA51-7CB330AAD998}" dateTime="2020-01-14T14:49:48" maxSheetId="6" userName="BH-VNET02" r:id="rId18" minRId="35" maxRId="40">
    <sheetIdMap count="5">
      <sheetId val="1"/>
      <sheetId val="2"/>
      <sheetId val="3"/>
      <sheetId val="4"/>
      <sheetId val="5"/>
    </sheetIdMap>
  </header>
  <header guid="{FB655D3A-BEE8-4B2C-8137-BE61B57645AD}" dateTime="2020-01-14T15:33:34" maxSheetId="6" userName="BH-VNET02" r:id="rId19">
    <sheetIdMap count="5">
      <sheetId val="1"/>
      <sheetId val="2"/>
      <sheetId val="3"/>
      <sheetId val="4"/>
      <sheetId val="5"/>
    </sheetIdMap>
  </header>
  <header guid="{C6C0B068-40F7-4569-BA3B-742E35CEC7F2}" dateTime="2020-01-14T16:29:43" maxSheetId="6" userName="BH-VNET02" r:id="rId20" minRId="41" maxRId="42">
    <sheetIdMap count="5">
      <sheetId val="1"/>
      <sheetId val="2"/>
      <sheetId val="3"/>
      <sheetId val="4"/>
      <sheetId val="5"/>
    </sheetIdMap>
  </header>
  <header guid="{6C444E8E-C6E0-4816-8EAC-5E950556021E}" dateTime="2020-01-15T08:58:47" maxSheetId="6" userName="BH-VNET02" r:id="rId21" minRId="43" maxRId="44">
    <sheetIdMap count="5">
      <sheetId val="1"/>
      <sheetId val="2"/>
      <sheetId val="3"/>
      <sheetId val="4"/>
      <sheetId val="5"/>
    </sheetIdMap>
  </header>
  <header guid="{EC603515-3BE6-48AD-9576-F3B3BBD5D4C6}" dateTime="2020-01-15T08:59:15" maxSheetId="6" userName="BH-VNET02" r:id="rId22" minRId="45" maxRId="46">
    <sheetIdMap count="5">
      <sheetId val="1"/>
      <sheetId val="2"/>
      <sheetId val="3"/>
      <sheetId val="4"/>
      <sheetId val="5"/>
    </sheetIdMap>
  </header>
  <header guid="{A9F6555F-E7E4-4CEE-BBB5-E4772BDEF0AE}" dateTime="2020-01-15T08:59:31" maxSheetId="6" userName="BH-VNET02" r:id="rId23" minRId="47" maxRId="50">
    <sheetIdMap count="5">
      <sheetId val="1"/>
      <sheetId val="2"/>
      <sheetId val="3"/>
      <sheetId val="4"/>
      <sheetId val="5"/>
    </sheetIdMap>
  </header>
  <header guid="{5225DEB4-9AB9-4214-A295-775B36B0CC22}" dateTime="2020-01-15T09:29:53" maxSheetId="6" userName="BH-VNET02" r:id="rId24" minRId="51" maxRId="52">
    <sheetIdMap count="5">
      <sheetId val="1"/>
      <sheetId val="2"/>
      <sheetId val="3"/>
      <sheetId val="4"/>
      <sheetId val="5"/>
    </sheetIdMap>
  </header>
  <header guid="{CEBAC896-3345-47B5-AE56-38C194357597}" dateTime="2020-01-15T09:46:38" maxSheetId="6" userName="BH-VNET02" r:id="rId25" minRId="53" maxRId="54">
    <sheetIdMap count="5">
      <sheetId val="1"/>
      <sheetId val="2"/>
      <sheetId val="3"/>
      <sheetId val="4"/>
      <sheetId val="5"/>
    </sheetIdMap>
  </header>
  <header guid="{A84FBBE1-C142-4CFE-8629-BB266FDE1873}" dateTime="2020-01-15T09:46:55" maxSheetId="6" userName="BH-VNET02" r:id="rId26" minRId="55">
    <sheetIdMap count="5">
      <sheetId val="1"/>
      <sheetId val="2"/>
      <sheetId val="3"/>
      <sheetId val="4"/>
      <sheetId val="5"/>
    </sheetIdMap>
  </header>
  <header guid="{80DD3CE2-031A-47AA-A8F2-4475D99511C9}" dateTime="2020-01-15T09:47:10" maxSheetId="6" userName="BH-VNET02" r:id="rId27" minRId="56" maxRId="59">
    <sheetIdMap count="5">
      <sheetId val="1"/>
      <sheetId val="2"/>
      <sheetId val="3"/>
      <sheetId val="4"/>
      <sheetId val="5"/>
    </sheetIdMap>
  </header>
  <header guid="{A3938DC5-0D2F-482B-B9D9-55A680ECC140}" dateTime="2020-01-15T10:33:13" maxSheetId="6" userName="BH-VNET02" r:id="rId28" minRId="60" maxRId="61">
    <sheetIdMap count="5">
      <sheetId val="1"/>
      <sheetId val="2"/>
      <sheetId val="3"/>
      <sheetId val="4"/>
      <sheetId val="5"/>
    </sheetIdMap>
  </header>
  <header guid="{8F9DDB63-6E5D-42C3-9E67-41292272D7E1}" dateTime="2020-01-15T10:47:13" maxSheetId="6" userName="BH-VNET02" r:id="rId29" minRId="62" maxRId="63">
    <sheetIdMap count="5">
      <sheetId val="1"/>
      <sheetId val="2"/>
      <sheetId val="3"/>
      <sheetId val="4"/>
      <sheetId val="5"/>
    </sheetIdMap>
  </header>
  <header guid="{7104A518-B4E0-4AF6-881E-4029A9D5AE76}" dateTime="2020-01-15T10:48:23" maxSheetId="6" userName="BH-VNET02" r:id="rId30" minRId="64" maxRId="69">
    <sheetIdMap count="5">
      <sheetId val="1"/>
      <sheetId val="2"/>
      <sheetId val="3"/>
      <sheetId val="4"/>
      <sheetId val="5"/>
    </sheetIdMap>
  </header>
  <header guid="{F2BAFAF6-0E1C-40D5-A9CB-8D44256E444F}" dateTime="2020-01-15T10:59:25" maxSheetId="6" userName="BH-VNET02" r:id="rId31" minRId="70">
    <sheetIdMap count="5">
      <sheetId val="1"/>
      <sheetId val="2"/>
      <sheetId val="3"/>
      <sheetId val="4"/>
      <sheetId val="5"/>
    </sheetIdMap>
  </header>
  <header guid="{E14F2B03-1093-4AEB-BDAD-F53ABF387194}" dateTime="2020-01-15T12:33:27" maxSheetId="6" userName="BH-VNET02" r:id="rId32" minRId="71">
    <sheetIdMap count="5">
      <sheetId val="1"/>
      <sheetId val="2"/>
      <sheetId val="3"/>
      <sheetId val="4"/>
      <sheetId val="5"/>
    </sheetIdMap>
  </header>
  <header guid="{7D0A9567-AFCE-4E77-A290-BDE64926CCD8}" dateTime="2020-01-15T14:12:02" maxSheetId="6" userName="BH-VNET02" r:id="rId33" minRId="72" maxRId="78">
    <sheetIdMap count="5">
      <sheetId val="1"/>
      <sheetId val="2"/>
      <sheetId val="3"/>
      <sheetId val="4"/>
      <sheetId val="5"/>
    </sheetIdMap>
  </header>
  <header guid="{5BD21E85-F046-48F6-973A-232081CAA888}" dateTime="2020-01-15T14:12:18" maxSheetId="6" userName="BH-VNET02" r:id="rId34" minRId="79">
    <sheetIdMap count="5">
      <sheetId val="1"/>
      <sheetId val="2"/>
      <sheetId val="3"/>
      <sheetId val="4"/>
      <sheetId val="5"/>
    </sheetIdMap>
  </header>
  <header guid="{935C1D67-2A32-444F-9048-85CFF228D56E}" dateTime="2020-01-15T14:43:21" maxSheetId="6" userName="BH-VNET02" r:id="rId35" minRId="80" maxRId="81">
    <sheetIdMap count="5">
      <sheetId val="1"/>
      <sheetId val="2"/>
      <sheetId val="3"/>
      <sheetId val="4"/>
      <sheetId val="5"/>
    </sheetIdMap>
  </header>
  <header guid="{C2E21210-48F8-47C9-82E1-E2CB420CA0E4}" dateTime="2020-01-15T15:03:11" maxSheetId="6" userName="BH-VNET02" r:id="rId36" minRId="82" maxRId="86">
    <sheetIdMap count="5">
      <sheetId val="1"/>
      <sheetId val="2"/>
      <sheetId val="3"/>
      <sheetId val="4"/>
      <sheetId val="5"/>
    </sheetIdMap>
  </header>
  <header guid="{5C2F16DC-ABDD-4B71-A6C4-F9D0100482E8}" dateTime="2020-01-15T15:20:22" maxSheetId="6" userName="BH-VNET02" r:id="rId37" minRId="87" maxRId="88">
    <sheetIdMap count="5">
      <sheetId val="1"/>
      <sheetId val="2"/>
      <sheetId val="3"/>
      <sheetId val="4"/>
      <sheetId val="5"/>
    </sheetIdMap>
  </header>
  <header guid="{7B24346A-60AF-474C-A594-A9E279D67A52}" dateTime="2020-01-15T15:20:34" maxSheetId="6" userName="BH-VNET02" r:id="rId38" minRId="89">
    <sheetIdMap count="5">
      <sheetId val="1"/>
      <sheetId val="2"/>
      <sheetId val="3"/>
      <sheetId val="4"/>
      <sheetId val="5"/>
    </sheetIdMap>
  </header>
  <header guid="{4A50D92E-6D1F-48DE-B503-EC77D5467F39}" dateTime="2020-01-15T15:21:59" maxSheetId="6" userName="BH-VNET02" r:id="rId39" minRId="90" maxRId="95">
    <sheetIdMap count="5">
      <sheetId val="1"/>
      <sheetId val="2"/>
      <sheetId val="3"/>
      <sheetId val="4"/>
      <sheetId val="5"/>
    </sheetIdMap>
  </header>
  <header guid="{08B27042-8078-4489-8657-5EBAEE0A365A}" dateTime="2020-01-15T15:23:55" maxSheetId="6" userName="BH-VNET02" r:id="rId40" minRId="96">
    <sheetIdMap count="5">
      <sheetId val="1"/>
      <sheetId val="2"/>
      <sheetId val="3"/>
      <sheetId val="4"/>
      <sheetId val="5"/>
    </sheetIdMap>
  </header>
  <header guid="{C48E642D-156A-4A68-9761-FC7EB52504F1}" dateTime="2020-01-16T08:39:18" maxSheetId="6" userName="BH-VNET02" r:id="rId41" minRId="97" maxRId="98">
    <sheetIdMap count="5">
      <sheetId val="1"/>
      <sheetId val="2"/>
      <sheetId val="3"/>
      <sheetId val="4"/>
      <sheetId val="5"/>
    </sheetIdMap>
  </header>
  <header guid="{FAD3FD0A-6019-4989-953C-25830AE95B1B}" dateTime="2020-01-16T08:39:59" maxSheetId="6" userName="BH-VNET02" r:id="rId42" minRId="99" maxRId="103">
    <sheetIdMap count="5">
      <sheetId val="1"/>
      <sheetId val="2"/>
      <sheetId val="3"/>
      <sheetId val="4"/>
      <sheetId val="5"/>
    </sheetIdMap>
  </header>
  <header guid="{1FCD825C-B37B-4EC6-A0B3-BC3E76FC20E7}" dateTime="2020-01-16T08:46:31" maxSheetId="6" userName="BH-VNET02" r:id="rId43" minRId="104" maxRId="111">
    <sheetIdMap count="5">
      <sheetId val="1"/>
      <sheetId val="2"/>
      <sheetId val="3"/>
      <sheetId val="4"/>
      <sheetId val="5"/>
    </sheetIdMap>
  </header>
  <header guid="{47BB7960-1CD1-4947-BF83-804504AE5D74}" dateTime="2020-01-16T08:50:03" maxSheetId="6" userName="BH-VNET02" r:id="rId44" minRId="112">
    <sheetIdMap count="5">
      <sheetId val="1"/>
      <sheetId val="2"/>
      <sheetId val="3"/>
      <sheetId val="4"/>
      <sheetId val="5"/>
    </sheetIdMap>
  </header>
  <header guid="{5A660514-8719-41AE-8058-80A12D522040}" dateTime="2020-01-16T13:50:17" maxSheetId="6" userName="BH-VNET02" r:id="rId45" minRId="113">
    <sheetIdMap count="5">
      <sheetId val="1"/>
      <sheetId val="2"/>
      <sheetId val="3"/>
      <sheetId val="4"/>
      <sheetId val="5"/>
    </sheetIdMap>
  </header>
  <header guid="{07845C74-4BC7-49BF-AC3E-82C0AA47E1DD}" dateTime="2020-01-17T15:26:11" maxSheetId="6" userName="BH-VNET02" r:id="rId46" minRId="114">
    <sheetIdMap count="5">
      <sheetId val="1"/>
      <sheetId val="2"/>
      <sheetId val="3"/>
      <sheetId val="4"/>
      <sheetId val="5"/>
    </sheetIdMap>
  </header>
  <header guid="{D218A5C2-2CA0-492D-B007-1B60FAF0B0DC}" dateTime="2020-01-17T15:28:32" maxSheetId="6" userName="BH-VNET02" r:id="rId47" minRId="115" maxRId="119">
    <sheetIdMap count="5">
      <sheetId val="1"/>
      <sheetId val="2"/>
      <sheetId val="3"/>
      <sheetId val="4"/>
      <sheetId val="5"/>
    </sheetIdMap>
  </header>
  <header guid="{C6D55D58-C7CB-4E76-8A73-B3678E989921}" dateTime="2020-02-11T10:53:19" maxSheetId="6" userName="BH-VNET02" r:id="rId48" minRId="120" maxRId="123">
    <sheetIdMap count="5">
      <sheetId val="1"/>
      <sheetId val="2"/>
      <sheetId val="3"/>
      <sheetId val="4"/>
      <sheetId val="5"/>
    </sheetIdMap>
  </header>
  <header guid="{D9AAEDA4-C8D9-46EB-B510-384D516289E6}" dateTime="2020-02-11T10:53:29" maxSheetId="6" userName="BH-VNET02" r:id="rId49" minRId="124" maxRId="128">
    <sheetIdMap count="5">
      <sheetId val="1"/>
      <sheetId val="2"/>
      <sheetId val="3"/>
      <sheetId val="4"/>
      <sheetId val="5"/>
    </sheetIdMap>
  </header>
  <header guid="{19FA66B2-7CF9-4F77-9FC3-AFDE8F52ED70}" dateTime="2020-02-11T10:54:52" maxSheetId="6" userName="BH-VNET02" r:id="rId50" minRId="129" maxRId="134">
    <sheetIdMap count="5">
      <sheetId val="1"/>
      <sheetId val="2"/>
      <sheetId val="3"/>
      <sheetId val="4"/>
      <sheetId val="5"/>
    </sheetIdMap>
  </header>
  <header guid="{50F7AE71-14B7-41EB-B7DF-DBFF14F504FA}" dateTime="2020-02-11T10:55:02" maxSheetId="6" userName="BH-VNET02" r:id="rId51" minRId="135" maxRId="138">
    <sheetIdMap count="5">
      <sheetId val="1"/>
      <sheetId val="2"/>
      <sheetId val="3"/>
      <sheetId val="4"/>
      <sheetId val="5"/>
    </sheetIdMap>
  </header>
  <header guid="{B7EAF28E-6D26-4FD1-B732-6E4AF2680702}" dateTime="2020-02-11T10:55:10" maxSheetId="6" userName="BH-VNET02" r:id="rId52" minRId="139" maxRId="143">
    <sheetIdMap count="5">
      <sheetId val="1"/>
      <sheetId val="2"/>
      <sheetId val="3"/>
      <sheetId val="4"/>
      <sheetId val="5"/>
    </sheetIdMap>
  </header>
  <header guid="{662C2C03-F0E0-44DF-BA5C-9E75BB1F0721}" dateTime="2020-02-11T10:55:43" maxSheetId="6" userName="BH-VNET02" r:id="rId53" minRId="144" maxRId="324">
    <sheetIdMap count="5">
      <sheetId val="1"/>
      <sheetId val="2"/>
      <sheetId val="3"/>
      <sheetId val="4"/>
      <sheetId val="5"/>
    </sheetIdMap>
  </header>
  <header guid="{C01F46B7-A75B-4C45-B5C0-83BB2F430A99}" dateTime="2020-02-11T10:55:51" maxSheetId="6" userName="BH-VNET02" r:id="rId54" minRId="325" maxRId="334">
    <sheetIdMap count="5">
      <sheetId val="1"/>
      <sheetId val="2"/>
      <sheetId val="3"/>
      <sheetId val="4"/>
      <sheetId val="5"/>
    </sheetIdMap>
  </header>
  <header guid="{DCF858E7-E16B-49F1-9A23-7B84171894A8}" dateTime="2020-02-11T10:57:38" maxSheetId="6" userName="BH-VNET02" r:id="rId55" minRId="335" maxRId="339">
    <sheetIdMap count="5">
      <sheetId val="1"/>
      <sheetId val="2"/>
      <sheetId val="3"/>
      <sheetId val="4"/>
      <sheetId val="5"/>
    </sheetIdMap>
  </header>
  <header guid="{64DFAA16-FB19-492D-9DEF-80457FF6651E}" dateTime="2020-02-11T10:57:42" maxSheetId="6" userName="BH-VNET02" r:id="rId56" minRId="340">
    <sheetIdMap count="5">
      <sheetId val="1"/>
      <sheetId val="2"/>
      <sheetId val="3"/>
      <sheetId val="4"/>
      <sheetId val="5"/>
    </sheetIdMap>
  </header>
  <header guid="{DD31C707-2EEE-4E0A-9140-6DCA418AE16D}" dateTime="2020-02-11T10:57:48" maxSheetId="6" userName="BH-VNET02" r:id="rId57" minRId="341" maxRId="355">
    <sheetIdMap count="5">
      <sheetId val="1"/>
      <sheetId val="2"/>
      <sheetId val="3"/>
      <sheetId val="4"/>
      <sheetId val="5"/>
    </sheetIdMap>
  </header>
  <header guid="{A3A87353-853A-4683-A982-5396A66E3167}" dateTime="2020-02-11T10:58:02" maxSheetId="6" userName="BH-VNET02" r:id="rId58" minRId="356" maxRId="359">
    <sheetIdMap count="5">
      <sheetId val="1"/>
      <sheetId val="2"/>
      <sheetId val="3"/>
      <sheetId val="4"/>
      <sheetId val="5"/>
    </sheetIdMap>
  </header>
  <header guid="{A074C1B6-F27A-4A8A-8EB1-5AE07369636D}" dateTime="2020-02-11T10:58:09" maxSheetId="6" userName="BH-VNET02" r:id="rId59" minRId="360" maxRId="364">
    <sheetIdMap count="5">
      <sheetId val="1"/>
      <sheetId val="2"/>
      <sheetId val="3"/>
      <sheetId val="4"/>
      <sheetId val="5"/>
    </sheetIdMap>
  </header>
  <header guid="{3CDEC9AF-52C2-4D47-AC22-E79426A8642D}" dateTime="2020-02-11T10:58:38" maxSheetId="6" userName="BH-VNET02" r:id="rId60" minRId="365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3" xfDxf="1" dxf="1">
    <nc r="K10" t="inlineStr">
      <is>
        <t>SE.3.00.---02.180711</t>
      </is>
    </nc>
    <ndxf>
      <font>
        <sz val="13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xfDxf="1" sqref="I10" start="0" length="0">
    <dxf>
      <font>
        <sz val="13"/>
        <color auto="1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8" sId="3">
    <nc r="I10" t="inlineStr">
      <is>
        <t>Lock: 203.162.69.75,20375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3">
    <nc r="J10" t="inlineStr">
      <is>
        <t>Thiết bị không nhận sim</t>
      </is>
    </nc>
  </rcc>
  <rcc rId="20" sId="3">
    <nc r="M10" t="inlineStr">
      <is>
        <t>Hàn lại khay sim</t>
      </is>
    </nc>
  </rcc>
  <rcc rId="21" sId="3">
    <nc r="P10" t="inlineStr">
      <is>
        <t>Tùng</t>
      </is>
    </nc>
  </rcc>
  <rcc rId="22" sId="3">
    <nc r="Q10" t="inlineStr">
      <is>
        <t>PC</t>
      </is>
    </nc>
  </rcc>
  <rcc rId="23" sId="3">
    <nc r="R10" t="inlineStr">
      <is>
        <t>LK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xfDxf="1" sqref="I9" start="0" length="0">
    <dxf>
      <font>
        <sz val="13"/>
        <color auto="1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" sId="3" odxf="1" dxf="1">
    <nc r="K9" t="inlineStr">
      <is>
        <t>SE.3.00.---01.120817</t>
      </is>
    </nc>
    <odxf>
      <font>
        <sz val="13"/>
        <name val="Times New Roman"/>
        <scheme val="none"/>
      </font>
    </odxf>
    <ndxf>
      <font>
        <sz val="13"/>
        <color auto="1"/>
        <name val="Times New Roman"/>
        <scheme val="none"/>
      </font>
    </ndxf>
  </rcc>
  <rfmt sheetId="3" xfDxf="1" sqref="I9" start="0" length="0">
    <dxf>
      <font>
        <sz val="13"/>
        <color auto="1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" sId="3">
    <nc r="I9" t="inlineStr">
      <is>
        <t>Lock: 203.162.69.18,16880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3">
    <nc r="J9" t="inlineStr">
      <is>
        <t>Không sáng led memory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3">
    <nc r="M9" t="inlineStr">
      <is>
        <t>Xử lý phần cứng, nâng cấp FW</t>
      </is>
    </nc>
  </rcc>
  <rcc rId="28" sId="3">
    <nc r="P9" t="inlineStr">
      <is>
        <t>Tùng</t>
      </is>
    </nc>
  </rcc>
  <rcc rId="29" sId="3">
    <nc r="Q9" t="inlineStr">
      <is>
        <t>PC+PM</t>
      </is>
    </nc>
  </rcc>
  <rcc rId="30" sId="3">
    <nc r="R9" t="inlineStr">
      <is>
        <t>LK, NCFW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2" xfDxf="1" dxf="1">
    <nc r="K6" t="inlineStr">
      <is>
        <t xml:space="preserve">W.1.00.---01.181101 </t>
      </is>
    </nc>
    <ndxf>
      <font>
        <sz val="13"/>
        <name val="Times New Roman"/>
        <scheme val="none"/>
      </font>
      <alignment horizontal="center" vertical="center" readingOrder="0"/>
    </ndxf>
  </rcc>
  <rfmt sheetId="2" xfDxf="1" sqref="I6" start="0" length="0">
    <dxf>
      <font>
        <sz val="13"/>
        <color auto="1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" sId="2">
    <nc r="I6" t="inlineStr">
      <is>
        <t>Lock: 203.162.69.18,17885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2">
    <nc r="J6" t="inlineStr">
      <is>
        <t>Không khởi động được thiết bị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" sId="2">
    <oc r="J6" t="inlineStr">
      <is>
        <t>Không khởi động được thiết bị</t>
      </is>
    </oc>
    <nc r="J6" t="inlineStr">
      <is>
        <t>Không khởi động được thiết bị, thiết bị ko nhận sim</t>
      </is>
    </nc>
  </rcc>
  <rfmt sheetId="2" sqref="J6">
    <dxf>
      <alignment wrapText="0" readingOrder="0"/>
    </dxf>
  </rfmt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" sId="2" odxf="1" dxf="1">
    <nc r="L6" t="inlineStr">
      <is>
        <t xml:space="preserve">W.1.00.---01.181101 </t>
      </is>
    </nc>
    <odxf>
      <fill>
        <patternFill patternType="solid">
          <bgColor theme="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alignment wrapText="0" readingOrder="0"/>
      <border outline="0">
        <left/>
        <right/>
        <top/>
        <bottom/>
      </border>
    </ndxf>
  </rcc>
  <rcc rId="36" sId="2">
    <oc r="K6" t="inlineStr">
      <is>
        <t xml:space="preserve">W.1.00.---01.181101 </t>
      </is>
    </oc>
    <nc r="K6"/>
  </rcc>
  <rcc rId="37" sId="2">
    <nc r="M6" t="inlineStr">
      <is>
        <t>Nạp lại FW, nâng cấp khay sim</t>
      </is>
    </nc>
  </rcc>
  <rcc rId="38" sId="2">
    <nc r="P6" t="inlineStr">
      <is>
        <t>Tùng</t>
      </is>
    </nc>
  </rcc>
  <rcc rId="39" sId="2">
    <nc r="Q6" t="inlineStr">
      <is>
        <t>PM+PC</t>
      </is>
    </nc>
  </rcc>
  <rcc rId="40" sId="2">
    <nc r="R6" t="inlineStr">
      <is>
        <t>MCH, CS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6">
    <dxf>
      <alignment wrapText="1" readingOrder="0"/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3">
    <oc r="J6" t="inlineStr">
      <is>
        <t>Không sáng led memory</t>
      </is>
    </oc>
    <nc r="J6" t="inlineStr">
      <is>
        <t>Mất cấu hình, Không sáng led memory</t>
      </is>
    </nc>
  </rcc>
  <rcc rId="2" sId="3">
    <oc r="J7" t="inlineStr">
      <is>
        <t>Lỗi GSM</t>
      </is>
    </oc>
    <nc r="J7" t="inlineStr">
      <is>
        <t>Mất cấu hình, Lỗi GSM</t>
      </is>
    </nc>
  </rcc>
  <rcc rId="3" sId="3" xfDxf="1" dxf="1">
    <nc r="J8" t="inlineStr">
      <is>
        <t>Mất cấu hình</t>
      </is>
    </nc>
    <ndxf>
      <font>
        <sz val="13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749ADD1B-F722-4D69-9379-2C117CFFBE93}" action="delete"/>
  <rdn rId="0" localSheetId="1" customView="1" name="Z_749ADD1B_F722_4D69_9379_2C117CFFBE93_.wvu.FilterData" hidden="1" oldHidden="1">
    <formula>TG102LE!$S$4:$S$51</formula>
    <oldFormula>TG102LE!$S$4:$S$51</oldFormula>
  </rdn>
  <rdn rId="0" localSheetId="2" customView="1" name="Z_749ADD1B_F722_4D69_9379_2C117CFFBE93_.wvu.FilterData" hidden="1" oldHidden="1">
    <formula>TG102V!$S$4:$S$51</formula>
    <oldFormula>TG102V!$S$4:$S$51</oldFormula>
  </rdn>
  <rdn rId="0" localSheetId="3" customView="1" name="Z_749ADD1B_F722_4D69_9379_2C117CFFBE93_.wvu.FilterData" hidden="1" oldHidden="1">
    <formula>TG102SE!$S$4:$S$51</formula>
    <oldFormula>TG102SE!$S$4:$S$51</oldFormula>
  </rdn>
  <rdn rId="0" localSheetId="4" customView="1" name="Z_749ADD1B_F722_4D69_9379_2C117CFFBE93_.wvu.FilterData" hidden="1" oldHidden="1">
    <formula>PhuKien!$S$4:$S$51</formula>
    <oldFormula>PhuKien!$S$4:$S$51</oldFormula>
  </rdn>
  <rdn rId="0" localSheetId="5" customView="1" name="Z_749ADD1B_F722_4D69_9379_2C117CFFBE93_.wvu.FilterData" hidden="1" oldHidden="1">
    <formula>TongHopThang!$S$1:$S$105</formula>
    <oldFormula>TongHopThang!$S$1:$S$105</oldFormula>
  </rdn>
  <rcv guid="{749ADD1B-F722-4D69-9379-2C117CFFBE93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2">
    <oc r="R6" t="inlineStr">
      <is>
        <t>MCH, CS</t>
      </is>
    </oc>
    <nc r="R6" t="inlineStr">
      <is>
        <t>MCH</t>
      </is>
    </nc>
  </rcc>
  <rcc rId="42" sId="2">
    <nc r="S6" t="inlineStr">
      <is>
        <t>CS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K7" start="0" length="0">
    <dxf>
      <font>
        <sz val="13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:L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43" sId="2">
    <nc r="L7" t="inlineStr">
      <is>
        <t xml:space="preserve">W.1.00.---01.181101 </t>
      </is>
    </nc>
  </rcc>
  <rfmt sheetId="2" xfDxf="1" sqref="I7" start="0" length="0">
    <dxf>
      <font>
        <sz val="13"/>
        <color auto="1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" sId="2">
    <nc r="I7" t="inlineStr">
      <is>
        <t>Lock: 203.162.69.75,20075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" sId="2">
    <nc r="J7" t="inlineStr">
      <is>
        <t>Không khởi động được thiết bị, thiết bị ko nhận sim</t>
      </is>
    </nc>
  </rcc>
  <rcc rId="46" sId="2">
    <nc r="M7" t="inlineStr">
      <is>
        <t>Nạp lại FW, nâng cấp khay sim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2">
    <nc r="P7" t="inlineStr">
      <is>
        <t>Tùng</t>
      </is>
    </nc>
  </rcc>
  <rcc rId="48" sId="2">
    <nc r="Q7" t="inlineStr">
      <is>
        <t>PM+PC</t>
      </is>
    </nc>
  </rcc>
  <rcc rId="49" sId="2">
    <nc r="R7" t="inlineStr">
      <is>
        <t>MCH</t>
      </is>
    </nc>
  </rcc>
  <rcc rId="50" sId="2">
    <nc r="S7" t="inlineStr">
      <is>
        <t>CS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2" xfDxf="1" dxf="1">
    <nc r="K9" t="inlineStr">
      <is>
        <t xml:space="preserve">W.1.00.---01.180320 </t>
      </is>
    </nc>
    <ndxf>
      <font>
        <sz val="13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I9" start="0" length="0">
    <dxf>
      <font>
        <sz val="13"/>
        <color auto="1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2" sId="2">
    <nc r="I9" t="inlineStr">
      <is>
        <t>Lock: 203.162.69.18,16885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" sId="2">
    <nc r="J9" t="inlineStr">
      <is>
        <t>Thiết bị không nhận sim</t>
      </is>
    </nc>
  </rcc>
  <rcc rId="54" sId="2">
    <nc r="M9" t="inlineStr">
      <is>
        <t>Thay khay sim, nâng cấp FW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2">
    <nc r="L9" t="inlineStr">
      <is>
        <t xml:space="preserve">W.1.00.---01.181101 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2">
    <nc r="P9" t="inlineStr">
      <is>
        <t>Tùng</t>
      </is>
    </nc>
  </rcc>
  <rcc rId="57" sId="2">
    <nc r="Q9" t="inlineStr">
      <is>
        <t>PC+PM</t>
      </is>
    </nc>
  </rcc>
  <rcc rId="58" sId="2">
    <nc r="R9" t="inlineStr">
      <is>
        <t>NCFW</t>
      </is>
    </nc>
  </rcc>
  <rcc rId="59" sId="2">
    <nc r="S9" t="inlineStr">
      <is>
        <t>CS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" sId="2" xfDxf="1" dxf="1">
    <nc r="K8" t="inlineStr">
      <is>
        <t xml:space="preserve">W.1.00.---01.180320 </t>
      </is>
    </nc>
    <ndxf>
      <font>
        <sz val="13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I8" start="0" length="0">
    <dxf>
      <font>
        <sz val="13"/>
        <color auto="1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1" sId="2">
    <nc r="I8" t="inlineStr">
      <is>
        <t>Lock: 203,162.69.18,16883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" sId="2">
    <nc r="J8" t="inlineStr">
      <is>
        <t>Thiết bị có dấu hiệu nước vào gây oxi hóa khối nguồn</t>
      </is>
    </nc>
  </rcc>
  <rcc rId="63" sId="2">
    <nc r="L8" t="inlineStr">
      <is>
        <t xml:space="preserve">W.1.00.---01.181101 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3">
    <oc r="M6" t="inlineStr">
      <is>
        <t>Nâng cấp FW</t>
      </is>
    </oc>
    <nc r="M6" t="inlineStr">
      <is>
        <t>Cấu hình lại, Nâng cấp FW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" sId="2">
    <nc r="P8" t="inlineStr">
      <is>
        <t>Tùng</t>
      </is>
    </nc>
  </rcc>
  <rcc rId="65" sId="2">
    <nc r="Q8" t="inlineStr">
      <is>
        <t>PM+PC</t>
      </is>
    </nc>
  </rcc>
  <rcc rId="66" sId="2">
    <nc r="S8" t="inlineStr">
      <is>
        <t>CS</t>
      </is>
    </nc>
  </rcc>
  <rcc rId="67" sId="2">
    <oc r="J8" t="inlineStr">
      <is>
        <t>Thiết bị có dấu hiệu nước vào gây oxi hóa khối nguồn</t>
      </is>
    </oc>
    <nc r="J8" t="inlineStr">
      <is>
        <t>Thiết bị có dấu hiệu nước vào gây oxi hóa khối nguồn, không nhận sim</t>
      </is>
    </nc>
  </rcc>
  <rcc rId="68" sId="2">
    <nc r="M8" t="inlineStr">
      <is>
        <t>Vệ sinh lại mạch xử lý phần cứng, nâng khay sim, FW</t>
      </is>
    </nc>
  </rcc>
  <rcc rId="69" sId="2">
    <nc r="R8" t="inlineStr">
      <is>
        <t>NG, NCFW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2" quotePrefix="1">
    <nc r="H8" t="inlineStr">
      <is>
        <t>Kiểm tra lại dịch vụ trên server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2">
    <oc r="I8" t="inlineStr">
      <is>
        <t>Lock: 203,162.69.18,16883</t>
      </is>
    </oc>
    <nc r="I8" t="inlineStr">
      <is>
        <t>Lock: 203.162.69.18,16883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 xfDxf="1" dxf="1">
    <nc r="K8" t="inlineStr">
      <is>
        <t>LE.1.00.---05.190404</t>
      </is>
    </nc>
    <ndxf>
      <font>
        <sz val="13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" sId="1" xfDxf="1" dxf="1">
    <nc r="I8" t="inlineStr">
      <is>
        <t>203.162.69.57,20005</t>
      </is>
    </nc>
    <ndxf>
      <font>
        <sz val="13"/>
        <color auto="1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" sId="1">
    <nc r="J8" t="inlineStr">
      <is>
        <t>Mất kết nối MCU với Module GSM</t>
      </is>
    </nc>
  </rcc>
  <rcc rId="75" sId="1">
    <nc r="M8" t="inlineStr">
      <is>
        <t>Khởi tạo lại thiết bị, nâng cấp FW</t>
      </is>
    </nc>
  </rcc>
  <rcc rId="76" sId="1">
    <nc r="P8" t="inlineStr">
      <is>
        <t>Tùng</t>
      </is>
    </nc>
  </rcc>
  <rcc rId="77" sId="1">
    <nc r="Q8" t="inlineStr">
      <is>
        <t>PM</t>
      </is>
    </nc>
  </rcc>
  <rcc rId="78" sId="1">
    <nc r="R8" t="inlineStr">
      <is>
        <t>SF, NCFW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1" xfDxf="1" dxf="1">
    <nc r="L8" t="inlineStr">
      <is>
        <t>LE.1.00.---06.191010</t>
      </is>
    </nc>
    <ndxf>
      <font>
        <sz val="13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" sId="1" xfDxf="1" dxf="1">
    <nc r="K6" t="inlineStr">
      <is>
        <t>LE.1.00.---04.181025</t>
      </is>
    </nc>
    <ndxf>
      <font>
        <sz val="13"/>
        <name val="Times New Roman"/>
        <scheme val="none"/>
      </font>
      <alignment horizontal="center" vertical="center" readingOrder="0"/>
    </ndxf>
  </rcc>
  <rcc rId="81" sId="1" xfDxf="1" dxf="1">
    <nc r="I6" t="inlineStr">
      <is>
        <t>203.162.69.57,20005</t>
      </is>
    </nc>
    <ndxf>
      <font>
        <sz val="13"/>
        <color auto="1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J6" t="inlineStr">
      <is>
        <t>Nổ nguồn</t>
      </is>
    </nc>
  </rcc>
  <rcc rId="83" sId="1">
    <nc r="P6" t="inlineStr">
      <is>
        <t>Tùng</t>
      </is>
    </nc>
  </rcc>
  <rcc rId="84" sId="1">
    <nc r="R6" t="inlineStr">
      <is>
        <t>NG</t>
      </is>
    </nc>
  </rcc>
  <rcc rId="85" sId="1">
    <nc r="Q6" t="inlineStr">
      <is>
        <t>PC+PM</t>
      </is>
    </nc>
  </rcc>
  <rcc rId="86" sId="1">
    <nc r="M6" t="inlineStr">
      <is>
        <t>Thay cầu chì, điốt chống quá áp, nâng cấp FW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1" xfDxf="1" dxf="1">
    <nc r="K10" t="inlineStr">
      <is>
        <t>LE.1.00.---01.180710</t>
      </is>
    </nc>
    <ndxf>
      <font>
        <sz val="13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" sId="1">
    <nc r="L6" t="inlineStr">
      <is>
        <t>LE.1.00.---06.191010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I10" start="0" length="0">
    <dxf>
      <font>
        <sz val="13"/>
        <color auto="1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" sId="1">
    <nc r="I10" t="inlineStr">
      <is>
        <t>Lock: 203.162.69.75,20375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1">
    <nc r="J10" t="inlineStr">
      <is>
        <t>Chập nguồn</t>
      </is>
    </nc>
  </rcc>
  <rcc rId="91" sId="1">
    <nc r="L10" t="inlineStr">
      <is>
        <t>LE.1.00.---06.191010</t>
      </is>
    </nc>
  </rcc>
  <rcc rId="92" sId="1">
    <nc r="M10" t="inlineStr">
      <is>
        <t>Thay điốt chống quá áp, nâng cấp FW</t>
      </is>
    </nc>
  </rcc>
  <rcc rId="93" sId="1">
    <nc r="P10" t="inlineStr">
      <is>
        <t>Tùng</t>
      </is>
    </nc>
  </rcc>
  <rcc rId="94" sId="1">
    <nc r="Q10" t="inlineStr">
      <is>
        <t>PC+PM</t>
      </is>
    </nc>
  </rcc>
  <rcc rId="95" sId="1">
    <nc r="R10" t="inlineStr">
      <is>
        <t>NG, NCFW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3">
    <oc r="J7" t="inlineStr">
      <is>
        <t>Mất cấu hình, Lỗi GSM</t>
      </is>
    </oc>
    <nc r="J7" t="inlineStr">
      <is>
        <t>Lỗi GSM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" sId="3" numFmtId="4">
    <nc r="N7">
      <v>300000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 xfDxf="1" dxf="1">
    <nc r="L7" t="inlineStr">
      <is>
        <t>LE.1.00.---06.191010</t>
      </is>
    </nc>
    <ndxf>
      <font>
        <sz val="13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xfDxf="1" sqref="I7" start="0" length="0">
    <dxf>
      <font>
        <sz val="13"/>
        <color auto="1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8" sId="1">
    <nc r="I7" t="inlineStr">
      <is>
        <t>Lock: 203.162.69.18,16882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" sId="1">
    <nc r="J7" t="inlineStr">
      <is>
        <t>Không khởi động được thiết bị</t>
      </is>
    </nc>
  </rcc>
  <rcc rId="100" sId="1">
    <nc r="M7" t="inlineStr">
      <is>
        <t>Nạp lại FW</t>
      </is>
    </nc>
  </rcc>
  <rcc rId="101" sId="1">
    <nc r="P7" t="inlineStr">
      <is>
        <t>Tùng</t>
      </is>
    </nc>
  </rcc>
  <rcc rId="102" sId="1">
    <nc r="Q7" t="inlineStr">
      <is>
        <t>PM</t>
      </is>
    </nc>
  </rcc>
  <rcc rId="103" sId="1">
    <nc r="R7" t="inlineStr">
      <is>
        <t>MCH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 xfDxf="1" dxf="1">
    <nc r="K9" t="inlineStr">
      <is>
        <t>LE.1.00.---04.181025</t>
      </is>
    </nc>
    <ndxf>
      <font>
        <sz val="13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" sId="1" xfDxf="1" dxf="1">
    <nc r="I9" t="inlineStr">
      <is>
        <t>203.162.69.57,20005</t>
      </is>
    </nc>
    <ndxf>
      <font>
        <sz val="13"/>
        <color auto="1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" sId="1">
    <nc r="J9" t="inlineStr">
      <is>
        <t>Chập nguồn</t>
      </is>
    </nc>
  </rcc>
  <rcc rId="107" sId="1">
    <nc r="L9" t="inlineStr">
      <is>
        <t>LE.1.00.---06.191010</t>
      </is>
    </nc>
  </rcc>
  <rcc rId="108" sId="1">
    <nc r="M9" t="inlineStr">
      <is>
        <t>Thay điốt chống quá áp, nâng cấp FW</t>
      </is>
    </nc>
  </rcc>
  <rcc rId="109" sId="1">
    <nc r="P9" t="inlineStr">
      <is>
        <t>Tùng</t>
      </is>
    </nc>
  </rcc>
  <rcc rId="110" sId="1">
    <nc r="Q9" t="inlineStr">
      <is>
        <t>PC+PM</t>
      </is>
    </nc>
  </rcc>
  <rcc rId="111" sId="1">
    <nc r="R9" t="inlineStr">
      <is>
        <t>NG, NCFW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" sId="1">
    <nc r="S9" t="inlineStr">
      <is>
        <t>`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3">
    <nc r="L9" t="inlineStr">
      <is>
        <t>SE.3.00.---02.180711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" sId="3">
    <nc r="H7" t="inlineStr">
      <is>
        <t>Imei mới: 869696043500524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" sId="4">
    <nc r="J6" t="inlineStr">
      <is>
        <t>Lỏng đầu cos</t>
      </is>
    </nc>
  </rcc>
  <rcc rId="116" sId="4">
    <nc r="M6" t="inlineStr">
      <is>
        <t>XỬ lý  lại đầu cos</t>
      </is>
    </nc>
  </rcc>
  <rcc rId="117" sId="4">
    <nc r="P6" t="inlineStr">
      <is>
        <t>Tùng</t>
      </is>
    </nc>
  </rcc>
  <rcc rId="118" sId="4">
    <nc r="Q6" t="inlineStr">
      <is>
        <t>PC</t>
      </is>
    </nc>
  </rcc>
  <rcc rId="119" sId="4">
    <nc r="R6" t="inlineStr">
      <is>
        <t>LK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" sId="2" numFmtId="19">
    <nc r="C6">
      <v>44137</v>
    </nc>
  </rcc>
  <rcc rId="121" sId="2" numFmtId="19">
    <nc r="C7">
      <v>44137</v>
    </nc>
  </rcc>
  <rcc rId="122" sId="2" numFmtId="19">
    <nc r="C8">
      <v>44137</v>
    </nc>
  </rcc>
  <rcc rId="123" sId="2" numFmtId="19">
    <nc r="C9">
      <v>44137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" sId="1" numFmtId="19">
    <nc r="C6">
      <v>44137</v>
    </nc>
  </rcc>
  <rcc rId="125" sId="1" numFmtId="19">
    <nc r="C7">
      <v>44137</v>
    </nc>
  </rcc>
  <rcc rId="126" sId="1" numFmtId="19">
    <nc r="C8">
      <v>44137</v>
    </nc>
  </rcc>
  <rcc rId="127" sId="1" numFmtId="19">
    <nc r="C9">
      <v>44137</v>
    </nc>
  </rcc>
  <rcc rId="128" sId="1" numFmtId="19">
    <nc r="C10">
      <v>44137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3">
    <oc r="M8" t="inlineStr">
      <is>
        <t>Nâng cấp FW</t>
      </is>
    </oc>
    <nc r="M8" t="inlineStr">
      <is>
        <t>Cấu hình lại, nâng cấp FW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" sId="4" quotePrefix="1">
    <nc r="C6" t="inlineStr">
      <is>
        <t>31/01/2020</t>
      </is>
    </nc>
  </rcc>
  <rcc rId="130" sId="3" quotePrefix="1">
    <nc r="C6" t="inlineStr">
      <is>
        <t>31/01/2020</t>
      </is>
    </nc>
  </rcc>
  <rcc rId="131" sId="3" quotePrefix="1">
    <nc r="C7" t="inlineStr">
      <is>
        <t>31/01/2020</t>
      </is>
    </nc>
  </rcc>
  <rcc rId="132" sId="3" quotePrefix="1">
    <nc r="C8" t="inlineStr">
      <is>
        <t>31/01/2020</t>
      </is>
    </nc>
  </rcc>
  <rcc rId="133" sId="3" quotePrefix="1">
    <nc r="C9" t="inlineStr">
      <is>
        <t>31/01/2020</t>
      </is>
    </nc>
  </rcc>
  <rcc rId="134" sId="3" quotePrefix="1">
    <nc r="C10" t="inlineStr">
      <is>
        <t>31/01/2020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" sId="2" numFmtId="19" quotePrefix="1">
    <oc r="C6">
      <v>44137</v>
    </oc>
    <nc r="C6" t="inlineStr">
      <is>
        <t>31/01/2020</t>
      </is>
    </nc>
  </rcc>
  <rcc rId="136" sId="2" numFmtId="19" quotePrefix="1">
    <oc r="C7">
      <v>44137</v>
    </oc>
    <nc r="C7" t="inlineStr">
      <is>
        <t>31/01/2020</t>
      </is>
    </nc>
  </rcc>
  <rcc rId="137" sId="2" numFmtId="19" quotePrefix="1">
    <oc r="C8">
      <v>44137</v>
    </oc>
    <nc r="C8" t="inlineStr">
      <is>
        <t>31/01/2020</t>
      </is>
    </nc>
  </rcc>
  <rcc rId="138" sId="2" numFmtId="19" quotePrefix="1">
    <oc r="C9">
      <v>44137</v>
    </oc>
    <nc r="C9" t="inlineStr">
      <is>
        <t>31/01/2020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" sId="1" numFmtId="19" quotePrefix="1">
    <oc r="C6">
      <v>44137</v>
    </oc>
    <nc r="C6" t="inlineStr">
      <is>
        <t>31/01/2020</t>
      </is>
    </nc>
  </rcc>
  <rcc rId="140" sId="1" numFmtId="19" quotePrefix="1">
    <oc r="C7">
      <v>44137</v>
    </oc>
    <nc r="C7" t="inlineStr">
      <is>
        <t>31/01/2020</t>
      </is>
    </nc>
  </rcc>
  <rcc rId="141" sId="1" numFmtId="19" quotePrefix="1">
    <oc r="C8">
      <v>44137</v>
    </oc>
    <nc r="C8" t="inlineStr">
      <is>
        <t>31/01/2020</t>
      </is>
    </nc>
  </rcc>
  <rcc rId="142" sId="1" numFmtId="19" quotePrefix="1">
    <oc r="C9">
      <v>44137</v>
    </oc>
    <nc r="C9" t="inlineStr">
      <is>
        <t>31/01/2020</t>
      </is>
    </nc>
  </rcc>
  <rcc rId="143" sId="1" numFmtId="19" quotePrefix="1">
    <oc r="C10">
      <v>44137</v>
    </oc>
    <nc r="C10" t="inlineStr">
      <is>
        <t>31/01/2020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5" quotePrefix="1">
    <nc r="B6" t="inlineStr">
      <is>
        <t>13/01/2020</t>
      </is>
    </nc>
  </rcc>
  <rcc rId="145" sId="5" quotePrefix="1">
    <nc r="C6" t="inlineStr">
      <is>
        <t>31/01/2020</t>
      </is>
    </nc>
  </rcc>
  <rcc rId="146" sId="5">
    <nc r="D6" t="inlineStr">
      <is>
        <t>TG102LE</t>
      </is>
    </nc>
  </rcc>
  <rcc rId="147" sId="5" numFmtId="4">
    <nc r="E6">
      <v>868183034544879</v>
    </nc>
  </rcc>
  <rcc rId="148" sId="5">
    <nc r="G6" t="inlineStr">
      <is>
        <t>Còn BH</t>
      </is>
    </nc>
  </rcc>
  <rcc rId="149" sId="5" odxf="1" dxf="1">
    <nc r="I6" t="inlineStr">
      <is>
        <t>203.162.69.57,20005</t>
      </is>
    </nc>
    <odxf>
      <font>
        <sz val="13"/>
        <name val="Times New Roman"/>
        <scheme val="none"/>
      </font>
      <alignment wrapText="0" readingOrder="0"/>
    </odxf>
    <ndxf>
      <font>
        <sz val="13"/>
        <color auto="1"/>
        <name val="Times New Roman"/>
        <scheme val="none"/>
      </font>
      <alignment wrapText="1" readingOrder="0"/>
    </ndxf>
  </rcc>
  <rcc rId="150" sId="5" odxf="1" dxf="1">
    <nc r="J6" t="inlineStr">
      <is>
        <t>Nổ nguồn</t>
      </is>
    </nc>
    <odxf>
      <alignment wrapText="0" readingOrder="0"/>
    </odxf>
    <ndxf>
      <alignment wrapText="1" readingOrder="0"/>
    </ndxf>
  </rcc>
  <rcc rId="151" sId="5">
    <nc r="K6" t="inlineStr">
      <is>
        <t>LE.1.00.---04.181025</t>
      </is>
    </nc>
  </rcc>
  <rcc rId="152" sId="5" odxf="1" dxf="1">
    <nc r="L6" t="inlineStr">
      <is>
        <t>LE.1.00.---06.191010</t>
      </is>
    </nc>
    <odxf>
      <alignment wrapText="0" readingOrder="0"/>
    </odxf>
    <ndxf>
      <alignment wrapText="1" readingOrder="0"/>
    </ndxf>
  </rcc>
  <rcc rId="153" sId="5" odxf="1" dxf="1">
    <nc r="M6" t="inlineStr">
      <is>
        <t>Thay cầu chì, điốt chống quá áp, nâng cấp FW</t>
      </is>
    </nc>
    <odxf>
      <alignment wrapText="0" readingOrder="0"/>
    </odxf>
    <ndxf>
      <alignment wrapText="1" readingOrder="0"/>
    </ndxf>
  </rcc>
  <rcc rId="154" sId="5">
    <nc r="P6" t="inlineStr">
      <is>
        <t>Tùng</t>
      </is>
    </nc>
  </rcc>
  <rcc rId="155" sId="5">
    <nc r="Q6" t="inlineStr">
      <is>
        <t>PC+PM</t>
      </is>
    </nc>
  </rcc>
  <rcc rId="156" sId="5">
    <nc r="R6" t="inlineStr">
      <is>
        <t>NG</t>
      </is>
    </nc>
  </rcc>
  <rcc rId="157" sId="5" odxf="1" dxf="1" quotePrefix="1">
    <nc r="B7" t="inlineStr">
      <is>
        <t>13/01/2020</t>
      </is>
    </nc>
    <odxf>
      <alignment wrapText="1" readingOrder="0"/>
    </odxf>
    <ndxf>
      <alignment wrapText="0" readingOrder="0"/>
    </ndxf>
  </rcc>
  <rcc rId="158" sId="5" odxf="1" dxf="1" quotePrefix="1">
    <nc r="C7" t="inlineStr">
      <is>
        <t>31/01/2020</t>
      </is>
    </nc>
    <odxf>
      <alignment wrapText="1" readingOrder="0"/>
    </odxf>
    <ndxf>
      <alignment wrapText="0" readingOrder="0"/>
    </ndxf>
  </rcc>
  <rcc rId="159" sId="5" odxf="1" dxf="1">
    <nc r="D7" t="inlineStr">
      <is>
        <t>TG102LE</t>
      </is>
    </nc>
    <odxf>
      <alignment wrapText="1" readingOrder="0"/>
    </odxf>
    <ndxf>
      <alignment wrapText="0" readingOrder="0"/>
    </ndxf>
  </rcc>
  <rcc rId="160" sId="5" odxf="1" dxf="1" numFmtId="4">
    <nc r="E7">
      <v>868183033825212</v>
    </nc>
    <odxf>
      <alignment wrapText="1" readingOrder="0"/>
    </odxf>
    <ndxf>
      <alignment wrapText="0" readingOrder="0"/>
    </ndxf>
  </rcc>
  <rfmt sheetId="5" sqref="F7" start="0" length="0">
    <dxf>
      <alignment wrapText="0" readingOrder="0"/>
    </dxf>
  </rfmt>
  <rcc rId="161" sId="5" odxf="1" dxf="1">
    <nc r="G7" t="inlineStr">
      <is>
        <t>Còn BH</t>
      </is>
    </nc>
    <odxf>
      <alignment wrapText="1" readingOrder="0"/>
    </odxf>
    <ndxf>
      <alignment wrapText="0" readingOrder="0"/>
    </ndxf>
  </rcc>
  <rcc rId="162" sId="5" odxf="1" dxf="1">
    <nc r="I7" t="inlineStr">
      <is>
        <t>Lock: 203.162.69.18,16882</t>
      </is>
    </nc>
    <odxf>
      <font>
        <sz val="13"/>
        <name val="Times New Roman"/>
        <scheme val="none"/>
      </font>
    </odxf>
    <ndxf>
      <font>
        <sz val="13"/>
        <color auto="1"/>
        <name val="Times New Roman"/>
        <scheme val="none"/>
      </font>
    </ndxf>
  </rcc>
  <rcc rId="163" sId="5">
    <nc r="J7" t="inlineStr">
      <is>
        <t>Không khởi động được thiết bị</t>
      </is>
    </nc>
  </rcc>
  <rcc rId="164" sId="5">
    <nc r="L7" t="inlineStr">
      <is>
        <t>LE.1.00.---06.191010</t>
      </is>
    </nc>
  </rcc>
  <rcc rId="165" sId="5">
    <nc r="M7" t="inlineStr">
      <is>
        <t>Nạp lại FW</t>
      </is>
    </nc>
  </rcc>
  <rfmt sheetId="5" sqref="O7" start="0" length="0">
    <dxf>
      <alignment wrapText="0" readingOrder="0"/>
    </dxf>
  </rfmt>
  <rcc rId="166" sId="5">
    <nc r="P7" t="inlineStr">
      <is>
        <t>Tùng</t>
      </is>
    </nc>
  </rcc>
  <rcc rId="167" sId="5">
    <nc r="Q7" t="inlineStr">
      <is>
        <t>PM</t>
      </is>
    </nc>
  </rcc>
  <rcc rId="168" sId="5" odxf="1" dxf="1">
    <nc r="R7" t="inlineStr">
      <is>
        <t>MCH</t>
      </is>
    </nc>
    <odxf>
      <alignment wrapText="1" readingOrder="0"/>
    </odxf>
    <ndxf>
      <alignment wrapText="0" readingOrder="0"/>
    </ndxf>
  </rcc>
  <rcc rId="169" sId="5" odxf="1" dxf="1" quotePrefix="1">
    <nc r="B8" t="inlineStr">
      <is>
        <t>13/01/2020</t>
      </is>
    </nc>
    <odxf>
      <alignment wrapText="1" readingOrder="0"/>
    </odxf>
    <ndxf>
      <alignment wrapText="0" readingOrder="0"/>
    </ndxf>
  </rcc>
  <rcc rId="170" sId="5" odxf="1" dxf="1" quotePrefix="1">
    <nc r="C8" t="inlineStr">
      <is>
        <t>31/01/2020</t>
      </is>
    </nc>
    <odxf>
      <alignment wrapText="1" readingOrder="0"/>
    </odxf>
    <ndxf>
      <alignment wrapText="0" readingOrder="0"/>
    </ndxf>
  </rcc>
  <rcc rId="171" sId="5" odxf="1" dxf="1">
    <nc r="D8" t="inlineStr">
      <is>
        <t>TG102LE</t>
      </is>
    </nc>
    <odxf>
      <alignment wrapText="1" readingOrder="0"/>
    </odxf>
    <ndxf>
      <alignment wrapText="0" readingOrder="0"/>
    </ndxf>
  </rcc>
  <rcc rId="172" sId="5" odxf="1" dxf="1" numFmtId="4">
    <nc r="E8">
      <v>868183038518978</v>
    </nc>
    <odxf>
      <alignment wrapText="1" readingOrder="0"/>
    </odxf>
    <ndxf>
      <alignment wrapText="0" readingOrder="0"/>
    </ndxf>
  </rcc>
  <rfmt sheetId="5" sqref="F8" start="0" length="0">
    <dxf>
      <alignment wrapText="0" readingOrder="0"/>
    </dxf>
  </rfmt>
  <rcc rId="173" sId="5" odxf="1" dxf="1">
    <nc r="G8" t="inlineStr">
      <is>
        <t>Còn BH</t>
      </is>
    </nc>
    <odxf>
      <alignment wrapText="1" readingOrder="0"/>
    </odxf>
    <ndxf>
      <alignment wrapText="0" readingOrder="0"/>
    </ndxf>
  </rcc>
  <rfmt sheetId="5" sqref="H8" start="0" length="0">
    <dxf>
      <alignment wrapText="0" readingOrder="0"/>
    </dxf>
  </rfmt>
  <rcc rId="174" sId="5" odxf="1" dxf="1">
    <nc r="I8" t="inlineStr">
      <is>
        <t>203.162.69.57,20005</t>
      </is>
    </nc>
    <odxf>
      <font>
        <sz val="13"/>
        <name val="Times New Roman"/>
        <scheme val="none"/>
      </font>
    </odxf>
    <ndxf>
      <font>
        <sz val="13"/>
        <color auto="1"/>
        <name val="Times New Roman"/>
        <scheme val="none"/>
      </font>
    </ndxf>
  </rcc>
  <rcc rId="175" sId="5">
    <nc r="J8" t="inlineStr">
      <is>
        <t>Mất kết nối MCU với Module GSM</t>
      </is>
    </nc>
  </rcc>
  <rcc rId="176" sId="5">
    <nc r="K8" t="inlineStr">
      <is>
        <t>LE.1.00.---05.190404</t>
      </is>
    </nc>
  </rcc>
  <rcc rId="177" sId="5">
    <nc r="L8" t="inlineStr">
      <is>
        <t>LE.1.00.---06.191010</t>
      </is>
    </nc>
  </rcc>
  <rcc rId="178" sId="5">
    <nc r="M8" t="inlineStr">
      <is>
        <t>Khởi tạo lại thiết bị, nâng cấp FW</t>
      </is>
    </nc>
  </rcc>
  <rfmt sheetId="5" sqref="O8" start="0" length="0">
    <dxf>
      <alignment wrapText="0" readingOrder="0"/>
    </dxf>
  </rfmt>
  <rcc rId="179" sId="5">
    <nc r="P8" t="inlineStr">
      <is>
        <t>Tùng</t>
      </is>
    </nc>
  </rcc>
  <rcc rId="180" sId="5">
    <nc r="Q8" t="inlineStr">
      <is>
        <t>PM</t>
      </is>
    </nc>
  </rcc>
  <rcc rId="181" sId="5" odxf="1" dxf="1">
    <nc r="R8" t="inlineStr">
      <is>
        <t>SF, NCFW</t>
      </is>
    </nc>
    <odxf>
      <alignment wrapText="1" readingOrder="0"/>
    </odxf>
    <ndxf>
      <alignment wrapText="0" readingOrder="0"/>
    </ndxf>
  </rcc>
  <rcc rId="182" sId="5" odxf="1" dxf="1" quotePrefix="1">
    <nc r="B9" t="inlineStr">
      <is>
        <t>13/01/2020</t>
      </is>
    </nc>
    <odxf>
      <alignment wrapText="1" readingOrder="0"/>
    </odxf>
    <ndxf>
      <alignment wrapText="0" readingOrder="0"/>
    </ndxf>
  </rcc>
  <rcc rId="183" sId="5" odxf="1" dxf="1" quotePrefix="1">
    <nc r="C9" t="inlineStr">
      <is>
        <t>31/01/2020</t>
      </is>
    </nc>
    <odxf>
      <alignment wrapText="1" readingOrder="0"/>
    </odxf>
    <ndxf>
      <alignment wrapText="0" readingOrder="0"/>
    </ndxf>
  </rcc>
  <rcc rId="184" sId="5" odxf="1" dxf="1">
    <nc r="D9" t="inlineStr">
      <is>
        <t>TG102LE</t>
      </is>
    </nc>
    <odxf>
      <alignment wrapText="1" readingOrder="0"/>
    </odxf>
    <ndxf>
      <alignment wrapText="0" readingOrder="0"/>
    </ndxf>
  </rcc>
  <rcc rId="185" sId="5" odxf="1" dxf="1" numFmtId="4">
    <nc r="E9">
      <v>868183034727748</v>
    </nc>
    <odxf>
      <alignment wrapText="1" readingOrder="0"/>
    </odxf>
    <ndxf>
      <alignment wrapText="0" readingOrder="0"/>
    </ndxf>
  </rcc>
  <rfmt sheetId="5" sqref="F9" start="0" length="0">
    <dxf>
      <alignment wrapText="0" readingOrder="0"/>
    </dxf>
  </rfmt>
  <rcc rId="186" sId="5" odxf="1" dxf="1">
    <nc r="G9" t="inlineStr">
      <is>
        <t>Còn BH</t>
      </is>
    </nc>
    <odxf>
      <alignment wrapText="1" readingOrder="0"/>
    </odxf>
    <ndxf>
      <alignment wrapText="0" readingOrder="0"/>
    </ndxf>
  </rcc>
  <rcc rId="187" sId="5" odxf="1" dxf="1">
    <nc r="I9" t="inlineStr">
      <is>
        <t>203.162.69.57,20005</t>
      </is>
    </nc>
    <odxf>
      <font>
        <sz val="13"/>
        <name val="Times New Roman"/>
        <scheme val="none"/>
      </font>
    </odxf>
    <ndxf>
      <font>
        <sz val="13"/>
        <color auto="1"/>
        <name val="Times New Roman"/>
        <scheme val="none"/>
      </font>
    </ndxf>
  </rcc>
  <rcc rId="188" sId="5">
    <nc r="J9" t="inlineStr">
      <is>
        <t>Chập nguồn</t>
      </is>
    </nc>
  </rcc>
  <rcc rId="189" sId="5">
    <nc r="K9" t="inlineStr">
      <is>
        <t>LE.1.00.---04.181025</t>
      </is>
    </nc>
  </rcc>
  <rcc rId="190" sId="5">
    <nc r="L9" t="inlineStr">
      <is>
        <t>LE.1.00.---06.191010</t>
      </is>
    </nc>
  </rcc>
  <rcc rId="191" sId="5">
    <nc r="M9" t="inlineStr">
      <is>
        <t>Thay điốt chống quá áp, nâng cấp FW</t>
      </is>
    </nc>
  </rcc>
  <rfmt sheetId="5" sqref="O9" start="0" length="0">
    <dxf>
      <alignment wrapText="0" readingOrder="0"/>
    </dxf>
  </rfmt>
  <rcc rId="192" sId="5">
    <nc r="P9" t="inlineStr">
      <is>
        <t>Tùng</t>
      </is>
    </nc>
  </rcc>
  <rcc rId="193" sId="5">
    <nc r="Q9" t="inlineStr">
      <is>
        <t>PC+PM</t>
      </is>
    </nc>
  </rcc>
  <rcc rId="194" sId="5" odxf="1" dxf="1">
    <nc r="R9" t="inlineStr">
      <is>
        <t>NG, NCFW</t>
      </is>
    </nc>
    <odxf>
      <alignment wrapText="1" readingOrder="0"/>
    </odxf>
    <ndxf>
      <alignment wrapText="0" readingOrder="0"/>
    </ndxf>
  </rcc>
  <rcc rId="195" sId="5">
    <nc r="S9" t="inlineStr">
      <is>
        <t>`</t>
      </is>
    </nc>
  </rcc>
  <rcc rId="196" sId="5" odxf="1" dxf="1" quotePrefix="1">
    <nc r="B10" t="inlineStr">
      <is>
        <t>13/01/2020</t>
      </is>
    </nc>
    <odxf>
      <alignment wrapText="1" readingOrder="0"/>
    </odxf>
    <ndxf>
      <alignment wrapText="0" readingOrder="0"/>
    </ndxf>
  </rcc>
  <rcc rId="197" sId="5" odxf="1" dxf="1" quotePrefix="1">
    <nc r="C10" t="inlineStr">
      <is>
        <t>31/01/2020</t>
      </is>
    </nc>
    <odxf>
      <alignment wrapText="1" readingOrder="0"/>
    </odxf>
    <ndxf>
      <alignment wrapText="0" readingOrder="0"/>
    </ndxf>
  </rcc>
  <rcc rId="198" sId="5" odxf="1" dxf="1">
    <nc r="D10" t="inlineStr">
      <is>
        <t>TG102LE</t>
      </is>
    </nc>
    <odxf>
      <alignment wrapText="1" readingOrder="0"/>
    </odxf>
    <ndxf>
      <alignment wrapText="0" readingOrder="0"/>
    </ndxf>
  </rcc>
  <rcc rId="199" sId="5" odxf="1" dxf="1" numFmtId="4">
    <nc r="E10">
      <v>868183033793030</v>
    </nc>
    <odxf>
      <alignment wrapText="1" readingOrder="0"/>
    </odxf>
    <ndxf>
      <alignment wrapText="0" readingOrder="0"/>
    </ndxf>
  </rcc>
  <rfmt sheetId="5" sqref="F10" start="0" length="0">
    <dxf>
      <alignment wrapText="0" readingOrder="0"/>
    </dxf>
  </rfmt>
  <rcc rId="200" sId="5" odxf="1" dxf="1">
    <nc r="G10" t="inlineStr">
      <is>
        <t>Còn BH</t>
      </is>
    </nc>
    <odxf>
      <alignment wrapText="1" readingOrder="0"/>
    </odxf>
    <ndxf>
      <alignment wrapText="0" readingOrder="0"/>
    </ndxf>
  </rcc>
  <rcc rId="201" sId="5" odxf="1" dxf="1">
    <nc r="I10" t="inlineStr">
      <is>
        <t>Lock: 203.162.69.75,20375</t>
      </is>
    </nc>
    <odxf>
      <font>
        <sz val="13"/>
        <name val="Times New Roman"/>
        <scheme val="none"/>
      </font>
    </odxf>
    <ndxf>
      <font>
        <sz val="13"/>
        <color auto="1"/>
        <name val="Times New Roman"/>
        <scheme val="none"/>
      </font>
    </ndxf>
  </rcc>
  <rcc rId="202" sId="5">
    <nc r="J10" t="inlineStr">
      <is>
        <t>Chập nguồn</t>
      </is>
    </nc>
  </rcc>
  <rcc rId="203" sId="5">
    <nc r="K10" t="inlineStr">
      <is>
        <t>LE.1.00.---01.180710</t>
      </is>
    </nc>
  </rcc>
  <rcc rId="204" sId="5">
    <nc r="L10" t="inlineStr">
      <is>
        <t>LE.1.00.---06.191010</t>
      </is>
    </nc>
  </rcc>
  <rcc rId="205" sId="5">
    <nc r="M10" t="inlineStr">
      <is>
        <t>Thay điốt chống quá áp, nâng cấp FW</t>
      </is>
    </nc>
  </rcc>
  <rfmt sheetId="5" sqref="O10" start="0" length="0">
    <dxf>
      <alignment wrapText="0" readingOrder="0"/>
    </dxf>
  </rfmt>
  <rcc rId="206" sId="5">
    <nc r="P10" t="inlineStr">
      <is>
        <t>Tùng</t>
      </is>
    </nc>
  </rcc>
  <rcc rId="207" sId="5">
    <nc r="Q10" t="inlineStr">
      <is>
        <t>PC+PM</t>
      </is>
    </nc>
  </rcc>
  <rcc rId="208" sId="5" odxf="1" dxf="1">
    <nc r="R10" t="inlineStr">
      <is>
        <t>NG, NCFW</t>
      </is>
    </nc>
    <odxf>
      <alignment wrapText="1" readingOrder="0"/>
    </odxf>
    <ndxf>
      <alignment wrapText="0" readingOrder="0"/>
    </ndxf>
  </rcc>
  <rcc rId="209" sId="5" odxf="1" dxf="1" quotePrefix="1">
    <nc r="B11" t="inlineStr">
      <is>
        <t>13/01/2020</t>
      </is>
    </nc>
    <odxf>
      <alignment wrapText="1" readingOrder="0"/>
    </odxf>
    <ndxf>
      <alignment wrapText="0" readingOrder="0"/>
    </ndxf>
  </rcc>
  <rcc rId="210" sId="5" odxf="1" dxf="1" quotePrefix="1">
    <nc r="C11" t="inlineStr">
      <is>
        <t>31/01/2020</t>
      </is>
    </nc>
    <odxf>
      <alignment wrapText="1" readingOrder="0"/>
    </odxf>
    <ndxf>
      <alignment wrapText="0" readingOrder="0"/>
    </ndxf>
  </rcc>
  <rcc rId="211" sId="5" odxf="1" dxf="1">
    <nc r="D11" t="inlineStr">
      <is>
        <t>TG102V</t>
      </is>
    </nc>
    <odxf>
      <alignment wrapText="1" readingOrder="0"/>
    </odxf>
    <ndxf>
      <alignment wrapText="0" readingOrder="0"/>
    </ndxf>
  </rcc>
  <rcc rId="212" sId="5" odxf="1" dxf="1" numFmtId="4">
    <nc r="E11">
      <v>864811036931447</v>
    </nc>
    <odxf>
      <alignment wrapText="1" readingOrder="0"/>
    </odxf>
    <ndxf>
      <alignment wrapText="0" readingOrder="0"/>
    </ndxf>
  </rcc>
  <rfmt sheetId="5" sqref="F11" start="0" length="0">
    <dxf>
      <alignment wrapText="0" readingOrder="0"/>
    </dxf>
  </rfmt>
  <rcc rId="213" sId="5" odxf="1" dxf="1">
    <nc r="G11" t="inlineStr">
      <is>
        <t>H</t>
      </is>
    </nc>
    <odxf>
      <alignment wrapText="1" readingOrder="0"/>
    </odxf>
    <ndxf>
      <alignment wrapText="0" readingOrder="0"/>
    </ndxf>
  </rcc>
  <rfmt sheetId="5" sqref="H11" start="0" length="0">
    <dxf>
      <fill>
        <patternFill patternType="none">
          <bgColor indexed="65"/>
        </patternFill>
      </fill>
      <alignment wrapText="0" readingOrder="0"/>
    </dxf>
  </rfmt>
  <rcc rId="214" sId="5" odxf="1" dxf="1">
    <nc r="I11" t="inlineStr">
      <is>
        <t>Lock: 203.162.69.18,17885</t>
      </is>
    </nc>
    <odxf>
      <font>
        <sz val="13"/>
        <name val="Times New Roman"/>
        <scheme val="none"/>
      </font>
    </odxf>
    <ndxf>
      <font>
        <sz val="13"/>
        <color auto="1"/>
        <name val="Times New Roman"/>
        <scheme val="none"/>
      </font>
    </ndxf>
  </rcc>
  <rcc rId="215" sId="5">
    <nc r="J11" t="inlineStr">
      <is>
        <t>Không khởi động được thiết bị, thiết bị ko nhận sim</t>
      </is>
    </nc>
  </rcc>
  <rfmt sheetId="5" sqref="K11" start="0" length="0">
    <dxf>
      <fill>
        <patternFill patternType="none">
          <bgColor indexed="65"/>
        </patternFill>
      </fill>
      <alignment wrapText="0" readingOrder="0"/>
    </dxf>
  </rfmt>
  <rcc rId="216" sId="5" odxf="1" dxf="1">
    <nc r="L11" t="inlineStr">
      <is>
        <t xml:space="preserve">W.1.00.---01.181101 </t>
      </is>
    </nc>
    <odxf>
      <fill>
        <patternFill patternType="solid">
          <bgColor theme="0"/>
        </patternFill>
      </fill>
      <alignment wrapText="1" readingOrder="0"/>
    </odxf>
    <ndxf>
      <fill>
        <patternFill patternType="none">
          <bgColor indexed="65"/>
        </patternFill>
      </fill>
      <alignment wrapText="0" readingOrder="0"/>
    </ndxf>
  </rcc>
  <rcc rId="217" sId="5">
    <nc r="M11" t="inlineStr">
      <is>
        <t>Nạp lại FW, nâng cấp khay sim</t>
      </is>
    </nc>
  </rcc>
  <rfmt sheetId="5" sqref="N11" start="0" length="0">
    <dxf>
      <numFmt numFmtId="3" formatCode="#,##0"/>
      <alignment wrapText="0" readingOrder="0"/>
    </dxf>
  </rfmt>
  <rfmt sheetId="5" sqref="O11" start="0" length="0">
    <dxf>
      <alignment wrapText="0" readingOrder="0"/>
    </dxf>
  </rfmt>
  <rcc rId="218" sId="5" odxf="1" dxf="1">
    <nc r="P11" t="inlineStr">
      <is>
        <t>Tùng</t>
      </is>
    </nc>
    <odxf>
      <alignment wrapText="1" readingOrder="0"/>
    </odxf>
    <ndxf>
      <alignment wrapText="0" readingOrder="0"/>
    </ndxf>
  </rcc>
  <rcc rId="219" sId="5">
    <nc r="Q11" t="inlineStr">
      <is>
        <t>PM+PC</t>
      </is>
    </nc>
  </rcc>
  <rcc rId="220" sId="5" odxf="1" dxf="1">
    <nc r="R11" t="inlineStr">
      <is>
        <t>MCH</t>
      </is>
    </nc>
    <odxf>
      <alignment wrapText="1" readingOrder="0"/>
    </odxf>
    <ndxf>
      <alignment wrapText="0" readingOrder="0"/>
    </ndxf>
  </rcc>
  <rcc rId="221" sId="5">
    <nc r="S11" t="inlineStr">
      <is>
        <t>CS</t>
      </is>
    </nc>
  </rcc>
  <rcc rId="222" sId="5" odxf="1" dxf="1" quotePrefix="1">
    <nc r="B12" t="inlineStr">
      <is>
        <t>13/01/2020</t>
      </is>
    </nc>
    <odxf>
      <alignment wrapText="1" readingOrder="0"/>
    </odxf>
    <ndxf>
      <alignment wrapText="0" readingOrder="0"/>
    </ndxf>
  </rcc>
  <rcc rId="223" sId="5" odxf="1" dxf="1" quotePrefix="1">
    <nc r="C12" t="inlineStr">
      <is>
        <t>31/01/2020</t>
      </is>
    </nc>
    <odxf>
      <alignment wrapText="1" readingOrder="0"/>
    </odxf>
    <ndxf>
      <alignment wrapText="0" readingOrder="0"/>
    </ndxf>
  </rcc>
  <rcc rId="224" sId="5" odxf="1" dxf="1">
    <nc r="D12" t="inlineStr">
      <is>
        <t>TG102V</t>
      </is>
    </nc>
    <odxf>
      <fill>
        <patternFill patternType="solid">
          <bgColor theme="0"/>
        </patternFill>
      </fill>
      <alignment wrapText="1" readingOrder="0"/>
    </odxf>
    <ndxf>
      <fill>
        <patternFill patternType="none">
          <bgColor indexed="65"/>
        </patternFill>
      </fill>
      <alignment wrapText="0" readingOrder="0"/>
    </ndxf>
  </rcc>
  <rcc rId="225" sId="5" odxf="1" dxf="1" numFmtId="4">
    <nc r="E12">
      <v>864811036948359</v>
    </nc>
    <odxf>
      <fill>
        <patternFill patternType="solid">
          <bgColor theme="0"/>
        </patternFill>
      </fill>
      <alignment wrapText="1" readingOrder="0"/>
    </odxf>
    <ndxf>
      <fill>
        <patternFill patternType="none">
          <bgColor indexed="65"/>
        </patternFill>
      </fill>
      <alignment wrapText="0" readingOrder="0"/>
    </ndxf>
  </rcc>
  <rfmt sheetId="5" sqref="F12" start="0" length="0">
    <dxf>
      <fill>
        <patternFill patternType="none">
          <bgColor indexed="65"/>
        </patternFill>
      </fill>
      <alignment wrapText="0" readingOrder="0"/>
    </dxf>
  </rfmt>
  <rcc rId="226" sId="5" odxf="1" dxf="1">
    <nc r="G12" t="inlineStr">
      <is>
        <t>H</t>
      </is>
    </nc>
    <odxf>
      <fill>
        <patternFill patternType="solid">
          <bgColor theme="0"/>
        </patternFill>
      </fill>
      <alignment wrapText="1" readingOrder="0"/>
    </odxf>
    <ndxf>
      <fill>
        <patternFill patternType="none">
          <bgColor indexed="65"/>
        </patternFill>
      </fill>
      <alignment wrapText="0" readingOrder="0"/>
    </ndxf>
  </rcc>
  <rcc rId="227" sId="5" odxf="1" dxf="1">
    <nc r="I12" t="inlineStr">
      <is>
        <t>Lock: 203.162.69.75,20075</t>
      </is>
    </nc>
    <odxf>
      <font>
        <sz val="13"/>
        <name val="Times New Roman"/>
        <scheme val="none"/>
      </font>
    </odxf>
    <ndxf>
      <font>
        <sz val="13"/>
        <color auto="1"/>
        <name val="Times New Roman"/>
        <scheme val="none"/>
      </font>
    </ndxf>
  </rcc>
  <rcc rId="228" sId="5">
    <nc r="J12" t="inlineStr">
      <is>
        <t>Không khởi động được thiết bị, thiết bị ko nhận sim</t>
      </is>
    </nc>
  </rcc>
  <rcc rId="229" sId="5">
    <nc r="L12" t="inlineStr">
      <is>
        <t xml:space="preserve">W.1.00.---01.181101 </t>
      </is>
    </nc>
  </rcc>
  <rcc rId="230" sId="5">
    <nc r="M12" t="inlineStr">
      <is>
        <t>Nạp lại FW, nâng cấp khay sim</t>
      </is>
    </nc>
  </rcc>
  <rfmt sheetId="5" sqref="N12" start="0" length="0">
    <dxf>
      <numFmt numFmtId="3" formatCode="#,##0"/>
      <fill>
        <patternFill patternType="none">
          <bgColor indexed="65"/>
        </patternFill>
      </fill>
    </dxf>
  </rfmt>
  <rfmt sheetId="5" sqref="O12" start="0" length="0">
    <dxf>
      <alignment wrapText="0" readingOrder="0"/>
    </dxf>
  </rfmt>
  <rcc rId="231" sId="5">
    <nc r="P12" t="inlineStr">
      <is>
        <t>Tùng</t>
      </is>
    </nc>
  </rcc>
  <rcc rId="232" sId="5" odxf="1" dxf="1">
    <nc r="Q12" t="inlineStr">
      <is>
        <t>PM+PC</t>
      </is>
    </nc>
    <odxf>
      <numFmt numFmtId="0" formatCode="General"/>
    </odxf>
    <ndxf>
      <numFmt numFmtId="3" formatCode="#,##0"/>
    </ndxf>
  </rcc>
  <rcc rId="233" sId="5" odxf="1" dxf="1">
    <nc r="R12" t="inlineStr">
      <is>
        <t>MCH</t>
      </is>
    </nc>
    <odxf>
      <alignment wrapText="1" readingOrder="0"/>
    </odxf>
    <ndxf>
      <alignment wrapText="0" readingOrder="0"/>
    </ndxf>
  </rcc>
  <rcc rId="234" sId="5">
    <nc r="S12" t="inlineStr">
      <is>
        <t>CS</t>
      </is>
    </nc>
  </rcc>
  <rcc rId="235" sId="5" odxf="1" dxf="1" quotePrefix="1">
    <nc r="B13" t="inlineStr">
      <is>
        <t>13/01/2020</t>
      </is>
    </nc>
    <odxf>
      <alignment wrapText="1" readingOrder="0"/>
    </odxf>
    <ndxf>
      <alignment wrapText="0" readingOrder="0"/>
    </ndxf>
  </rcc>
  <rcc rId="236" sId="5" odxf="1" dxf="1" quotePrefix="1">
    <nc r="C13" t="inlineStr">
      <is>
        <t>31/01/2020</t>
      </is>
    </nc>
    <odxf>
      <alignment wrapText="1" readingOrder="0"/>
    </odxf>
    <ndxf>
      <alignment wrapText="0" readingOrder="0"/>
    </ndxf>
  </rcc>
  <rcc rId="237" sId="5" odxf="1" dxf="1">
    <nc r="D13" t="inlineStr">
      <is>
        <t>TG102V</t>
      </is>
    </nc>
    <odxf>
      <fill>
        <patternFill patternType="solid">
          <bgColor theme="0"/>
        </patternFill>
      </fill>
      <alignment wrapText="1" readingOrder="0"/>
    </odxf>
    <ndxf>
      <fill>
        <patternFill patternType="none">
          <bgColor indexed="65"/>
        </patternFill>
      </fill>
      <alignment wrapText="0" readingOrder="0"/>
    </ndxf>
  </rcc>
  <rcc rId="238" sId="5" odxf="1" dxf="1" numFmtId="4">
    <nc r="E13">
      <v>868345031045354</v>
    </nc>
    <odxf>
      <fill>
        <patternFill patternType="solid">
          <bgColor theme="0"/>
        </patternFill>
      </fill>
      <alignment wrapText="1" readingOrder="0"/>
    </odxf>
    <ndxf>
      <fill>
        <patternFill patternType="none">
          <bgColor indexed="65"/>
        </patternFill>
      </fill>
      <alignment wrapText="0" readingOrder="0"/>
    </ndxf>
  </rcc>
  <rfmt sheetId="5" sqref="F13" start="0" length="0">
    <dxf>
      <fill>
        <patternFill patternType="none">
          <bgColor indexed="65"/>
        </patternFill>
      </fill>
      <alignment wrapText="0" readingOrder="0"/>
    </dxf>
  </rfmt>
  <rcc rId="239" sId="5" odxf="1" dxf="1">
    <nc r="G13" t="inlineStr">
      <is>
        <t>H</t>
      </is>
    </nc>
    <odxf>
      <fill>
        <patternFill patternType="solid">
          <bgColor theme="0"/>
        </patternFill>
      </fill>
      <alignment wrapText="1" readingOrder="0"/>
    </odxf>
    <ndxf>
      <fill>
        <patternFill patternType="none">
          <bgColor indexed="65"/>
        </patternFill>
      </fill>
      <alignment wrapText="0" readingOrder="0"/>
    </ndxf>
  </rcc>
  <rcc rId="240" sId="5" odxf="1" dxf="1" quotePrefix="1">
    <nc r="H13" t="inlineStr">
      <is>
        <t>Kiểm tra lại dịch vụ trên server</t>
      </is>
    </nc>
    <odxf>
      <font>
        <sz val="13"/>
        <color auto="1"/>
        <name val="Times New Roman"/>
        <scheme val="none"/>
      </font>
      <alignment wrapText="1" readingOrder="0"/>
    </odxf>
    <ndxf>
      <font>
        <sz val="13"/>
        <color auto="1"/>
        <name val="Times New Roman"/>
        <scheme val="none"/>
      </font>
      <alignment wrapText="0" readingOrder="0"/>
    </ndxf>
  </rcc>
  <rcc rId="241" sId="5">
    <nc r="I13" t="inlineStr">
      <is>
        <t>Lock: 203.162.69.18,16883</t>
      </is>
    </nc>
  </rcc>
  <rcc rId="242" sId="5" odxf="1" dxf="1">
    <nc r="J13" t="inlineStr">
      <is>
        <t>Thiết bị có dấu hiệu nước vào gây oxi hóa khối nguồn, không nhận sim</t>
      </is>
    </nc>
    <odxf>
      <font>
        <sz val="13"/>
        <color auto="1"/>
        <name val="Times New Roman"/>
        <scheme val="none"/>
      </font>
    </odxf>
    <ndxf>
      <font>
        <sz val="13"/>
        <color auto="1"/>
        <name val="Times New Roman"/>
        <scheme val="none"/>
      </font>
    </ndxf>
  </rcc>
  <rcc rId="243" sId="5" odxf="1" dxf="1">
    <nc r="K13" t="inlineStr">
      <is>
        <t xml:space="preserve">W.1.00.---01.180320 </t>
      </is>
    </nc>
    <odxf>
      <font>
        <sz val="13"/>
        <color auto="1"/>
        <name val="Times New Roman"/>
        <scheme val="none"/>
      </font>
    </odxf>
    <ndxf>
      <font>
        <sz val="13"/>
        <color auto="1"/>
        <name val="Times New Roman"/>
        <scheme val="none"/>
      </font>
    </ndxf>
  </rcc>
  <rcc rId="244" sId="5">
    <nc r="L13" t="inlineStr">
      <is>
        <t xml:space="preserve">W.1.00.---01.181101 </t>
      </is>
    </nc>
  </rcc>
  <rcc rId="245" sId="5">
    <nc r="M13" t="inlineStr">
      <is>
        <t>Vệ sinh lại mạch xử lý phần cứng, nâng khay sim, FW</t>
      </is>
    </nc>
  </rcc>
  <rfmt sheetId="5" sqref="N13" start="0" length="0">
    <dxf>
      <font>
        <sz val="13"/>
        <color auto="1"/>
        <name val="Times New Roman"/>
        <scheme val="none"/>
      </font>
    </dxf>
  </rfmt>
  <rfmt sheetId="5" sqref="O13" start="0" length="0">
    <dxf>
      <alignment wrapText="0" readingOrder="0"/>
    </dxf>
  </rfmt>
  <rcc rId="246" sId="5">
    <nc r="P13" t="inlineStr">
      <is>
        <t>Tùng</t>
      </is>
    </nc>
  </rcc>
  <rcc rId="247" sId="5" odxf="1" dxf="1">
    <nc r="Q13" t="inlineStr">
      <is>
        <t>PM+PC</t>
      </is>
    </nc>
    <odxf>
      <numFmt numFmtId="0" formatCode="General"/>
    </odxf>
    <ndxf>
      <numFmt numFmtId="3" formatCode="#,##0"/>
    </ndxf>
  </rcc>
  <rcc rId="248" sId="5" odxf="1" dxf="1">
    <nc r="R13" t="inlineStr">
      <is>
        <t>NG, NCFW</t>
      </is>
    </nc>
    <odxf>
      <alignment wrapText="1" readingOrder="0"/>
    </odxf>
    <ndxf>
      <alignment wrapText="0" readingOrder="0"/>
    </ndxf>
  </rcc>
  <rcc rId="249" sId="5">
    <nc r="S13" t="inlineStr">
      <is>
        <t>CS</t>
      </is>
    </nc>
  </rcc>
  <rcc rId="250" sId="5" odxf="1" dxf="1" quotePrefix="1">
    <nc r="B14" t="inlineStr">
      <is>
        <t>13/01/2020</t>
      </is>
    </nc>
    <odxf>
      <alignment wrapText="1" readingOrder="0"/>
    </odxf>
    <ndxf>
      <alignment wrapText="0" readingOrder="0"/>
    </ndxf>
  </rcc>
  <rcc rId="251" sId="5" odxf="1" dxf="1" quotePrefix="1">
    <nc r="C14" t="inlineStr">
      <is>
        <t>31/01/2020</t>
      </is>
    </nc>
    <odxf>
      <alignment wrapText="1" readingOrder="0"/>
    </odxf>
    <ndxf>
      <alignment wrapText="0" readingOrder="0"/>
    </ndxf>
  </rcc>
  <rcc rId="252" sId="5" odxf="1" dxf="1">
    <nc r="D14" t="inlineStr">
      <is>
        <t>TG102V</t>
      </is>
    </nc>
    <odxf>
      <fill>
        <patternFill patternType="solid">
          <bgColor theme="0"/>
        </patternFill>
      </fill>
      <alignment wrapText="1" readingOrder="0"/>
    </odxf>
    <ndxf>
      <fill>
        <patternFill patternType="none">
          <bgColor indexed="65"/>
        </patternFill>
      </fill>
      <alignment wrapText="0" readingOrder="0"/>
    </ndxf>
  </rcc>
  <rcc rId="253" sId="5" odxf="1" dxf="1" numFmtId="4">
    <nc r="E14">
      <v>868345031038177</v>
    </nc>
    <odxf>
      <fill>
        <patternFill patternType="solid">
          <bgColor theme="0"/>
        </patternFill>
      </fill>
      <alignment wrapText="1" readingOrder="0"/>
    </odxf>
    <ndxf>
      <fill>
        <patternFill patternType="none">
          <bgColor indexed="65"/>
        </patternFill>
      </fill>
      <alignment wrapText="0" readingOrder="0"/>
    </ndxf>
  </rcc>
  <rfmt sheetId="5" sqref="F14" start="0" length="0">
    <dxf>
      <fill>
        <patternFill patternType="none">
          <bgColor indexed="65"/>
        </patternFill>
      </fill>
      <alignment wrapText="0" readingOrder="0"/>
    </dxf>
  </rfmt>
  <rcc rId="254" sId="5" odxf="1" dxf="1">
    <nc r="G14" t="inlineStr">
      <is>
        <t>H</t>
      </is>
    </nc>
    <odxf>
      <fill>
        <patternFill patternType="solid">
          <bgColor theme="0"/>
        </patternFill>
      </fill>
      <alignment wrapText="1" readingOrder="0"/>
    </odxf>
    <ndxf>
      <fill>
        <patternFill patternType="none">
          <bgColor indexed="65"/>
        </patternFill>
      </fill>
      <alignment wrapText="0" readingOrder="0"/>
    </ndxf>
  </rcc>
  <rfmt sheetId="5" sqref="H14" start="0" length="0">
    <dxf/>
  </rfmt>
  <rcc rId="255" sId="5" odxf="1" dxf="1">
    <nc r="I14" t="inlineStr">
      <is>
        <t>Lock: 203.162.69.18,16885</t>
      </is>
    </nc>
    <odxf>
      <font>
        <sz val="13"/>
        <name val="Times New Roman"/>
        <scheme val="none"/>
      </font>
    </odxf>
    <ndxf>
      <font>
        <sz val="13"/>
        <color auto="1"/>
        <name val="Times New Roman"/>
        <scheme val="none"/>
      </font>
    </ndxf>
  </rcc>
  <rcc rId="256" sId="5">
    <nc r="J14" t="inlineStr">
      <is>
        <t>Thiết bị không nhận sim</t>
      </is>
    </nc>
  </rcc>
  <rcc rId="257" sId="5">
    <nc r="K14" t="inlineStr">
      <is>
        <t xml:space="preserve">W.1.00.---01.180320 </t>
      </is>
    </nc>
  </rcc>
  <rcc rId="258" sId="5">
    <nc r="L14" t="inlineStr">
      <is>
        <t xml:space="preserve">W.1.00.---01.181101 </t>
      </is>
    </nc>
  </rcc>
  <rcc rId="259" sId="5">
    <nc r="M14" t="inlineStr">
      <is>
        <t>Thay khay sim, nâng cấp FW</t>
      </is>
    </nc>
  </rcc>
  <rfmt sheetId="5" sqref="O14" start="0" length="0">
    <dxf>
      <alignment wrapText="0" readingOrder="0"/>
    </dxf>
  </rfmt>
  <rcc rId="260" sId="5">
    <nc r="P14" t="inlineStr">
      <is>
        <t>Tùng</t>
      </is>
    </nc>
  </rcc>
  <rcc rId="261" sId="5" odxf="1" dxf="1">
    <nc r="Q14" t="inlineStr">
      <is>
        <t>PC+PM</t>
      </is>
    </nc>
    <odxf>
      <numFmt numFmtId="0" formatCode="General"/>
    </odxf>
    <ndxf>
      <numFmt numFmtId="3" formatCode="#,##0"/>
    </ndxf>
  </rcc>
  <rcc rId="262" sId="5" odxf="1" dxf="1">
    <nc r="R14" t="inlineStr">
      <is>
        <t>NCFW</t>
      </is>
    </nc>
    <odxf>
      <alignment wrapText="1" readingOrder="0"/>
    </odxf>
    <ndxf>
      <alignment wrapText="0" readingOrder="0"/>
    </ndxf>
  </rcc>
  <rcc rId="263" sId="5">
    <nc r="S14" t="inlineStr">
      <is>
        <t>CS</t>
      </is>
    </nc>
  </rcc>
  <rcc rId="264" sId="5" odxf="1" dxf="1" quotePrefix="1">
    <nc r="B15" t="inlineStr">
      <is>
        <t>13/01/2020</t>
      </is>
    </nc>
    <odxf>
      <alignment wrapText="1" readingOrder="0"/>
    </odxf>
    <ndxf>
      <alignment wrapText="0" readingOrder="0"/>
    </ndxf>
  </rcc>
  <rcc rId="265" sId="5" odxf="1" dxf="1" quotePrefix="1">
    <nc r="C15" t="inlineStr">
      <is>
        <t>31/01/2020</t>
      </is>
    </nc>
    <odxf>
      <alignment wrapText="1" readingOrder="0"/>
    </odxf>
    <ndxf>
      <alignment wrapText="0" readingOrder="0"/>
    </ndxf>
  </rcc>
  <rcc rId="266" sId="5" odxf="1" dxf="1">
    <nc r="D15" t="inlineStr">
      <is>
        <t>TG102SE</t>
      </is>
    </nc>
    <odxf>
      <fill>
        <patternFill patternType="solid">
          <bgColor theme="0"/>
        </patternFill>
      </fill>
      <alignment wrapText="1" readingOrder="0"/>
    </odxf>
    <ndxf>
      <fill>
        <patternFill patternType="none">
          <bgColor indexed="65"/>
        </patternFill>
      </fill>
      <alignment wrapText="0" readingOrder="0"/>
    </ndxf>
  </rcc>
  <rcc rId="267" sId="5" odxf="1" dxf="1" numFmtId="4">
    <nc r="E15">
      <v>864811037264533</v>
    </nc>
    <odxf>
      <fill>
        <patternFill patternType="solid">
          <bgColor theme="0"/>
        </patternFill>
      </fill>
      <alignment wrapText="1" readingOrder="0"/>
    </odxf>
    <ndxf>
      <fill>
        <patternFill patternType="none">
          <bgColor indexed="65"/>
        </patternFill>
      </fill>
      <alignment wrapText="0" readingOrder="0"/>
    </ndxf>
  </rcc>
  <rfmt sheetId="5" sqref="F15" start="0" length="0">
    <dxf>
      <fill>
        <patternFill patternType="none">
          <bgColor indexed="65"/>
        </patternFill>
      </fill>
      <alignment wrapText="0" readingOrder="0"/>
    </dxf>
  </rfmt>
  <rcc rId="268" sId="5" odxf="1" dxf="1">
    <nc r="G15" t="inlineStr">
      <is>
        <t>H</t>
      </is>
    </nc>
    <odxf>
      <fill>
        <patternFill patternType="solid">
          <bgColor theme="0"/>
        </patternFill>
      </fill>
      <alignment wrapText="1" readingOrder="0"/>
    </odxf>
    <ndxf>
      <fill>
        <patternFill patternType="none">
          <bgColor indexed="65"/>
        </patternFill>
      </fill>
      <alignment wrapText="0" readingOrder="0"/>
    </ndxf>
  </rcc>
  <rfmt sheetId="5" sqref="H15" start="0" length="0">
    <dxf>
      <fill>
        <patternFill patternType="none">
          <bgColor indexed="65"/>
        </patternFill>
      </fill>
      <alignment wrapText="0" readingOrder="0"/>
    </dxf>
  </rfmt>
  <rfmt sheetId="5" sqref="I15" start="0" length="0">
    <dxf>
      <font>
        <sz val="13"/>
        <color auto="1"/>
        <name val="Times New Roman"/>
        <scheme val="none"/>
      </font>
      <numFmt numFmtId="0" formatCode="General"/>
    </dxf>
  </rfmt>
  <rcc rId="269" sId="5">
    <nc r="J15" t="inlineStr">
      <is>
        <t>Mất cấu hình, không sáng led memory</t>
      </is>
    </nc>
  </rcc>
  <rfmt sheetId="5" sqref="K15" start="0" length="0">
    <dxf>
      <fill>
        <patternFill patternType="none">
          <bgColor indexed="65"/>
        </patternFill>
      </fill>
      <alignment wrapText="0" readingOrder="0"/>
      <border outline="0">
        <left/>
        <right/>
        <top/>
        <bottom/>
      </border>
    </dxf>
  </rfmt>
  <rcc rId="270" sId="5">
    <nc r="L15" t="inlineStr">
      <is>
        <t>SE.3.00.---02.180711</t>
      </is>
    </nc>
  </rcc>
  <rcc rId="271" sId="5">
    <nc r="M15" t="inlineStr">
      <is>
        <t>Cấu hình lại, Nâng cấp FW</t>
      </is>
    </nc>
  </rcc>
  <rfmt sheetId="5" sqref="N15" start="0" length="0">
    <dxf>
      <numFmt numFmtId="3" formatCode="#,##0"/>
      <alignment wrapText="0" readingOrder="0"/>
    </dxf>
  </rfmt>
  <rfmt sheetId="5" sqref="O15" start="0" length="0">
    <dxf>
      <alignment wrapText="0" readingOrder="0"/>
    </dxf>
  </rfmt>
  <rcc rId="272" sId="5" odxf="1" dxf="1">
    <nc r="P15" t="inlineStr">
      <is>
        <t>Tùng</t>
      </is>
    </nc>
    <odxf>
      <alignment wrapText="1" readingOrder="0"/>
    </odxf>
    <ndxf>
      <alignment wrapText="0" readingOrder="0"/>
    </ndxf>
  </rcc>
  <rcc rId="273" sId="5" odxf="1" dxf="1">
    <nc r="Q15" t="inlineStr">
      <is>
        <t>PM</t>
      </is>
    </nc>
    <odxf>
      <numFmt numFmtId="0" formatCode="General"/>
    </odxf>
    <ndxf>
      <numFmt numFmtId="3" formatCode="#,##0"/>
    </ndxf>
  </rcc>
  <rcc rId="274" sId="5" odxf="1" dxf="1">
    <nc r="R15" t="inlineStr">
      <is>
        <t>MCH, NCFW</t>
      </is>
    </nc>
    <odxf>
      <alignment wrapText="1" readingOrder="0"/>
    </odxf>
    <ndxf>
      <alignment wrapText="0" readingOrder="0"/>
    </ndxf>
  </rcc>
  <rcc rId="275" sId="5" odxf="1" dxf="1" quotePrefix="1">
    <nc r="B16" t="inlineStr">
      <is>
        <t>13/01/2020</t>
      </is>
    </nc>
    <odxf>
      <alignment wrapText="1" readingOrder="0"/>
    </odxf>
    <ndxf>
      <alignment wrapText="0" readingOrder="0"/>
    </ndxf>
  </rcc>
  <rcc rId="276" sId="5" odxf="1" dxf="1" quotePrefix="1">
    <nc r="C16" t="inlineStr">
      <is>
        <t>31/01/2020</t>
      </is>
    </nc>
    <odxf>
      <alignment wrapText="1" readingOrder="0"/>
    </odxf>
    <ndxf>
      <alignment wrapText="0" readingOrder="0"/>
    </ndxf>
  </rcc>
  <rcc rId="277" sId="5" odxf="1" dxf="1">
    <nc r="D16" t="inlineStr">
      <is>
        <t>TG102SE</t>
      </is>
    </nc>
    <odxf>
      <fill>
        <patternFill patternType="solid">
          <bgColor theme="0"/>
        </patternFill>
      </fill>
      <alignment wrapText="1" readingOrder="0"/>
    </odxf>
    <ndxf>
      <fill>
        <patternFill patternType="none">
          <bgColor indexed="65"/>
        </patternFill>
      </fill>
      <alignment wrapText="0" readingOrder="0"/>
    </ndxf>
  </rcc>
  <rcc rId="278" sId="5" odxf="1" dxf="1" numFmtId="4">
    <nc r="E16">
      <v>864811037261901</v>
    </nc>
    <odxf>
      <fill>
        <patternFill patternType="solid">
          <bgColor theme="0"/>
        </patternFill>
      </fill>
      <alignment wrapText="1" readingOrder="0"/>
    </odxf>
    <ndxf>
      <fill>
        <patternFill patternType="none">
          <bgColor indexed="65"/>
        </patternFill>
      </fill>
      <alignment wrapText="0" readingOrder="0"/>
    </ndxf>
  </rcc>
  <rfmt sheetId="5" sqref="F16" start="0" length="0">
    <dxf>
      <fill>
        <patternFill patternType="none">
          <bgColor indexed="65"/>
        </patternFill>
      </fill>
      <alignment wrapText="0" readingOrder="0"/>
    </dxf>
  </rfmt>
  <rcc rId="279" sId="5" odxf="1" dxf="1">
    <nc r="G16" t="inlineStr">
      <is>
        <t>H</t>
      </is>
    </nc>
    <odxf>
      <fill>
        <patternFill patternType="solid">
          <bgColor theme="0"/>
        </patternFill>
      </fill>
      <alignment wrapText="1" readingOrder="0"/>
    </odxf>
    <ndxf>
      <fill>
        <patternFill patternType="none">
          <bgColor indexed="65"/>
        </patternFill>
      </fill>
      <alignment wrapText="0" readingOrder="0"/>
    </ndxf>
  </rcc>
  <rcc rId="280" sId="5">
    <nc r="H16" t="inlineStr">
      <is>
        <t>Imei mới: 869696043500524</t>
      </is>
    </nc>
  </rcc>
  <rcc rId="281" sId="5" odxf="1" dxf="1">
    <nc r="I16" t="inlineStr">
      <is>
        <t>203.162.69.57,20005</t>
      </is>
    </nc>
    <odxf>
      <font>
        <sz val="13"/>
        <name val="Times New Roman"/>
        <scheme val="none"/>
      </font>
    </odxf>
    <ndxf>
      <font>
        <sz val="13"/>
        <color auto="1"/>
        <name val="Times New Roman"/>
        <scheme val="none"/>
      </font>
    </ndxf>
  </rcc>
  <rcc rId="282" sId="5">
    <nc r="J16" t="inlineStr">
      <is>
        <t>Lỗi GSM</t>
      </is>
    </nc>
  </rcc>
  <rcc rId="283" sId="5">
    <nc r="K16" t="inlineStr">
      <is>
        <t>SE.3.00.---02.180711</t>
      </is>
    </nc>
  </rcc>
  <rcc rId="284" sId="5">
    <nc r="M16" t="inlineStr">
      <is>
        <t>Thay module GSM</t>
      </is>
    </nc>
  </rcc>
  <rcc rId="285" sId="5" odxf="1" dxf="1" numFmtId="4">
    <nc r="N16">
      <v>300000</v>
    </nc>
    <odxf>
      <numFmt numFmtId="0" formatCode="General"/>
      <fill>
        <patternFill patternType="solid">
          <bgColor theme="0"/>
        </patternFill>
      </fill>
    </odxf>
    <ndxf>
      <numFmt numFmtId="3" formatCode="#,##0"/>
      <fill>
        <patternFill patternType="none">
          <bgColor indexed="65"/>
        </patternFill>
      </fill>
    </ndxf>
  </rcc>
  <rfmt sheetId="5" sqref="O16" start="0" length="0">
    <dxf>
      <alignment wrapText="0" readingOrder="0"/>
    </dxf>
  </rfmt>
  <rcc rId="286" sId="5">
    <nc r="P16" t="inlineStr">
      <is>
        <t>Tùng</t>
      </is>
    </nc>
  </rcc>
  <rcc rId="287" sId="5" odxf="1" dxf="1">
    <nc r="Q16" t="inlineStr">
      <is>
        <t>PC</t>
      </is>
    </nc>
    <odxf>
      <numFmt numFmtId="0" formatCode="General"/>
    </odxf>
    <ndxf>
      <numFmt numFmtId="3" formatCode="#,##0"/>
    </ndxf>
  </rcc>
  <rcc rId="288" sId="5" odxf="1" dxf="1">
    <nc r="R16" t="inlineStr">
      <is>
        <t>GSM</t>
      </is>
    </nc>
    <odxf>
      <alignment wrapText="1" readingOrder="0"/>
    </odxf>
    <ndxf>
      <alignment wrapText="0" readingOrder="0"/>
    </ndxf>
  </rcc>
  <rcc rId="289" sId="5" odxf="1" dxf="1" quotePrefix="1">
    <nc r="B17" t="inlineStr">
      <is>
        <t>13/01/2020</t>
      </is>
    </nc>
    <odxf>
      <alignment wrapText="1" readingOrder="0"/>
    </odxf>
    <ndxf>
      <alignment wrapText="0" readingOrder="0"/>
    </ndxf>
  </rcc>
  <rcc rId="290" sId="5" odxf="1" dxf="1" quotePrefix="1">
    <nc r="C17" t="inlineStr">
      <is>
        <t>31/01/2020</t>
      </is>
    </nc>
    <odxf>
      <alignment wrapText="1" readingOrder="0"/>
    </odxf>
    <ndxf>
      <alignment wrapText="0" readingOrder="0"/>
    </ndxf>
  </rcc>
  <rcc rId="291" sId="5" odxf="1" dxf="1">
    <nc r="D17" t="inlineStr">
      <is>
        <t>TG102SE</t>
      </is>
    </nc>
    <odxf>
      <fill>
        <patternFill patternType="solid">
          <bgColor theme="0"/>
        </patternFill>
      </fill>
      <alignment wrapText="1" readingOrder="0"/>
    </odxf>
    <ndxf>
      <fill>
        <patternFill patternType="none">
          <bgColor indexed="65"/>
        </patternFill>
      </fill>
      <alignment wrapText="0" readingOrder="0"/>
    </ndxf>
  </rcc>
  <rcc rId="292" sId="5" odxf="1" dxf="1" numFmtId="4">
    <nc r="E17">
      <v>862631034728104</v>
    </nc>
    <odxf>
      <fill>
        <patternFill patternType="solid">
          <bgColor theme="0"/>
        </patternFill>
      </fill>
      <alignment wrapText="1" readingOrder="0"/>
    </odxf>
    <ndxf>
      <fill>
        <patternFill patternType="none">
          <bgColor indexed="65"/>
        </patternFill>
      </fill>
      <alignment wrapText="0" readingOrder="0"/>
    </ndxf>
  </rcc>
  <rfmt sheetId="5" sqref="F17" start="0" length="0">
    <dxf>
      <fill>
        <patternFill patternType="none">
          <bgColor indexed="65"/>
        </patternFill>
      </fill>
      <alignment wrapText="0" readingOrder="0"/>
    </dxf>
  </rfmt>
  <rcc rId="293" sId="5" odxf="1" dxf="1">
    <nc r="G17" t="inlineStr">
      <is>
        <t>H</t>
      </is>
    </nc>
    <odxf>
      <fill>
        <patternFill patternType="solid">
          <bgColor theme="0"/>
        </patternFill>
      </fill>
      <alignment wrapText="1" readingOrder="0"/>
    </odxf>
    <ndxf>
      <fill>
        <patternFill patternType="none">
          <bgColor indexed="65"/>
        </patternFill>
      </fill>
      <alignment wrapText="0" readingOrder="0"/>
    </ndxf>
  </rcc>
  <rfmt sheetId="5" sqref="H17" start="0" length="0">
    <dxf>
      <alignment wrapText="0" readingOrder="0"/>
    </dxf>
  </rfmt>
  <rfmt sheetId="5" sqref="I17" start="0" length="0">
    <dxf>
      <font>
        <sz val="13"/>
        <color auto="1"/>
        <name val="Times New Roman"/>
        <scheme val="none"/>
      </font>
    </dxf>
  </rfmt>
  <rcc rId="294" sId="5">
    <nc r="J17" t="inlineStr">
      <is>
        <t>Mất cấu hình</t>
      </is>
    </nc>
  </rcc>
  <rcc rId="295" sId="5">
    <nc r="L17" t="inlineStr">
      <is>
        <t>SE.3.00.---02.180711</t>
      </is>
    </nc>
  </rcc>
  <rcc rId="296" sId="5">
    <nc r="M17" t="inlineStr">
      <is>
        <t>Cấu hình lại, nâng cấp FW</t>
      </is>
    </nc>
  </rcc>
  <rfmt sheetId="5" sqref="O17" start="0" length="0">
    <dxf>
      <alignment wrapText="0" readingOrder="0"/>
    </dxf>
  </rfmt>
  <rcc rId="297" sId="5">
    <nc r="P17" t="inlineStr">
      <is>
        <t>Tùng</t>
      </is>
    </nc>
  </rcc>
  <rcc rId="298" sId="5" odxf="1" dxf="1">
    <nc r="Q17" t="inlineStr">
      <is>
        <t>PM</t>
      </is>
    </nc>
    <odxf>
      <numFmt numFmtId="0" formatCode="General"/>
    </odxf>
    <ndxf>
      <numFmt numFmtId="3" formatCode="#,##0"/>
    </ndxf>
  </rcc>
  <rcc rId="299" sId="5" odxf="1" dxf="1">
    <nc r="R17" t="inlineStr">
      <is>
        <t>MCH, NCFW</t>
      </is>
    </nc>
    <odxf>
      <alignment wrapText="1" readingOrder="0"/>
    </odxf>
    <ndxf>
      <alignment wrapText="0" readingOrder="0"/>
    </ndxf>
  </rcc>
  <rcc rId="300" sId="5" odxf="1" dxf="1" quotePrefix="1">
    <nc r="B18" t="inlineStr">
      <is>
        <t>13/01/2020</t>
      </is>
    </nc>
    <odxf>
      <alignment wrapText="1" readingOrder="0"/>
    </odxf>
    <ndxf>
      <alignment wrapText="0" readingOrder="0"/>
    </ndxf>
  </rcc>
  <rcc rId="301" sId="5" odxf="1" dxf="1" quotePrefix="1">
    <nc r="C18" t="inlineStr">
      <is>
        <t>31/01/2020</t>
      </is>
    </nc>
    <odxf>
      <alignment wrapText="1" readingOrder="0"/>
    </odxf>
    <ndxf>
      <alignment wrapText="0" readingOrder="0"/>
    </ndxf>
  </rcc>
  <rcc rId="302" sId="5" odxf="1" dxf="1">
    <nc r="D18" t="inlineStr">
      <is>
        <t>TG102SE</t>
      </is>
    </nc>
    <odxf>
      <fill>
        <patternFill patternType="solid">
          <bgColor theme="0"/>
        </patternFill>
      </fill>
      <alignment wrapText="1" readingOrder="0"/>
    </odxf>
    <ndxf>
      <fill>
        <patternFill patternType="none">
          <bgColor indexed="65"/>
        </patternFill>
      </fill>
      <alignment wrapText="0" readingOrder="0"/>
    </ndxf>
  </rcc>
  <rcc rId="303" sId="5" odxf="1" dxf="1" numFmtId="4">
    <nc r="E18">
      <v>861694037953997</v>
    </nc>
    <odxf>
      <fill>
        <patternFill patternType="solid">
          <bgColor theme="0"/>
        </patternFill>
      </fill>
      <alignment wrapText="1" readingOrder="0"/>
    </odxf>
    <ndxf>
      <fill>
        <patternFill patternType="none">
          <bgColor indexed="65"/>
        </patternFill>
      </fill>
      <alignment wrapText="0" readingOrder="0"/>
    </ndxf>
  </rcc>
  <rfmt sheetId="5" sqref="F18" start="0" length="0">
    <dxf>
      <fill>
        <patternFill patternType="none">
          <bgColor indexed="65"/>
        </patternFill>
      </fill>
      <alignment wrapText="0" readingOrder="0"/>
    </dxf>
  </rfmt>
  <rcc rId="304" sId="5" odxf="1" dxf="1">
    <nc r="G18" t="inlineStr">
      <is>
        <t>H</t>
      </is>
    </nc>
    <odxf>
      <fill>
        <patternFill patternType="solid">
          <bgColor theme="0"/>
        </patternFill>
      </fill>
      <alignment wrapText="1" readingOrder="0"/>
    </odxf>
    <ndxf>
      <fill>
        <patternFill patternType="none">
          <bgColor indexed="65"/>
        </patternFill>
      </fill>
      <alignment wrapText="0" readingOrder="0"/>
    </ndxf>
  </rcc>
  <rfmt sheetId="5" sqref="H18" start="0" length="0">
    <dxf/>
  </rfmt>
  <rcc rId="305" sId="5" odxf="1" dxf="1">
    <nc r="I18" t="inlineStr">
      <is>
        <t>Lock: 203.162.69.18,16880</t>
      </is>
    </nc>
    <odxf>
      <font>
        <sz val="13"/>
        <name val="Times New Roman"/>
        <scheme val="none"/>
      </font>
    </odxf>
    <ndxf>
      <font>
        <sz val="13"/>
        <color auto="1"/>
        <name val="Times New Roman"/>
        <scheme val="none"/>
      </font>
    </ndxf>
  </rcc>
  <rcc rId="306" sId="5">
    <nc r="J18" t="inlineStr">
      <is>
        <t>Không sáng led memory</t>
      </is>
    </nc>
  </rcc>
  <rcc rId="307" sId="5" odxf="1" dxf="1">
    <nc r="K18" t="inlineStr">
      <is>
        <t>SE.3.00.---01.120817</t>
      </is>
    </nc>
    <odxf>
      <font>
        <sz val="13"/>
        <name val="Times New Roman"/>
        <scheme val="none"/>
      </font>
    </odxf>
    <ndxf>
      <font>
        <sz val="13"/>
        <color auto="1"/>
        <name val="Times New Roman"/>
        <scheme val="none"/>
      </font>
    </ndxf>
  </rcc>
  <rcc rId="308" sId="5">
    <nc r="L18" t="inlineStr">
      <is>
        <t>SE.3.00.---02.180711</t>
      </is>
    </nc>
  </rcc>
  <rcc rId="309" sId="5">
    <nc r="M18" t="inlineStr">
      <is>
        <t>Xử lý phần cứng, nâng cấp FW</t>
      </is>
    </nc>
  </rcc>
  <rfmt sheetId="5" sqref="O18" start="0" length="0">
    <dxf>
      <alignment wrapText="0" readingOrder="0"/>
    </dxf>
  </rfmt>
  <rcc rId="310" sId="5">
    <nc r="P18" t="inlineStr">
      <is>
        <t>Tùng</t>
      </is>
    </nc>
  </rcc>
  <rcc rId="311" sId="5" odxf="1" dxf="1">
    <nc r="Q18" t="inlineStr">
      <is>
        <t>PC+PM</t>
      </is>
    </nc>
    <odxf>
      <numFmt numFmtId="0" formatCode="General"/>
    </odxf>
    <ndxf>
      <numFmt numFmtId="3" formatCode="#,##0"/>
    </ndxf>
  </rcc>
  <rcc rId="312" sId="5" odxf="1" dxf="1">
    <nc r="R18" t="inlineStr">
      <is>
        <t>LK, NCFW</t>
      </is>
    </nc>
    <odxf>
      <alignment wrapText="1" readingOrder="0"/>
    </odxf>
    <ndxf>
      <alignment wrapText="0" readingOrder="0"/>
    </ndxf>
  </rcc>
  <rcc rId="313" sId="5" odxf="1" dxf="1" quotePrefix="1">
    <nc r="B19" t="inlineStr">
      <is>
        <t>13/01/2020</t>
      </is>
    </nc>
    <odxf>
      <alignment wrapText="1" readingOrder="0"/>
    </odxf>
    <ndxf>
      <alignment wrapText="0" readingOrder="0"/>
    </ndxf>
  </rcc>
  <rcc rId="314" sId="5" odxf="1" dxf="1" quotePrefix="1">
    <nc r="C19" t="inlineStr">
      <is>
        <t>31/01/2020</t>
      </is>
    </nc>
    <odxf>
      <numFmt numFmtId="0" formatCode="General"/>
      <alignment wrapText="1" readingOrder="0"/>
    </odxf>
    <ndxf>
      <numFmt numFmtId="19" formatCode="mm/dd/yyyy"/>
      <alignment wrapText="0" readingOrder="0"/>
    </ndxf>
  </rcc>
  <rcc rId="315" sId="5" odxf="1" dxf="1">
    <nc r="D19" t="inlineStr">
      <is>
        <t>TG102SE</t>
      </is>
    </nc>
    <odxf>
      <alignment wrapText="1" readingOrder="0"/>
    </odxf>
    <ndxf>
      <alignment wrapText="0" readingOrder="0"/>
    </ndxf>
  </rcc>
  <rcc rId="316" sId="5" odxf="1" dxf="1" numFmtId="4">
    <nc r="E19">
      <v>862631039265177</v>
    </nc>
    <odxf>
      <alignment wrapText="1" readingOrder="0"/>
    </odxf>
    <ndxf>
      <alignment wrapText="0" readingOrder="0"/>
    </ndxf>
  </rcc>
  <rfmt sheetId="5" sqref="F19" start="0" length="0">
    <dxf>
      <alignment wrapText="0" readingOrder="0"/>
    </dxf>
  </rfmt>
  <rcc rId="317" sId="5" odxf="1" dxf="1">
    <nc r="G19" t="inlineStr">
      <is>
        <t>H</t>
      </is>
    </nc>
    <odxf>
      <alignment wrapText="1" readingOrder="0"/>
    </odxf>
    <ndxf>
      <alignment wrapText="0" readingOrder="0"/>
    </ndxf>
  </rcc>
  <rfmt sheetId="5" sqref="H19" start="0" length="0">
    <dxf/>
  </rfmt>
  <rcc rId="318" sId="5" odxf="1" dxf="1">
    <nc r="I19" t="inlineStr">
      <is>
        <t>Lock: 203.162.69.75,20375</t>
      </is>
    </nc>
    <odxf>
      <font>
        <sz val="13"/>
        <name val="Times New Roman"/>
        <scheme val="none"/>
      </font>
    </odxf>
    <ndxf>
      <font>
        <sz val="13"/>
        <color auto="1"/>
        <name val="Times New Roman"/>
        <scheme val="none"/>
      </font>
    </ndxf>
  </rcc>
  <rcc rId="319" sId="5">
    <nc r="J19" t="inlineStr">
      <is>
        <t>Thiết bị không nhận sim</t>
      </is>
    </nc>
  </rcc>
  <rcc rId="320" sId="5">
    <nc r="K19" t="inlineStr">
      <is>
        <t>SE.3.00.---02.180711</t>
      </is>
    </nc>
  </rcc>
  <rcc rId="321" sId="5">
    <nc r="M19" t="inlineStr">
      <is>
        <t>Hàn lại khay sim</t>
      </is>
    </nc>
  </rcc>
  <rfmt sheetId="5" sqref="O19" start="0" length="0">
    <dxf>
      <alignment wrapText="0" readingOrder="0"/>
    </dxf>
  </rfmt>
  <rcc rId="322" sId="5">
    <nc r="P19" t="inlineStr">
      <is>
        <t>Tùng</t>
      </is>
    </nc>
  </rcc>
  <rcc rId="323" sId="5" odxf="1" dxf="1">
    <nc r="Q19" t="inlineStr">
      <is>
        <t>PC</t>
      </is>
    </nc>
    <odxf>
      <numFmt numFmtId="0" formatCode="General"/>
    </odxf>
    <ndxf>
      <numFmt numFmtId="3" formatCode="#,##0"/>
    </ndxf>
  </rcc>
  <rcc rId="324" sId="5" odxf="1" dxf="1">
    <nc r="R19" t="inlineStr">
      <is>
        <t>LK</t>
      </is>
    </nc>
    <odxf>
      <alignment wrapText="1" readingOrder="0"/>
    </odxf>
    <ndxf>
      <alignment wrapText="0" readingOrder="0"/>
    </ndxf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" sId="5" odxf="1" dxf="1" quotePrefix="1">
    <nc r="B20" t="inlineStr">
      <is>
        <t>13/01/2020</t>
      </is>
    </nc>
    <odxf>
      <alignment wrapText="1" readingOrder="0"/>
    </odxf>
    <ndxf>
      <alignment wrapText="0" readingOrder="0"/>
    </ndxf>
  </rcc>
  <rcc rId="326" sId="5" odxf="1" dxf="1" quotePrefix="1">
    <nc r="C20" t="inlineStr">
      <is>
        <t>31/01/2020</t>
      </is>
    </nc>
    <odxf>
      <numFmt numFmtId="0" formatCode="General"/>
      <alignment wrapText="1" readingOrder="0"/>
    </odxf>
    <ndxf>
      <numFmt numFmtId="19" formatCode="mm/dd/yyyy"/>
      <alignment wrapText="0" readingOrder="0"/>
    </ndxf>
  </rcc>
  <rcc rId="327" sId="5" odxf="1" dxf="1">
    <nc r="D20" t="inlineStr">
      <is>
        <t>Dây nguồn LE</t>
      </is>
    </nc>
    <odxf>
      <alignment wrapText="1" readingOrder="0"/>
    </odxf>
    <ndxf>
      <alignment wrapText="0" readingOrder="0"/>
    </ndxf>
  </rcc>
  <rcc rId="328" sId="5" odxf="1" dxf="1">
    <nc r="E20" t="inlineStr">
      <is>
        <t>SL: 1</t>
      </is>
    </nc>
    <odxf>
      <alignment wrapText="1" readingOrder="0"/>
    </odxf>
    <ndxf>
      <alignment wrapText="0" readingOrder="0"/>
    </ndxf>
  </rcc>
  <rfmt sheetId="5" sqref="F20" start="0" length="0">
    <dxf>
      <alignment wrapText="0" readingOrder="0"/>
    </dxf>
  </rfmt>
  <rcc rId="329" sId="5" odxf="1" dxf="1">
    <nc r="G20" t="inlineStr">
      <is>
        <t>H</t>
      </is>
    </nc>
    <odxf>
      <alignment wrapText="1" readingOrder="0"/>
    </odxf>
    <ndxf>
      <alignment wrapText="0" readingOrder="0"/>
    </ndxf>
  </rcc>
  <rfmt sheetId="5" sqref="H20" start="0" length="0">
    <dxf>
      <fill>
        <patternFill patternType="none">
          <bgColor indexed="65"/>
        </patternFill>
      </fill>
      <alignment wrapText="0" readingOrder="0"/>
    </dxf>
  </rfmt>
  <rfmt sheetId="5" sqref="I20" start="0" length="0">
    <dxf>
      <font>
        <sz val="13"/>
        <color auto="1"/>
        <name val="Times New Roman"/>
        <scheme val="none"/>
      </font>
    </dxf>
  </rfmt>
  <rcc rId="330" sId="5">
    <nc r="J20" t="inlineStr">
      <is>
        <t>Lỏng đầu cos</t>
      </is>
    </nc>
  </rcc>
  <rfmt sheetId="5" sqref="K20" start="0" length="0">
    <dxf>
      <fill>
        <patternFill patternType="none">
          <bgColor indexed="65"/>
        </patternFill>
      </fill>
      <alignment wrapText="0" readingOrder="0"/>
      <border outline="0">
        <left/>
        <right/>
        <top/>
        <bottom/>
      </border>
    </dxf>
  </rfmt>
  <rcc rId="331" sId="5" odxf="1" dxf="1">
    <nc r="M20" t="inlineStr">
      <is>
        <t>XỬ lý  lại đầu cos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5" sqref="N20" start="0" length="0">
    <dxf>
      <numFmt numFmtId="3" formatCode="#,##0"/>
      <alignment wrapText="0" readingOrder="0"/>
    </dxf>
  </rfmt>
  <rfmt sheetId="5" sqref="O20" start="0" length="0">
    <dxf>
      <alignment wrapText="0" readingOrder="0"/>
    </dxf>
  </rfmt>
  <rcc rId="332" sId="5" odxf="1" dxf="1">
    <nc r="P20" t="inlineStr">
      <is>
        <t>Tùng</t>
      </is>
    </nc>
    <odxf>
      <alignment wrapText="1" readingOrder="0"/>
    </odxf>
    <ndxf>
      <alignment wrapText="0" readingOrder="0"/>
    </ndxf>
  </rcc>
  <rcc rId="333" sId="5" odxf="1" dxf="1">
    <nc r="Q20" t="inlineStr">
      <is>
        <t>PC</t>
      </is>
    </nc>
    <odxf>
      <numFmt numFmtId="0" formatCode="General"/>
    </odxf>
    <ndxf>
      <numFmt numFmtId="3" formatCode="#,##0"/>
    </ndxf>
  </rcc>
  <rcc rId="334" sId="5" odxf="1" dxf="1">
    <nc r="R20" t="inlineStr">
      <is>
        <t>LK</t>
      </is>
    </nc>
    <odxf>
      <alignment wrapText="1" readingOrder="0"/>
    </odxf>
    <ndxf>
      <alignment wrapText="0" readingOrder="0"/>
    </ndxf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" sId="3">
    <nc r="O6" t="inlineStr">
      <is>
        <t>BT</t>
      </is>
    </nc>
  </rcc>
  <rcc rId="336" sId="3">
    <nc r="O7" t="inlineStr">
      <is>
        <t>BT</t>
      </is>
    </nc>
  </rcc>
  <rcc rId="337" sId="3">
    <nc r="O8" t="inlineStr">
      <is>
        <t>BT</t>
      </is>
    </nc>
  </rcc>
  <rcc rId="338" sId="3">
    <nc r="O9" t="inlineStr">
      <is>
        <t>BT</t>
      </is>
    </nc>
  </rcc>
  <rcc rId="339" sId="3">
    <nc r="O10" t="inlineStr">
      <is>
        <t>BT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" sId="4">
    <nc r="O6" t="inlineStr">
      <is>
        <t>BT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" sId="5">
    <nc r="O6" t="inlineStr">
      <is>
        <t>BT</t>
      </is>
    </nc>
  </rcc>
  <rcc rId="342" sId="5">
    <nc r="O7" t="inlineStr">
      <is>
        <t>BT</t>
      </is>
    </nc>
  </rcc>
  <rcc rId="343" sId="5">
    <nc r="O8" t="inlineStr">
      <is>
        <t>BT</t>
      </is>
    </nc>
  </rcc>
  <rcc rId="344" sId="5">
    <nc r="O9" t="inlineStr">
      <is>
        <t>BT</t>
      </is>
    </nc>
  </rcc>
  <rcc rId="345" sId="5">
    <nc r="O10" t="inlineStr">
      <is>
        <t>BT</t>
      </is>
    </nc>
  </rcc>
  <rcc rId="346" sId="5">
    <nc r="O11" t="inlineStr">
      <is>
        <t>BT</t>
      </is>
    </nc>
  </rcc>
  <rcc rId="347" sId="5">
    <nc r="O12" t="inlineStr">
      <is>
        <t>BT</t>
      </is>
    </nc>
  </rcc>
  <rcc rId="348" sId="5">
    <nc r="O13" t="inlineStr">
      <is>
        <t>BT</t>
      </is>
    </nc>
  </rcc>
  <rcc rId="349" sId="5">
    <nc r="O14" t="inlineStr">
      <is>
        <t>BT</t>
      </is>
    </nc>
  </rcc>
  <rcc rId="350" sId="5">
    <nc r="O15" t="inlineStr">
      <is>
        <t>BT</t>
      </is>
    </nc>
  </rcc>
  <rcc rId="351" sId="5">
    <nc r="O16" t="inlineStr">
      <is>
        <t>BT</t>
      </is>
    </nc>
  </rcc>
  <rcc rId="352" sId="5">
    <nc r="O17" t="inlineStr">
      <is>
        <t>BT</t>
      </is>
    </nc>
  </rcc>
  <rcc rId="353" sId="5">
    <nc r="O18" t="inlineStr">
      <is>
        <t>BT</t>
      </is>
    </nc>
  </rcc>
  <rcc rId="354" sId="5">
    <nc r="O19" t="inlineStr">
      <is>
        <t>BT</t>
      </is>
    </nc>
  </rcc>
  <rcc rId="355" sId="5">
    <nc r="O20" t="inlineStr">
      <is>
        <t>BT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" sId="2">
    <nc r="O6" t="inlineStr">
      <is>
        <t>BT</t>
      </is>
    </nc>
  </rcc>
  <rcc rId="357" sId="2">
    <nc r="O7" t="inlineStr">
      <is>
        <t>BT</t>
      </is>
    </nc>
  </rcc>
  <rcc rId="358" sId="2">
    <nc r="O8" t="inlineStr">
      <is>
        <t>BT</t>
      </is>
    </nc>
  </rcc>
  <rcc rId="359" sId="2">
    <nc r="O9" t="inlineStr">
      <is>
        <t>BT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" sId="1">
    <nc r="O6" t="inlineStr">
      <is>
        <t>BT</t>
      </is>
    </nc>
  </rcc>
  <rcc rId="361" sId="1">
    <nc r="O7" t="inlineStr">
      <is>
        <t>BT</t>
      </is>
    </nc>
  </rcc>
  <rcc rId="362" sId="1">
    <nc r="O8" t="inlineStr">
      <is>
        <t>BT</t>
      </is>
    </nc>
  </rcc>
  <rcc rId="363" sId="1">
    <nc r="O9" t="inlineStr">
      <is>
        <t>BT</t>
      </is>
    </nc>
  </rcc>
  <rcc rId="364" sId="1">
    <nc r="O10" t="inlineStr">
      <is>
        <t>BT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3" xfDxf="1" dxf="1">
    <nc r="I7" t="inlineStr">
      <is>
        <t>'203.162.69.57,20005</t>
      </is>
    </nc>
    <ndxf>
      <font>
        <sz val="13"/>
        <color auto="1"/>
        <name val="Times New Roman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" sId="3" numFmtId="4">
    <oc r="N7">
      <v>300000</v>
    </oc>
    <nc r="N7">
      <v>220000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3">
    <oc r="R6" t="inlineStr">
      <is>
        <t>NCFW</t>
      </is>
    </oc>
    <nc r="R6" t="inlineStr">
      <is>
        <t>MCH, NCFW</t>
      </is>
    </nc>
  </rcc>
  <rcc rId="14" sId="3">
    <oc r="R8" t="inlineStr">
      <is>
        <t>NCFW</t>
      </is>
    </oc>
    <nc r="R8" t="inlineStr">
      <is>
        <t>MCH, NCFW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3">
    <oc r="I7" t="inlineStr">
      <is>
        <t>'203.162.69.57,20005</t>
      </is>
    </oc>
    <nc r="I7" t="inlineStr">
      <is>
        <t>203.162.69.57,20005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3">
    <oc r="J6" t="inlineStr">
      <is>
        <t>Mất cấu hình, Không sáng led memory</t>
      </is>
    </oc>
    <nc r="J6" t="inlineStr">
      <is>
        <t>Mất cấu hình, không sáng led memory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08B27042-8078-4489-8657-5EBAEE0A365A}" name="BH-VNET02" id="-1385288587" dateTime="2020-01-15T14:00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O6" sqref="O6:O1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16384" width="9.140625" style="22"/>
  </cols>
  <sheetData>
    <row r="1" spans="1:22" ht="24.95" customHeight="1" x14ac:dyDescent="0.25">
      <c r="A1" s="70" t="s">
        <v>69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ht="24.95" customHeight="1" x14ac:dyDescent="0.25">
      <c r="A2" s="71" t="s">
        <v>70</v>
      </c>
      <c r="B2" s="72"/>
      <c r="C2" s="72"/>
      <c r="D2" s="72"/>
      <c r="E2" s="73" t="s">
        <v>71</v>
      </c>
      <c r="F2" s="7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74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5" t="s">
        <v>43</v>
      </c>
      <c r="N4" s="75" t="s">
        <v>11</v>
      </c>
      <c r="O4" s="69" t="s">
        <v>8</v>
      </c>
      <c r="P4" s="80" t="s">
        <v>15</v>
      </c>
      <c r="Q4" s="69" t="s">
        <v>40</v>
      </c>
      <c r="R4" s="69" t="s">
        <v>62</v>
      </c>
      <c r="S4" s="81" t="s">
        <v>63</v>
      </c>
      <c r="T4" s="29"/>
      <c r="U4" s="69" t="s">
        <v>40</v>
      </c>
      <c r="V4" s="69" t="s">
        <v>62</v>
      </c>
    </row>
    <row r="5" spans="1:22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44</v>
      </c>
      <c r="F5" s="60" t="s">
        <v>4</v>
      </c>
      <c r="G5" s="60" t="s">
        <v>5</v>
      </c>
      <c r="H5" s="60" t="s">
        <v>7</v>
      </c>
      <c r="I5" s="60" t="s">
        <v>16</v>
      </c>
      <c r="J5" s="69"/>
      <c r="K5" s="60" t="s">
        <v>13</v>
      </c>
      <c r="L5" s="60" t="s">
        <v>14</v>
      </c>
      <c r="M5" s="76"/>
      <c r="N5" s="76"/>
      <c r="O5" s="69"/>
      <c r="P5" s="80"/>
      <c r="Q5" s="69"/>
      <c r="R5" s="69"/>
      <c r="S5" s="81"/>
      <c r="T5" s="29"/>
      <c r="U5" s="69"/>
      <c r="V5" s="69"/>
    </row>
    <row r="6" spans="1:22" s="14" customFormat="1" ht="18" customHeight="1" x14ac:dyDescent="0.25">
      <c r="A6" s="4">
        <v>1</v>
      </c>
      <c r="B6" s="53" t="s">
        <v>73</v>
      </c>
      <c r="C6" s="53" t="s">
        <v>127</v>
      </c>
      <c r="D6" s="54" t="s">
        <v>45</v>
      </c>
      <c r="E6" s="55">
        <v>868183034544879</v>
      </c>
      <c r="F6" s="54"/>
      <c r="G6" s="54" t="s">
        <v>68</v>
      </c>
      <c r="H6" s="54"/>
      <c r="I6" s="15" t="s">
        <v>84</v>
      </c>
      <c r="J6" s="1" t="s">
        <v>115</v>
      </c>
      <c r="K6" s="57" t="s">
        <v>114</v>
      </c>
      <c r="L6" s="1" t="s">
        <v>113</v>
      </c>
      <c r="M6" s="1" t="s">
        <v>116</v>
      </c>
      <c r="N6" s="58"/>
      <c r="O6" s="56" t="s">
        <v>128</v>
      </c>
      <c r="P6" s="56" t="s">
        <v>78</v>
      </c>
      <c r="Q6" s="3" t="s">
        <v>92</v>
      </c>
      <c r="R6" s="54" t="s">
        <v>32</v>
      </c>
      <c r="S6" s="4"/>
      <c r="T6" s="59"/>
      <c r="U6" s="77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 t="s">
        <v>73</v>
      </c>
      <c r="C7" s="53" t="s">
        <v>127</v>
      </c>
      <c r="D7" s="54" t="s">
        <v>45</v>
      </c>
      <c r="E7" s="55">
        <v>868183033825212</v>
      </c>
      <c r="F7" s="54"/>
      <c r="G7" s="54" t="s">
        <v>68</v>
      </c>
      <c r="H7" s="1"/>
      <c r="I7" s="15" t="s">
        <v>120</v>
      </c>
      <c r="J7" s="1" t="s">
        <v>121</v>
      </c>
      <c r="K7" s="1"/>
      <c r="L7" s="1" t="s">
        <v>113</v>
      </c>
      <c r="M7" s="1" t="s">
        <v>122</v>
      </c>
      <c r="N7" s="3"/>
      <c r="O7" s="56" t="s">
        <v>128</v>
      </c>
      <c r="P7" s="1" t="s">
        <v>78</v>
      </c>
      <c r="Q7" s="3" t="s">
        <v>20</v>
      </c>
      <c r="R7" s="54" t="s">
        <v>24</v>
      </c>
      <c r="S7" s="4"/>
      <c r="T7" s="59"/>
      <c r="U7" s="78"/>
      <c r="V7" s="4" t="s">
        <v>36</v>
      </c>
    </row>
    <row r="8" spans="1:22" s="14" customFormat="1" ht="18" customHeight="1" x14ac:dyDescent="0.25">
      <c r="A8" s="4">
        <v>3</v>
      </c>
      <c r="B8" s="53" t="s">
        <v>73</v>
      </c>
      <c r="C8" s="53" t="s">
        <v>127</v>
      </c>
      <c r="D8" s="54" t="s">
        <v>45</v>
      </c>
      <c r="E8" s="55">
        <v>868183038518978</v>
      </c>
      <c r="F8" s="54"/>
      <c r="G8" s="54" t="s">
        <v>68</v>
      </c>
      <c r="H8" s="62"/>
      <c r="I8" s="15" t="s">
        <v>84</v>
      </c>
      <c r="J8" s="1" t="s">
        <v>110</v>
      </c>
      <c r="K8" s="1" t="s">
        <v>109</v>
      </c>
      <c r="L8" s="1" t="s">
        <v>113</v>
      </c>
      <c r="M8" s="1" t="s">
        <v>111</v>
      </c>
      <c r="N8" s="1"/>
      <c r="O8" s="56" t="s">
        <v>128</v>
      </c>
      <c r="P8" s="1" t="s">
        <v>78</v>
      </c>
      <c r="Q8" s="3" t="s">
        <v>20</v>
      </c>
      <c r="R8" s="54" t="s">
        <v>112</v>
      </c>
      <c r="S8" s="4"/>
      <c r="T8" s="59"/>
      <c r="U8" s="78"/>
      <c r="V8" s="4" t="s">
        <v>22</v>
      </c>
    </row>
    <row r="9" spans="1:22" s="14" customFormat="1" ht="18" customHeight="1" x14ac:dyDescent="0.25">
      <c r="A9" s="4">
        <v>4</v>
      </c>
      <c r="B9" s="53" t="s">
        <v>73</v>
      </c>
      <c r="C9" s="53" t="s">
        <v>127</v>
      </c>
      <c r="D9" s="54" t="s">
        <v>45</v>
      </c>
      <c r="E9" s="55">
        <v>868183034727748</v>
      </c>
      <c r="F9" s="54"/>
      <c r="G9" s="54" t="s">
        <v>68</v>
      </c>
      <c r="H9" s="2"/>
      <c r="I9" s="15" t="s">
        <v>84</v>
      </c>
      <c r="J9" s="1" t="s">
        <v>118</v>
      </c>
      <c r="K9" s="1" t="s">
        <v>114</v>
      </c>
      <c r="L9" s="1" t="s">
        <v>113</v>
      </c>
      <c r="M9" s="1" t="s">
        <v>119</v>
      </c>
      <c r="N9" s="1"/>
      <c r="O9" s="56" t="s">
        <v>128</v>
      </c>
      <c r="P9" s="1" t="s">
        <v>78</v>
      </c>
      <c r="Q9" s="3" t="s">
        <v>92</v>
      </c>
      <c r="R9" s="54" t="s">
        <v>106</v>
      </c>
      <c r="S9" s="4" t="s">
        <v>123</v>
      </c>
      <c r="T9" s="59"/>
      <c r="U9" s="78"/>
      <c r="V9" s="4" t="s">
        <v>60</v>
      </c>
    </row>
    <row r="10" spans="1:22" s="14" customFormat="1" ht="18" customHeight="1" x14ac:dyDescent="0.25">
      <c r="A10" s="4">
        <v>5</v>
      </c>
      <c r="B10" s="53" t="s">
        <v>73</v>
      </c>
      <c r="C10" s="53" t="s">
        <v>127</v>
      </c>
      <c r="D10" s="54" t="s">
        <v>45</v>
      </c>
      <c r="E10" s="55">
        <v>868183033793030</v>
      </c>
      <c r="F10" s="54"/>
      <c r="G10" s="54" t="s">
        <v>68</v>
      </c>
      <c r="H10" s="2"/>
      <c r="I10" s="15" t="s">
        <v>86</v>
      </c>
      <c r="J10" s="1" t="s">
        <v>118</v>
      </c>
      <c r="K10" s="1" t="s">
        <v>117</v>
      </c>
      <c r="L10" s="1" t="s">
        <v>113</v>
      </c>
      <c r="M10" s="1" t="s">
        <v>119</v>
      </c>
      <c r="N10" s="1"/>
      <c r="O10" s="56" t="s">
        <v>128</v>
      </c>
      <c r="P10" s="1" t="s">
        <v>78</v>
      </c>
      <c r="Q10" s="3" t="s">
        <v>92</v>
      </c>
      <c r="R10" s="54" t="s">
        <v>106</v>
      </c>
      <c r="S10" s="4"/>
      <c r="T10" s="59"/>
      <c r="U10" s="78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15"/>
      <c r="J11" s="1"/>
      <c r="K11" s="1"/>
      <c r="L11" s="1"/>
      <c r="M11" s="1"/>
      <c r="N11" s="1"/>
      <c r="O11" s="56"/>
      <c r="P11" s="1"/>
      <c r="Q11" s="3"/>
      <c r="R11" s="11"/>
      <c r="S11" s="4"/>
      <c r="T11" s="59"/>
      <c r="U11" s="78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1"/>
      <c r="J12" s="56"/>
      <c r="K12" s="1"/>
      <c r="L12" s="1"/>
      <c r="M12" s="1"/>
      <c r="N12" s="1"/>
      <c r="O12" s="1"/>
      <c r="P12" s="1"/>
      <c r="Q12" s="4"/>
      <c r="R12" s="11"/>
      <c r="S12" s="4"/>
      <c r="T12" s="59"/>
      <c r="U12" s="77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15"/>
      <c r="J13" s="63"/>
      <c r="K13" s="15"/>
      <c r="L13" s="1"/>
      <c r="M13" s="56"/>
      <c r="N13" s="64"/>
      <c r="O13" s="56"/>
      <c r="P13" s="1"/>
      <c r="Q13" s="4"/>
      <c r="R13" s="11"/>
      <c r="S13" s="4"/>
      <c r="T13" s="59"/>
      <c r="U13" s="78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1"/>
      <c r="J14" s="1"/>
      <c r="K14" s="1"/>
      <c r="L14" s="1"/>
      <c r="M14" s="1"/>
      <c r="N14" s="1"/>
      <c r="O14" s="56"/>
      <c r="P14" s="1"/>
      <c r="Q14" s="4"/>
      <c r="R14" s="11"/>
      <c r="S14" s="4"/>
      <c r="T14" s="59"/>
      <c r="U14" s="78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1"/>
      <c r="J15" s="1"/>
      <c r="K15" s="1"/>
      <c r="L15" s="1"/>
      <c r="M15" s="1"/>
      <c r="N15" s="1"/>
      <c r="O15" s="56"/>
      <c r="P15" s="1"/>
      <c r="Q15" s="4"/>
      <c r="R15" s="11"/>
      <c r="S15" s="4"/>
      <c r="T15" s="16"/>
      <c r="U15" s="78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6"/>
      <c r="U16" s="79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6"/>
      <c r="U17" s="59"/>
      <c r="V17" s="17"/>
    </row>
    <row r="18" spans="1:22" ht="18" customHeight="1" x14ac:dyDescent="0.25">
      <c r="A18" s="4">
        <v>13</v>
      </c>
      <c r="B18" s="10"/>
      <c r="C18" s="10"/>
      <c r="D18" s="1"/>
      <c r="E18" s="1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6"/>
      <c r="U19" s="60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6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6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6"/>
      <c r="U22" s="11" t="s">
        <v>59</v>
      </c>
      <c r="V22" s="11">
        <f>COUNTIF($Q$6:$Q$51,"PC+PM")</f>
        <v>3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6"/>
      <c r="U25" s="60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6"/>
      <c r="U29" s="4" t="s">
        <v>61</v>
      </c>
      <c r="V29" s="11">
        <f>COUNTIF($R$6:$R$51,"*NG*")</f>
        <v>3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1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3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8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6"/>
      <c r="V44" s="18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6">
        <f>COUNTIF(J6:J17,"*ACC*")</f>
        <v>0</v>
      </c>
      <c r="V45" s="18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6"/>
      <c r="V46" s="18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6">
        <f>COUNTIF(J8:J19,"*GPS*")</f>
        <v>0</v>
      </c>
      <c r="V47" s="18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39"/>
      <c r="U48" s="40"/>
      <c r="V48" s="41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40"/>
      <c r="V49" s="41"/>
    </row>
    <row r="50" spans="1:22" ht="18" customHeight="1" x14ac:dyDescent="0.25">
      <c r="A50" s="33">
        <v>45</v>
      </c>
      <c r="B50" s="34"/>
      <c r="C50" s="34"/>
      <c r="D50" s="61"/>
      <c r="E50" s="35"/>
      <c r="F50" s="61"/>
      <c r="G50" s="61"/>
      <c r="H50" s="36"/>
      <c r="I50" s="36"/>
      <c r="J50" s="36"/>
      <c r="K50" s="36"/>
      <c r="L50" s="36"/>
      <c r="M50" s="36"/>
      <c r="N50" s="36"/>
      <c r="O50" s="36"/>
      <c r="P50" s="36"/>
      <c r="Q50" s="33"/>
      <c r="R50" s="61"/>
      <c r="S50" s="33"/>
      <c r="T50" s="39"/>
      <c r="U50" s="40"/>
      <c r="V50" s="41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40"/>
      <c r="V51" s="41"/>
    </row>
    <row r="52" spans="1:22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40"/>
      <c r="V52" s="41"/>
    </row>
    <row r="53" spans="1:22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40"/>
      <c r="V53" s="41"/>
    </row>
    <row r="54" spans="1:22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40"/>
      <c r="V54" s="41"/>
    </row>
    <row r="55" spans="1:22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43"/>
      <c r="V55" s="44"/>
    </row>
    <row r="56" spans="1:22" ht="18" customHeight="1" x14ac:dyDescent="0.25">
      <c r="U56" s="27"/>
      <c r="V56" s="27"/>
    </row>
    <row r="57" spans="1:22" ht="18" customHeight="1" x14ac:dyDescent="0.25">
      <c r="U57" s="27"/>
      <c r="V57" s="27"/>
    </row>
  </sheetData>
  <customSheetViews>
    <customSheetView guid="{749ADD1B-F722-4D69-9379-2C117CFFBE93}" scale="55" zeroValues="0">
      <selection activeCell="H15" sqref="H15"/>
      <pageMargins left="0.7" right="0.7" top="0.75" bottom="0.75" header="0.3" footer="0.3"/>
      <pageSetup orientation="portrait" r:id="rId1"/>
    </customSheetView>
  </customSheetViews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O6" sqref="O6:O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16384" width="9.140625" style="22"/>
  </cols>
  <sheetData>
    <row r="1" spans="1:22" ht="24.95" customHeight="1" x14ac:dyDescent="0.25">
      <c r="A1" s="70" t="s">
        <v>69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ht="24.95" customHeight="1" x14ac:dyDescent="0.25">
      <c r="A2" s="71" t="s">
        <v>70</v>
      </c>
      <c r="B2" s="72"/>
      <c r="C2" s="72"/>
      <c r="D2" s="72"/>
      <c r="E2" s="73" t="s">
        <v>71</v>
      </c>
      <c r="F2" s="7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74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5" t="s">
        <v>43</v>
      </c>
      <c r="N4" s="75" t="s">
        <v>11</v>
      </c>
      <c r="O4" s="69" t="s">
        <v>8</v>
      </c>
      <c r="P4" s="80" t="s">
        <v>15</v>
      </c>
      <c r="Q4" s="69" t="s">
        <v>40</v>
      </c>
      <c r="R4" s="69" t="s">
        <v>62</v>
      </c>
      <c r="S4" s="81" t="s">
        <v>63</v>
      </c>
      <c r="T4" s="29"/>
      <c r="U4" s="69" t="s">
        <v>40</v>
      </c>
      <c r="V4" s="69" t="s">
        <v>62</v>
      </c>
    </row>
    <row r="5" spans="1:22" ht="50.1" customHeight="1" x14ac:dyDescent="0.25">
      <c r="A5" s="74"/>
      <c r="B5" s="66" t="s">
        <v>1</v>
      </c>
      <c r="C5" s="66" t="s">
        <v>2</v>
      </c>
      <c r="D5" s="66" t="s">
        <v>3</v>
      </c>
      <c r="E5" s="66" t="s">
        <v>44</v>
      </c>
      <c r="F5" s="66" t="s">
        <v>4</v>
      </c>
      <c r="G5" s="66" t="s">
        <v>5</v>
      </c>
      <c r="H5" s="66" t="s">
        <v>7</v>
      </c>
      <c r="I5" s="66" t="s">
        <v>16</v>
      </c>
      <c r="J5" s="69"/>
      <c r="K5" s="66" t="s">
        <v>13</v>
      </c>
      <c r="L5" s="66" t="s">
        <v>14</v>
      </c>
      <c r="M5" s="76"/>
      <c r="N5" s="76"/>
      <c r="O5" s="69"/>
      <c r="P5" s="80"/>
      <c r="Q5" s="69"/>
      <c r="R5" s="69"/>
      <c r="S5" s="81"/>
      <c r="T5" s="29"/>
      <c r="U5" s="69"/>
      <c r="V5" s="69"/>
    </row>
    <row r="6" spans="1:22" s="14" customFormat="1" ht="18" customHeight="1" x14ac:dyDescent="0.25">
      <c r="A6" s="4">
        <v>1</v>
      </c>
      <c r="B6" s="53" t="s">
        <v>73</v>
      </c>
      <c r="C6" s="53" t="s">
        <v>127</v>
      </c>
      <c r="D6" s="54" t="s">
        <v>47</v>
      </c>
      <c r="E6" s="55">
        <v>864811036931447</v>
      </c>
      <c r="F6" s="54"/>
      <c r="G6" s="54" t="s">
        <v>67</v>
      </c>
      <c r="H6" s="54"/>
      <c r="I6" s="15" t="s">
        <v>95</v>
      </c>
      <c r="J6" s="1" t="s">
        <v>96</v>
      </c>
      <c r="K6" s="68"/>
      <c r="L6" s="68" t="s">
        <v>94</v>
      </c>
      <c r="M6" s="1" t="s">
        <v>97</v>
      </c>
      <c r="N6" s="58"/>
      <c r="O6" s="56" t="s">
        <v>128</v>
      </c>
      <c r="P6" s="56" t="s">
        <v>78</v>
      </c>
      <c r="Q6" s="3" t="s">
        <v>98</v>
      </c>
      <c r="R6" s="54" t="s">
        <v>24</v>
      </c>
      <c r="S6" s="4" t="s">
        <v>99</v>
      </c>
      <c r="T6" s="65"/>
      <c r="U6" s="77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 t="s">
        <v>73</v>
      </c>
      <c r="C7" s="53" t="s">
        <v>127</v>
      </c>
      <c r="D7" s="54" t="s">
        <v>47</v>
      </c>
      <c r="E7" s="55">
        <v>864811036948359</v>
      </c>
      <c r="F7" s="54"/>
      <c r="G7" s="54" t="s">
        <v>67</v>
      </c>
      <c r="H7" s="1"/>
      <c r="I7" s="15" t="s">
        <v>100</v>
      </c>
      <c r="J7" s="1" t="s">
        <v>96</v>
      </c>
      <c r="K7" s="1"/>
      <c r="L7" s="1" t="s">
        <v>94</v>
      </c>
      <c r="M7" s="1" t="s">
        <v>97</v>
      </c>
      <c r="N7" s="3"/>
      <c r="O7" s="56" t="s">
        <v>128</v>
      </c>
      <c r="P7" s="1" t="s">
        <v>78</v>
      </c>
      <c r="Q7" s="3" t="s">
        <v>98</v>
      </c>
      <c r="R7" s="54" t="s">
        <v>24</v>
      </c>
      <c r="S7" s="4" t="s">
        <v>99</v>
      </c>
      <c r="T7" s="65"/>
      <c r="U7" s="78"/>
      <c r="V7" s="4" t="s">
        <v>36</v>
      </c>
    </row>
    <row r="8" spans="1:22" s="14" customFormat="1" ht="18" customHeight="1" x14ac:dyDescent="0.25">
      <c r="A8" s="4">
        <v>3</v>
      </c>
      <c r="B8" s="53" t="s">
        <v>73</v>
      </c>
      <c r="C8" s="53" t="s">
        <v>127</v>
      </c>
      <c r="D8" s="54" t="s">
        <v>47</v>
      </c>
      <c r="E8" s="55">
        <v>868345031045354</v>
      </c>
      <c r="F8" s="54"/>
      <c r="G8" s="54" t="s">
        <v>67</v>
      </c>
      <c r="H8" s="62" t="s">
        <v>107</v>
      </c>
      <c r="I8" s="15" t="s">
        <v>108</v>
      </c>
      <c r="J8" s="1" t="s">
        <v>104</v>
      </c>
      <c r="K8" s="1" t="s">
        <v>101</v>
      </c>
      <c r="L8" s="1" t="s">
        <v>94</v>
      </c>
      <c r="M8" s="1" t="s">
        <v>105</v>
      </c>
      <c r="N8" s="1"/>
      <c r="O8" s="56" t="s">
        <v>128</v>
      </c>
      <c r="P8" s="1" t="s">
        <v>78</v>
      </c>
      <c r="Q8" s="3" t="s">
        <v>98</v>
      </c>
      <c r="R8" s="54" t="s">
        <v>106</v>
      </c>
      <c r="S8" s="4" t="s">
        <v>99</v>
      </c>
      <c r="T8" s="65"/>
      <c r="U8" s="78"/>
      <c r="V8" s="4" t="s">
        <v>22</v>
      </c>
    </row>
    <row r="9" spans="1:22" s="14" customFormat="1" ht="18" customHeight="1" x14ac:dyDescent="0.25">
      <c r="A9" s="4">
        <v>4</v>
      </c>
      <c r="B9" s="53" t="s">
        <v>73</v>
      </c>
      <c r="C9" s="53" t="s">
        <v>127</v>
      </c>
      <c r="D9" s="54" t="s">
        <v>47</v>
      </c>
      <c r="E9" s="55">
        <v>868345031038177</v>
      </c>
      <c r="F9" s="54"/>
      <c r="G9" s="54" t="s">
        <v>67</v>
      </c>
      <c r="H9" s="2"/>
      <c r="I9" s="15" t="s">
        <v>102</v>
      </c>
      <c r="J9" s="1" t="s">
        <v>87</v>
      </c>
      <c r="K9" s="1" t="s">
        <v>101</v>
      </c>
      <c r="L9" s="1" t="s">
        <v>94</v>
      </c>
      <c r="M9" s="1" t="s">
        <v>103</v>
      </c>
      <c r="N9" s="1"/>
      <c r="O9" s="56" t="s">
        <v>128</v>
      </c>
      <c r="P9" s="1" t="s">
        <v>78</v>
      </c>
      <c r="Q9" s="3" t="s">
        <v>92</v>
      </c>
      <c r="R9" s="54" t="s">
        <v>25</v>
      </c>
      <c r="S9" s="4" t="s">
        <v>99</v>
      </c>
      <c r="T9" s="65"/>
      <c r="U9" s="78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15"/>
      <c r="J10" s="1"/>
      <c r="K10" s="1"/>
      <c r="L10" s="1"/>
      <c r="M10" s="1"/>
      <c r="N10" s="1"/>
      <c r="O10" s="56"/>
      <c r="P10" s="1"/>
      <c r="Q10" s="3"/>
      <c r="R10" s="54"/>
      <c r="S10" s="4"/>
      <c r="T10" s="65"/>
      <c r="U10" s="78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15"/>
      <c r="J11" s="1"/>
      <c r="K11" s="1"/>
      <c r="L11" s="1"/>
      <c r="M11" s="1"/>
      <c r="N11" s="1"/>
      <c r="O11" s="56"/>
      <c r="P11" s="1"/>
      <c r="Q11" s="3"/>
      <c r="R11" s="11"/>
      <c r="S11" s="4"/>
      <c r="T11" s="65"/>
      <c r="U11" s="78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1"/>
      <c r="J12" s="56"/>
      <c r="K12" s="1"/>
      <c r="L12" s="1"/>
      <c r="M12" s="1"/>
      <c r="N12" s="1"/>
      <c r="O12" s="1"/>
      <c r="P12" s="1"/>
      <c r="Q12" s="4"/>
      <c r="R12" s="11"/>
      <c r="S12" s="4"/>
      <c r="T12" s="65"/>
      <c r="U12" s="77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15"/>
      <c r="J13" s="63"/>
      <c r="K13" s="15"/>
      <c r="L13" s="1"/>
      <c r="M13" s="56"/>
      <c r="N13" s="64"/>
      <c r="O13" s="56"/>
      <c r="P13" s="1"/>
      <c r="Q13" s="4"/>
      <c r="R13" s="11"/>
      <c r="S13" s="4"/>
      <c r="T13" s="65"/>
      <c r="U13" s="78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1"/>
      <c r="J14" s="1"/>
      <c r="K14" s="1"/>
      <c r="L14" s="1"/>
      <c r="M14" s="1"/>
      <c r="N14" s="1"/>
      <c r="O14" s="56"/>
      <c r="P14" s="1"/>
      <c r="Q14" s="4"/>
      <c r="R14" s="11"/>
      <c r="S14" s="4"/>
      <c r="T14" s="65"/>
      <c r="U14" s="78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1"/>
      <c r="J15" s="1"/>
      <c r="K15" s="1"/>
      <c r="L15" s="1"/>
      <c r="M15" s="1"/>
      <c r="N15" s="1"/>
      <c r="O15" s="56"/>
      <c r="P15" s="1"/>
      <c r="Q15" s="4"/>
      <c r="R15" s="11"/>
      <c r="S15" s="4"/>
      <c r="T15" s="16"/>
      <c r="U15" s="78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6"/>
      <c r="U16" s="79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6"/>
      <c r="U17" s="65"/>
      <c r="V17" s="17"/>
    </row>
    <row r="18" spans="1:22" ht="18" customHeight="1" x14ac:dyDescent="0.25">
      <c r="A18" s="4">
        <v>13</v>
      </c>
      <c r="B18" s="10"/>
      <c r="C18" s="10"/>
      <c r="D18" s="1"/>
      <c r="E18" s="1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6"/>
      <c r="U19" s="66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6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6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6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6"/>
      <c r="U25" s="66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6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2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5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6"/>
      <c r="V44" s="18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6">
        <f>COUNTIF(J6:J17,"*ACC*")</f>
        <v>0</v>
      </c>
      <c r="V45" s="18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6"/>
      <c r="V46" s="18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6">
        <f>COUNTIF(J8:J19,"*GPS*")</f>
        <v>0</v>
      </c>
      <c r="V47" s="18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39"/>
      <c r="U48" s="40"/>
      <c r="V48" s="41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40"/>
      <c r="V49" s="41"/>
    </row>
    <row r="50" spans="1:22" ht="18" customHeight="1" x14ac:dyDescent="0.25">
      <c r="A50" s="33">
        <v>45</v>
      </c>
      <c r="B50" s="34"/>
      <c r="C50" s="34"/>
      <c r="D50" s="67"/>
      <c r="E50" s="35"/>
      <c r="F50" s="67"/>
      <c r="G50" s="67"/>
      <c r="H50" s="36"/>
      <c r="I50" s="36"/>
      <c r="J50" s="36"/>
      <c r="K50" s="36"/>
      <c r="L50" s="36"/>
      <c r="M50" s="36"/>
      <c r="N50" s="36"/>
      <c r="O50" s="36"/>
      <c r="P50" s="36"/>
      <c r="Q50" s="33"/>
      <c r="R50" s="67"/>
      <c r="S50" s="33"/>
      <c r="T50" s="39"/>
      <c r="U50" s="40"/>
      <c r="V50" s="41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40"/>
      <c r="V51" s="41"/>
    </row>
    <row r="52" spans="1:22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40"/>
      <c r="V52" s="41"/>
    </row>
    <row r="53" spans="1:22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40"/>
      <c r="V53" s="41"/>
    </row>
    <row r="54" spans="1:22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40"/>
      <c r="V54" s="41"/>
    </row>
    <row r="55" spans="1:22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43"/>
      <c r="V55" s="44"/>
    </row>
    <row r="56" spans="1:22" ht="18" customHeight="1" x14ac:dyDescent="0.25">
      <c r="U56" s="27"/>
      <c r="V56" s="27"/>
    </row>
    <row r="57" spans="1:22" ht="18" customHeight="1" x14ac:dyDescent="0.25">
      <c r="U57" s="27"/>
      <c r="V57" s="27"/>
    </row>
  </sheetData>
  <customSheetViews>
    <customSheetView guid="{749ADD1B-F722-4D69-9379-2C117CFFBE93}" scale="55" zeroValues="0">
      <selection activeCell="C13" sqref="C13"/>
      <pageMargins left="0.7" right="0.7" top="0.75" bottom="0.75" header="0.3" footer="0.3"/>
      <pageSetup orientation="portrait" r:id="rId1"/>
    </customSheetView>
  </customSheetViews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topLeftCell="C1" zoomScale="55" zoomScaleNormal="55" workbookViewId="0">
      <selection activeCell="N7" sqref="N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16384" width="9.140625" style="22"/>
  </cols>
  <sheetData>
    <row r="1" spans="1:22" ht="24.95" customHeight="1" x14ac:dyDescent="0.25">
      <c r="A1" s="70" t="s">
        <v>69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ht="24.95" customHeight="1" x14ac:dyDescent="0.25">
      <c r="A2" s="71" t="s">
        <v>70</v>
      </c>
      <c r="B2" s="72"/>
      <c r="C2" s="72"/>
      <c r="D2" s="72"/>
      <c r="E2" s="73" t="s">
        <v>71</v>
      </c>
      <c r="F2" s="7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74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5" t="s">
        <v>43</v>
      </c>
      <c r="N4" s="75" t="s">
        <v>11</v>
      </c>
      <c r="O4" s="69" t="s">
        <v>8</v>
      </c>
      <c r="P4" s="80" t="s">
        <v>15</v>
      </c>
      <c r="Q4" s="69" t="s">
        <v>40</v>
      </c>
      <c r="R4" s="69" t="s">
        <v>62</v>
      </c>
      <c r="S4" s="81" t="s">
        <v>63</v>
      </c>
      <c r="T4" s="29"/>
      <c r="U4" s="69" t="s">
        <v>40</v>
      </c>
      <c r="V4" s="69" t="s">
        <v>62</v>
      </c>
    </row>
    <row r="5" spans="1:22" ht="50.1" customHeight="1" x14ac:dyDescent="0.25">
      <c r="A5" s="74"/>
      <c r="B5" s="66" t="s">
        <v>1</v>
      </c>
      <c r="C5" s="66" t="s">
        <v>2</v>
      </c>
      <c r="D5" s="66" t="s">
        <v>3</v>
      </c>
      <c r="E5" s="66" t="s">
        <v>44</v>
      </c>
      <c r="F5" s="66" t="s">
        <v>4</v>
      </c>
      <c r="G5" s="66" t="s">
        <v>5</v>
      </c>
      <c r="H5" s="66" t="s">
        <v>7</v>
      </c>
      <c r="I5" s="66" t="s">
        <v>16</v>
      </c>
      <c r="J5" s="69"/>
      <c r="K5" s="66" t="s">
        <v>13</v>
      </c>
      <c r="L5" s="66" t="s">
        <v>14</v>
      </c>
      <c r="M5" s="76"/>
      <c r="N5" s="76"/>
      <c r="O5" s="69"/>
      <c r="P5" s="80"/>
      <c r="Q5" s="69"/>
      <c r="R5" s="69"/>
      <c r="S5" s="81"/>
      <c r="T5" s="29"/>
      <c r="U5" s="69"/>
      <c r="V5" s="69"/>
    </row>
    <row r="6" spans="1:22" s="14" customFormat="1" ht="18" customHeight="1" x14ac:dyDescent="0.25">
      <c r="A6" s="4">
        <v>1</v>
      </c>
      <c r="B6" s="53" t="s">
        <v>73</v>
      </c>
      <c r="C6" s="53" t="s">
        <v>127</v>
      </c>
      <c r="D6" s="54" t="s">
        <v>48</v>
      </c>
      <c r="E6" s="55">
        <v>864811037264533</v>
      </c>
      <c r="F6" s="54"/>
      <c r="G6" s="54" t="s">
        <v>67</v>
      </c>
      <c r="H6" s="54"/>
      <c r="I6" s="15"/>
      <c r="J6" s="1" t="s">
        <v>85</v>
      </c>
      <c r="K6" s="57"/>
      <c r="L6" s="1" t="s">
        <v>80</v>
      </c>
      <c r="M6" s="1" t="s">
        <v>81</v>
      </c>
      <c r="N6" s="58"/>
      <c r="O6" s="56" t="s">
        <v>128</v>
      </c>
      <c r="P6" s="56" t="s">
        <v>78</v>
      </c>
      <c r="Q6" s="3" t="s">
        <v>20</v>
      </c>
      <c r="R6" s="54" t="s">
        <v>83</v>
      </c>
      <c r="S6" s="4"/>
      <c r="T6" s="65"/>
      <c r="U6" s="77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 t="s">
        <v>73</v>
      </c>
      <c r="C7" s="53" t="s">
        <v>127</v>
      </c>
      <c r="D7" s="54" t="s">
        <v>48</v>
      </c>
      <c r="E7" s="55">
        <v>864811037261901</v>
      </c>
      <c r="F7" s="54"/>
      <c r="G7" s="54" t="s">
        <v>67</v>
      </c>
      <c r="H7" s="1" t="s">
        <v>124</v>
      </c>
      <c r="I7" s="15" t="s">
        <v>84</v>
      </c>
      <c r="J7" s="1" t="s">
        <v>76</v>
      </c>
      <c r="K7" s="1" t="s">
        <v>80</v>
      </c>
      <c r="L7" s="1"/>
      <c r="M7" s="1" t="s">
        <v>77</v>
      </c>
      <c r="N7" s="3">
        <v>220000</v>
      </c>
      <c r="O7" s="56" t="s">
        <v>128</v>
      </c>
      <c r="P7" s="1" t="s">
        <v>78</v>
      </c>
      <c r="Q7" s="3" t="s">
        <v>19</v>
      </c>
      <c r="R7" s="54" t="s">
        <v>36</v>
      </c>
      <c r="S7" s="4"/>
      <c r="T7" s="65"/>
      <c r="U7" s="78"/>
      <c r="V7" s="4" t="s">
        <v>36</v>
      </c>
    </row>
    <row r="8" spans="1:22" s="14" customFormat="1" ht="18" customHeight="1" x14ac:dyDescent="0.25">
      <c r="A8" s="4">
        <v>3</v>
      </c>
      <c r="B8" s="53" t="s">
        <v>73</v>
      </c>
      <c r="C8" s="53" t="s">
        <v>127</v>
      </c>
      <c r="D8" s="54" t="s">
        <v>48</v>
      </c>
      <c r="E8" s="55">
        <v>862631034728104</v>
      </c>
      <c r="F8" s="54"/>
      <c r="G8" s="54" t="s">
        <v>67</v>
      </c>
      <c r="H8" s="62"/>
      <c r="I8" s="15"/>
      <c r="J8" s="1" t="s">
        <v>29</v>
      </c>
      <c r="K8" s="1"/>
      <c r="L8" s="1" t="s">
        <v>80</v>
      </c>
      <c r="M8" s="1" t="s">
        <v>82</v>
      </c>
      <c r="N8" s="1"/>
      <c r="O8" s="56" t="s">
        <v>128</v>
      </c>
      <c r="P8" s="1" t="s">
        <v>78</v>
      </c>
      <c r="Q8" s="3" t="s">
        <v>20</v>
      </c>
      <c r="R8" s="54" t="s">
        <v>83</v>
      </c>
      <c r="S8" s="4"/>
      <c r="T8" s="65"/>
      <c r="U8" s="78"/>
      <c r="V8" s="4" t="s">
        <v>22</v>
      </c>
    </row>
    <row r="9" spans="1:22" s="14" customFormat="1" ht="18" customHeight="1" x14ac:dyDescent="0.25">
      <c r="A9" s="4">
        <v>4</v>
      </c>
      <c r="B9" s="53" t="s">
        <v>73</v>
      </c>
      <c r="C9" s="53" t="s">
        <v>127</v>
      </c>
      <c r="D9" s="54" t="s">
        <v>48</v>
      </c>
      <c r="E9" s="55">
        <v>861694037953997</v>
      </c>
      <c r="F9" s="54"/>
      <c r="G9" s="54" t="s">
        <v>67</v>
      </c>
      <c r="H9" s="2"/>
      <c r="I9" s="15" t="s">
        <v>90</v>
      </c>
      <c r="J9" s="1" t="s">
        <v>79</v>
      </c>
      <c r="K9" s="15" t="s">
        <v>89</v>
      </c>
      <c r="L9" s="1" t="s">
        <v>80</v>
      </c>
      <c r="M9" s="1" t="s">
        <v>91</v>
      </c>
      <c r="N9" s="1"/>
      <c r="O9" s="56" t="s">
        <v>128</v>
      </c>
      <c r="P9" s="1" t="s">
        <v>78</v>
      </c>
      <c r="Q9" s="3" t="s">
        <v>92</v>
      </c>
      <c r="R9" s="54" t="s">
        <v>93</v>
      </c>
      <c r="S9" s="4"/>
      <c r="T9" s="65"/>
      <c r="U9" s="78"/>
      <c r="V9" s="4" t="s">
        <v>60</v>
      </c>
    </row>
    <row r="10" spans="1:22" s="14" customFormat="1" ht="18" customHeight="1" x14ac:dyDescent="0.25">
      <c r="A10" s="4">
        <v>5</v>
      </c>
      <c r="B10" s="53" t="s">
        <v>73</v>
      </c>
      <c r="C10" s="53" t="s">
        <v>127</v>
      </c>
      <c r="D10" s="54" t="s">
        <v>48</v>
      </c>
      <c r="E10" s="55">
        <v>862631039265177</v>
      </c>
      <c r="F10" s="54"/>
      <c r="G10" s="54" t="s">
        <v>67</v>
      </c>
      <c r="H10" s="2"/>
      <c r="I10" s="15" t="s">
        <v>86</v>
      </c>
      <c r="J10" s="1" t="s">
        <v>87</v>
      </c>
      <c r="K10" s="1" t="s">
        <v>80</v>
      </c>
      <c r="L10" s="1"/>
      <c r="M10" s="1" t="s">
        <v>88</v>
      </c>
      <c r="N10" s="1"/>
      <c r="O10" s="56" t="s">
        <v>128</v>
      </c>
      <c r="P10" s="1" t="s">
        <v>78</v>
      </c>
      <c r="Q10" s="3" t="s">
        <v>19</v>
      </c>
      <c r="R10" s="54" t="s">
        <v>31</v>
      </c>
      <c r="S10" s="4"/>
      <c r="T10" s="65"/>
      <c r="U10" s="78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15"/>
      <c r="J11" s="1"/>
      <c r="K11" s="1"/>
      <c r="L11" s="1"/>
      <c r="M11" s="1"/>
      <c r="N11" s="1"/>
      <c r="O11" s="56"/>
      <c r="P11" s="1"/>
      <c r="Q11" s="3"/>
      <c r="R11" s="11"/>
      <c r="S11" s="4"/>
      <c r="T11" s="65"/>
      <c r="U11" s="78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1"/>
      <c r="J12" s="56"/>
      <c r="K12" s="1"/>
      <c r="L12" s="1"/>
      <c r="M12" s="1"/>
      <c r="N12" s="1"/>
      <c r="O12" s="1"/>
      <c r="P12" s="1"/>
      <c r="Q12" s="4"/>
      <c r="R12" s="11"/>
      <c r="S12" s="4"/>
      <c r="T12" s="65"/>
      <c r="U12" s="77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15"/>
      <c r="J13" s="63"/>
      <c r="K13" s="15"/>
      <c r="L13" s="1"/>
      <c r="M13" s="56"/>
      <c r="N13" s="64"/>
      <c r="O13" s="56"/>
      <c r="P13" s="1"/>
      <c r="Q13" s="4"/>
      <c r="R13" s="11"/>
      <c r="S13" s="4"/>
      <c r="T13" s="65"/>
      <c r="U13" s="78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1"/>
      <c r="J14" s="1"/>
      <c r="K14" s="1"/>
      <c r="L14" s="1"/>
      <c r="M14" s="1"/>
      <c r="N14" s="1"/>
      <c r="O14" s="56"/>
      <c r="P14" s="1"/>
      <c r="Q14" s="4"/>
      <c r="R14" s="11"/>
      <c r="S14" s="4"/>
      <c r="T14" s="65"/>
      <c r="U14" s="78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1"/>
      <c r="J15" s="1"/>
      <c r="K15" s="1"/>
      <c r="L15" s="1"/>
      <c r="M15" s="1"/>
      <c r="N15" s="1"/>
      <c r="O15" s="56"/>
      <c r="P15" s="1"/>
      <c r="Q15" s="4"/>
      <c r="R15" s="11"/>
      <c r="S15" s="4"/>
      <c r="T15" s="16"/>
      <c r="U15" s="78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6"/>
      <c r="U16" s="79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6"/>
      <c r="U17" s="65"/>
      <c r="V17" s="17"/>
    </row>
    <row r="18" spans="1:22" ht="18" customHeight="1" x14ac:dyDescent="0.25">
      <c r="A18" s="4">
        <v>13</v>
      </c>
      <c r="B18" s="10"/>
      <c r="C18" s="10"/>
      <c r="D18" s="1"/>
      <c r="E18" s="1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6"/>
      <c r="U19" s="66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6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6"/>
      <c r="U21" s="11" t="s">
        <v>58</v>
      </c>
      <c r="V21" s="11">
        <f>COUNTIF($Q$6:$Q$51,"PC")</f>
        <v>2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6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6"/>
      <c r="U25" s="66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6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6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2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2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3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8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6"/>
      <c r="V44" s="18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6">
        <f>COUNTIF(J6:J17,"*ACC*")</f>
        <v>0</v>
      </c>
      <c r="V45" s="18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6"/>
      <c r="V46" s="18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6">
        <f>COUNTIF(J8:J19,"*GPS*")</f>
        <v>0</v>
      </c>
      <c r="V47" s="18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39"/>
      <c r="U48" s="40"/>
      <c r="V48" s="41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40"/>
      <c r="V49" s="41"/>
    </row>
    <row r="50" spans="1:22" ht="18" customHeight="1" x14ac:dyDescent="0.25">
      <c r="A50" s="33">
        <v>45</v>
      </c>
      <c r="B50" s="34"/>
      <c r="C50" s="34"/>
      <c r="D50" s="67"/>
      <c r="E50" s="35"/>
      <c r="F50" s="67"/>
      <c r="G50" s="67"/>
      <c r="H50" s="36"/>
      <c r="I50" s="36"/>
      <c r="J50" s="36"/>
      <c r="K50" s="36"/>
      <c r="L50" s="36"/>
      <c r="M50" s="36"/>
      <c r="N50" s="36"/>
      <c r="O50" s="36"/>
      <c r="P50" s="36"/>
      <c r="Q50" s="33"/>
      <c r="R50" s="67"/>
      <c r="S50" s="33"/>
      <c r="T50" s="39"/>
      <c r="U50" s="40"/>
      <c r="V50" s="41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40"/>
      <c r="V51" s="41"/>
    </row>
    <row r="52" spans="1:22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40"/>
      <c r="V52" s="41"/>
    </row>
    <row r="53" spans="1:22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40"/>
      <c r="V53" s="41"/>
    </row>
    <row r="54" spans="1:22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40"/>
      <c r="V54" s="41"/>
    </row>
    <row r="55" spans="1:22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43"/>
      <c r="V55" s="44"/>
    </row>
    <row r="56" spans="1:22" ht="18" customHeight="1" x14ac:dyDescent="0.25">
      <c r="U56" s="27"/>
      <c r="V56" s="27"/>
    </row>
    <row r="57" spans="1:22" ht="18" customHeight="1" x14ac:dyDescent="0.25">
      <c r="U57" s="27"/>
      <c r="V57" s="27"/>
    </row>
  </sheetData>
  <customSheetViews>
    <customSheetView guid="{749ADD1B-F722-4D69-9379-2C117CFFBE93}" scale="55" zeroValues="0" topLeftCell="C1">
      <selection activeCell="J11" sqref="J11"/>
      <pageMargins left="0.7" right="0.7" top="0.75" bottom="0.75" header="0.3" footer="0.3"/>
      <pageSetup orientation="portrait" r:id="rId1"/>
    </customSheetView>
  </customSheetViews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O6" sqref="O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16384" width="9.140625" style="22"/>
  </cols>
  <sheetData>
    <row r="1" spans="1:22" ht="24.95" customHeight="1" x14ac:dyDescent="0.25">
      <c r="A1" s="70" t="s">
        <v>69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ht="24.95" customHeight="1" x14ac:dyDescent="0.25">
      <c r="A2" s="71" t="s">
        <v>70</v>
      </c>
      <c r="B2" s="72"/>
      <c r="C2" s="72"/>
      <c r="D2" s="72"/>
      <c r="E2" s="73" t="s">
        <v>71</v>
      </c>
      <c r="F2" s="7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74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5" t="s">
        <v>43</v>
      </c>
      <c r="N4" s="75" t="s">
        <v>11</v>
      </c>
      <c r="O4" s="69" t="s">
        <v>8</v>
      </c>
      <c r="P4" s="80" t="s">
        <v>15</v>
      </c>
      <c r="Q4" s="69" t="s">
        <v>40</v>
      </c>
      <c r="R4" s="69" t="s">
        <v>62</v>
      </c>
      <c r="S4" s="81" t="s">
        <v>63</v>
      </c>
      <c r="T4" s="29"/>
      <c r="U4" s="69" t="s">
        <v>40</v>
      </c>
      <c r="V4" s="69" t="s">
        <v>62</v>
      </c>
    </row>
    <row r="5" spans="1:22" ht="50.1" customHeight="1" x14ac:dyDescent="0.25">
      <c r="A5" s="74"/>
      <c r="B5" s="66" t="s">
        <v>1</v>
      </c>
      <c r="C5" s="66" t="s">
        <v>2</v>
      </c>
      <c r="D5" s="66" t="s">
        <v>3</v>
      </c>
      <c r="E5" s="66" t="s">
        <v>44</v>
      </c>
      <c r="F5" s="66" t="s">
        <v>4</v>
      </c>
      <c r="G5" s="66" t="s">
        <v>5</v>
      </c>
      <c r="H5" s="66" t="s">
        <v>7</v>
      </c>
      <c r="I5" s="66" t="s">
        <v>16</v>
      </c>
      <c r="J5" s="69"/>
      <c r="K5" s="66" t="s">
        <v>13</v>
      </c>
      <c r="L5" s="66" t="s">
        <v>14</v>
      </c>
      <c r="M5" s="76"/>
      <c r="N5" s="76"/>
      <c r="O5" s="69"/>
      <c r="P5" s="80"/>
      <c r="Q5" s="69"/>
      <c r="R5" s="69"/>
      <c r="S5" s="81"/>
      <c r="T5" s="29"/>
      <c r="U5" s="69"/>
      <c r="V5" s="69"/>
    </row>
    <row r="6" spans="1:22" s="14" customFormat="1" ht="18" customHeight="1" x14ac:dyDescent="0.25">
      <c r="A6" s="4">
        <v>1</v>
      </c>
      <c r="B6" s="53" t="s">
        <v>73</v>
      </c>
      <c r="C6" s="53" t="s">
        <v>127</v>
      </c>
      <c r="D6" s="54" t="s">
        <v>74</v>
      </c>
      <c r="E6" s="55" t="s">
        <v>75</v>
      </c>
      <c r="F6" s="54"/>
      <c r="G6" s="54" t="s">
        <v>67</v>
      </c>
      <c r="H6" s="54"/>
      <c r="I6" s="15"/>
      <c r="J6" s="1" t="s">
        <v>125</v>
      </c>
      <c r="K6" s="57"/>
      <c r="L6" s="1"/>
      <c r="M6" s="1" t="s">
        <v>126</v>
      </c>
      <c r="N6" s="58"/>
      <c r="O6" s="56" t="s">
        <v>128</v>
      </c>
      <c r="P6" s="56" t="s">
        <v>78</v>
      </c>
      <c r="Q6" s="3" t="s">
        <v>19</v>
      </c>
      <c r="R6" s="54" t="s">
        <v>31</v>
      </c>
      <c r="S6" s="4"/>
      <c r="T6" s="65"/>
      <c r="U6" s="77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/>
      <c r="C7" s="53"/>
      <c r="D7" s="54"/>
      <c r="E7" s="55"/>
      <c r="F7" s="54"/>
      <c r="G7" s="54"/>
      <c r="H7" s="1"/>
      <c r="I7" s="15"/>
      <c r="J7" s="1"/>
      <c r="K7" s="1"/>
      <c r="L7" s="1"/>
      <c r="M7" s="1"/>
      <c r="N7" s="3"/>
      <c r="O7" s="56"/>
      <c r="P7" s="1"/>
      <c r="Q7" s="3"/>
      <c r="R7" s="54"/>
      <c r="S7" s="4"/>
      <c r="T7" s="65"/>
      <c r="U7" s="78"/>
      <c r="V7" s="4" t="s">
        <v>36</v>
      </c>
    </row>
    <row r="8" spans="1:22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62"/>
      <c r="I8" s="15"/>
      <c r="J8" s="1"/>
      <c r="K8" s="1"/>
      <c r="L8" s="1"/>
      <c r="M8" s="1"/>
      <c r="N8" s="1"/>
      <c r="O8" s="56"/>
      <c r="P8" s="1"/>
      <c r="Q8" s="3"/>
      <c r="R8" s="54"/>
      <c r="S8" s="4"/>
      <c r="T8" s="65"/>
      <c r="U8" s="78"/>
      <c r="V8" s="4" t="s">
        <v>22</v>
      </c>
    </row>
    <row r="9" spans="1:22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2"/>
      <c r="I9" s="15"/>
      <c r="J9" s="1"/>
      <c r="K9" s="1"/>
      <c r="L9" s="1"/>
      <c r="M9" s="1"/>
      <c r="N9" s="1"/>
      <c r="O9" s="56"/>
      <c r="P9" s="1"/>
      <c r="Q9" s="3"/>
      <c r="R9" s="54"/>
      <c r="S9" s="4"/>
      <c r="T9" s="65"/>
      <c r="U9" s="78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15"/>
      <c r="J10" s="1"/>
      <c r="K10" s="1"/>
      <c r="L10" s="1"/>
      <c r="M10" s="1"/>
      <c r="N10" s="1"/>
      <c r="O10" s="56"/>
      <c r="P10" s="1"/>
      <c r="Q10" s="3"/>
      <c r="R10" s="54"/>
      <c r="S10" s="4"/>
      <c r="T10" s="65"/>
      <c r="U10" s="78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15"/>
      <c r="J11" s="1"/>
      <c r="K11" s="1"/>
      <c r="L11" s="1"/>
      <c r="M11" s="1"/>
      <c r="N11" s="1"/>
      <c r="O11" s="56"/>
      <c r="P11" s="1"/>
      <c r="Q11" s="3"/>
      <c r="R11" s="11"/>
      <c r="S11" s="4"/>
      <c r="T11" s="65"/>
      <c r="U11" s="78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1"/>
      <c r="J12" s="56"/>
      <c r="K12" s="1"/>
      <c r="L12" s="1"/>
      <c r="M12" s="1"/>
      <c r="N12" s="1"/>
      <c r="O12" s="1"/>
      <c r="P12" s="1"/>
      <c r="Q12" s="4"/>
      <c r="R12" s="11"/>
      <c r="S12" s="4"/>
      <c r="T12" s="65"/>
      <c r="U12" s="77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15"/>
      <c r="J13" s="63"/>
      <c r="K13" s="15"/>
      <c r="L13" s="1"/>
      <c r="M13" s="56"/>
      <c r="N13" s="64"/>
      <c r="O13" s="56"/>
      <c r="P13" s="1"/>
      <c r="Q13" s="4"/>
      <c r="R13" s="11"/>
      <c r="S13" s="4"/>
      <c r="T13" s="65"/>
      <c r="U13" s="78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1"/>
      <c r="J14" s="1"/>
      <c r="K14" s="1"/>
      <c r="L14" s="1"/>
      <c r="M14" s="1"/>
      <c r="N14" s="1"/>
      <c r="O14" s="56"/>
      <c r="P14" s="1"/>
      <c r="Q14" s="4"/>
      <c r="R14" s="11"/>
      <c r="S14" s="4"/>
      <c r="T14" s="65"/>
      <c r="U14" s="78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1"/>
      <c r="J15" s="1"/>
      <c r="K15" s="1"/>
      <c r="L15" s="1"/>
      <c r="M15" s="1"/>
      <c r="N15" s="1"/>
      <c r="O15" s="56"/>
      <c r="P15" s="1"/>
      <c r="Q15" s="4"/>
      <c r="R15" s="11"/>
      <c r="S15" s="4"/>
      <c r="T15" s="16"/>
      <c r="U15" s="78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6"/>
      <c r="U16" s="79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6"/>
      <c r="U17" s="65"/>
      <c r="V17" s="17"/>
    </row>
    <row r="18" spans="1:22" ht="18" customHeight="1" x14ac:dyDescent="0.25">
      <c r="A18" s="4">
        <v>13</v>
      </c>
      <c r="B18" s="10"/>
      <c r="C18" s="10"/>
      <c r="D18" s="1"/>
      <c r="E18" s="1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6"/>
      <c r="U19" s="66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6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6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6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6"/>
      <c r="U25" s="66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6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6"/>
      <c r="V44" s="18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6">
        <f>COUNTIF(J6:J17,"*ACC*")</f>
        <v>0</v>
      </c>
      <c r="V45" s="18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6"/>
      <c r="V46" s="18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6">
        <f>COUNTIF(J8:J19,"*GPS*")</f>
        <v>0</v>
      </c>
      <c r="V47" s="18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39"/>
      <c r="U48" s="40"/>
      <c r="V48" s="41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40"/>
      <c r="V49" s="41"/>
    </row>
    <row r="50" spans="1:22" ht="18" customHeight="1" x14ac:dyDescent="0.25">
      <c r="A50" s="33">
        <v>45</v>
      </c>
      <c r="B50" s="34"/>
      <c r="C50" s="34"/>
      <c r="D50" s="67"/>
      <c r="E50" s="35"/>
      <c r="F50" s="67"/>
      <c r="G50" s="67"/>
      <c r="H50" s="36"/>
      <c r="I50" s="36"/>
      <c r="J50" s="36"/>
      <c r="K50" s="36"/>
      <c r="L50" s="36"/>
      <c r="M50" s="36"/>
      <c r="N50" s="36"/>
      <c r="O50" s="36"/>
      <c r="P50" s="36"/>
      <c r="Q50" s="33"/>
      <c r="R50" s="67"/>
      <c r="S50" s="33"/>
      <c r="T50" s="39"/>
      <c r="U50" s="40"/>
      <c r="V50" s="41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40"/>
      <c r="V51" s="41"/>
    </row>
    <row r="52" spans="1:22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40"/>
      <c r="V52" s="41"/>
    </row>
    <row r="53" spans="1:22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40"/>
      <c r="V53" s="41"/>
    </row>
    <row r="54" spans="1:22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40"/>
      <c r="V54" s="41"/>
    </row>
    <row r="55" spans="1:22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43"/>
      <c r="V55" s="44"/>
    </row>
    <row r="56" spans="1:22" ht="18" customHeight="1" x14ac:dyDescent="0.25">
      <c r="U56" s="27"/>
      <c r="V56" s="27"/>
    </row>
    <row r="57" spans="1:22" ht="18" customHeight="1" x14ac:dyDescent="0.25">
      <c r="U57" s="27"/>
      <c r="V57" s="27"/>
    </row>
  </sheetData>
  <customSheetViews>
    <customSheetView guid="{749ADD1B-F722-4D69-9379-2C117CFFBE93}" scale="55" zeroValues="0">
      <selection activeCell="G6" sqref="G6"/>
      <pageMargins left="0.7" right="0.7" top="0.75" bottom="0.75" header="0.3" footer="0.3"/>
      <pageSetup orientation="portrait" r:id="rId1"/>
    </customSheetView>
  </customSheetViews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O6" sqref="O6:O2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0" t="s">
        <v>69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ht="24.95" customHeight="1" x14ac:dyDescent="0.25">
      <c r="A2" s="71" t="s">
        <v>10</v>
      </c>
      <c r="B2" s="72"/>
      <c r="C2" s="72"/>
      <c r="D2" s="72"/>
      <c r="E2" s="73" t="s">
        <v>72</v>
      </c>
      <c r="F2" s="7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9"/>
      <c r="T2" s="48"/>
      <c r="U2" s="29"/>
      <c r="V2" s="29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29"/>
      <c r="W3" s="30"/>
    </row>
    <row r="4" spans="1:23" ht="24.95" customHeight="1" x14ac:dyDescent="0.25">
      <c r="A4" s="74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5" t="s">
        <v>43</v>
      </c>
      <c r="N4" s="75" t="s">
        <v>11</v>
      </c>
      <c r="O4" s="69" t="s">
        <v>8</v>
      </c>
      <c r="P4" s="80" t="s">
        <v>15</v>
      </c>
      <c r="Q4" s="69" t="s">
        <v>40</v>
      </c>
      <c r="R4" s="69" t="s">
        <v>62</v>
      </c>
      <c r="S4" s="85" t="s">
        <v>66</v>
      </c>
      <c r="T4" s="29"/>
      <c r="U4" s="29"/>
      <c r="V4" s="69" t="s">
        <v>40</v>
      </c>
      <c r="W4" s="69" t="s">
        <v>62</v>
      </c>
    </row>
    <row r="5" spans="1:23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9"/>
      <c r="K5" s="5" t="s">
        <v>13</v>
      </c>
      <c r="L5" s="5" t="s">
        <v>14</v>
      </c>
      <c r="M5" s="76"/>
      <c r="N5" s="76"/>
      <c r="O5" s="69"/>
      <c r="P5" s="80"/>
      <c r="Q5" s="69"/>
      <c r="R5" s="69"/>
      <c r="S5" s="86"/>
      <c r="T5" s="29"/>
      <c r="U5" s="29"/>
      <c r="V5" s="69"/>
      <c r="W5" s="69"/>
    </row>
    <row r="6" spans="1:23" s="14" customFormat="1" ht="18" customHeight="1" x14ac:dyDescent="0.25">
      <c r="A6" s="4">
        <v>1</v>
      </c>
      <c r="B6" s="53" t="s">
        <v>73</v>
      </c>
      <c r="C6" s="53" t="s">
        <v>127</v>
      </c>
      <c r="D6" s="54" t="s">
        <v>45</v>
      </c>
      <c r="E6" s="55">
        <v>868183034544879</v>
      </c>
      <c r="F6" s="54"/>
      <c r="G6" s="54" t="s">
        <v>68</v>
      </c>
      <c r="H6" s="54"/>
      <c r="I6" s="15" t="s">
        <v>84</v>
      </c>
      <c r="J6" s="1" t="s">
        <v>115</v>
      </c>
      <c r="K6" s="57" t="s">
        <v>114</v>
      </c>
      <c r="L6" s="1" t="s">
        <v>113</v>
      </c>
      <c r="M6" s="1" t="s">
        <v>116</v>
      </c>
      <c r="N6" s="58"/>
      <c r="O6" s="56" t="s">
        <v>128</v>
      </c>
      <c r="P6" s="56" t="s">
        <v>78</v>
      </c>
      <c r="Q6" s="3" t="s">
        <v>92</v>
      </c>
      <c r="R6" s="54" t="s">
        <v>32</v>
      </c>
      <c r="S6" s="4"/>
      <c r="T6" s="29"/>
      <c r="U6" s="31"/>
      <c r="V6" s="77" t="s">
        <v>19</v>
      </c>
      <c r="W6" s="4" t="s">
        <v>21</v>
      </c>
    </row>
    <row r="7" spans="1:23" s="14" customFormat="1" ht="18" customHeight="1" x14ac:dyDescent="0.25">
      <c r="A7" s="4">
        <v>2</v>
      </c>
      <c r="B7" s="53" t="s">
        <v>73</v>
      </c>
      <c r="C7" s="53" t="s">
        <v>127</v>
      </c>
      <c r="D7" s="54" t="s">
        <v>45</v>
      </c>
      <c r="E7" s="55">
        <v>868183033825212</v>
      </c>
      <c r="F7" s="54"/>
      <c r="G7" s="54" t="s">
        <v>68</v>
      </c>
      <c r="H7" s="1"/>
      <c r="I7" s="15" t="s">
        <v>120</v>
      </c>
      <c r="J7" s="1" t="s">
        <v>121</v>
      </c>
      <c r="K7" s="1"/>
      <c r="L7" s="1" t="s">
        <v>113</v>
      </c>
      <c r="M7" s="1" t="s">
        <v>122</v>
      </c>
      <c r="N7" s="3"/>
      <c r="O7" s="56" t="s">
        <v>128</v>
      </c>
      <c r="P7" s="1" t="s">
        <v>78</v>
      </c>
      <c r="Q7" s="3" t="s">
        <v>20</v>
      </c>
      <c r="R7" s="54" t="s">
        <v>24</v>
      </c>
      <c r="S7" s="4"/>
      <c r="T7" s="29"/>
      <c r="U7" s="31"/>
      <c r="V7" s="78"/>
      <c r="W7" s="4" t="s">
        <v>36</v>
      </c>
    </row>
    <row r="8" spans="1:23" s="14" customFormat="1" ht="18" customHeight="1" x14ac:dyDescent="0.25">
      <c r="A8" s="4">
        <v>3</v>
      </c>
      <c r="B8" s="53" t="s">
        <v>73</v>
      </c>
      <c r="C8" s="53" t="s">
        <v>127</v>
      </c>
      <c r="D8" s="54" t="s">
        <v>45</v>
      </c>
      <c r="E8" s="55">
        <v>868183038518978</v>
      </c>
      <c r="F8" s="54"/>
      <c r="G8" s="54" t="s">
        <v>68</v>
      </c>
      <c r="H8" s="62"/>
      <c r="I8" s="15" t="s">
        <v>84</v>
      </c>
      <c r="J8" s="1" t="s">
        <v>110</v>
      </c>
      <c r="K8" s="1" t="s">
        <v>109</v>
      </c>
      <c r="L8" s="1" t="s">
        <v>113</v>
      </c>
      <c r="M8" s="1" t="s">
        <v>111</v>
      </c>
      <c r="N8" s="1"/>
      <c r="O8" s="56" t="s">
        <v>128</v>
      </c>
      <c r="P8" s="1" t="s">
        <v>78</v>
      </c>
      <c r="Q8" s="3" t="s">
        <v>20</v>
      </c>
      <c r="R8" s="54" t="s">
        <v>112</v>
      </c>
      <c r="S8" s="4"/>
      <c r="T8" s="29"/>
      <c r="U8" s="31"/>
      <c r="V8" s="78"/>
      <c r="W8" s="4" t="s">
        <v>22</v>
      </c>
    </row>
    <row r="9" spans="1:23" s="14" customFormat="1" ht="18" customHeight="1" x14ac:dyDescent="0.25">
      <c r="A9" s="4">
        <v>4</v>
      </c>
      <c r="B9" s="53" t="s">
        <v>73</v>
      </c>
      <c r="C9" s="53" t="s">
        <v>127</v>
      </c>
      <c r="D9" s="54" t="s">
        <v>45</v>
      </c>
      <c r="E9" s="55">
        <v>868183034727748</v>
      </c>
      <c r="F9" s="54"/>
      <c r="G9" s="54" t="s">
        <v>68</v>
      </c>
      <c r="H9" s="2"/>
      <c r="I9" s="15" t="s">
        <v>84</v>
      </c>
      <c r="J9" s="1" t="s">
        <v>118</v>
      </c>
      <c r="K9" s="1" t="s">
        <v>114</v>
      </c>
      <c r="L9" s="1" t="s">
        <v>113</v>
      </c>
      <c r="M9" s="1" t="s">
        <v>119</v>
      </c>
      <c r="N9" s="1"/>
      <c r="O9" s="56" t="s">
        <v>128</v>
      </c>
      <c r="P9" s="1" t="s">
        <v>78</v>
      </c>
      <c r="Q9" s="3" t="s">
        <v>92</v>
      </c>
      <c r="R9" s="54" t="s">
        <v>106</v>
      </c>
      <c r="S9" s="4" t="s">
        <v>123</v>
      </c>
      <c r="T9" s="31"/>
      <c r="U9" s="31"/>
      <c r="V9" s="78"/>
      <c r="W9" s="4" t="s">
        <v>60</v>
      </c>
    </row>
    <row r="10" spans="1:23" s="14" customFormat="1" ht="18" customHeight="1" x14ac:dyDescent="0.25">
      <c r="A10" s="4">
        <v>5</v>
      </c>
      <c r="B10" s="53" t="s">
        <v>73</v>
      </c>
      <c r="C10" s="53" t="s">
        <v>127</v>
      </c>
      <c r="D10" s="54" t="s">
        <v>45</v>
      </c>
      <c r="E10" s="55">
        <v>868183033793030</v>
      </c>
      <c r="F10" s="54"/>
      <c r="G10" s="54" t="s">
        <v>68</v>
      </c>
      <c r="H10" s="2"/>
      <c r="I10" s="15" t="s">
        <v>86</v>
      </c>
      <c r="J10" s="1" t="s">
        <v>118</v>
      </c>
      <c r="K10" s="1" t="s">
        <v>117</v>
      </c>
      <c r="L10" s="1" t="s">
        <v>113</v>
      </c>
      <c r="M10" s="1" t="s">
        <v>119</v>
      </c>
      <c r="N10" s="1"/>
      <c r="O10" s="56" t="s">
        <v>128</v>
      </c>
      <c r="P10" s="1" t="s">
        <v>78</v>
      </c>
      <c r="Q10" s="3" t="s">
        <v>92</v>
      </c>
      <c r="R10" s="54" t="s">
        <v>106</v>
      </c>
      <c r="S10" s="4"/>
      <c r="T10" s="31"/>
      <c r="U10" s="31"/>
      <c r="V10" s="78"/>
      <c r="W10" s="4" t="s">
        <v>32</v>
      </c>
    </row>
    <row r="11" spans="1:23" s="14" customFormat="1" ht="18" customHeight="1" x14ac:dyDescent="0.25">
      <c r="A11" s="4">
        <v>6</v>
      </c>
      <c r="B11" s="53" t="s">
        <v>73</v>
      </c>
      <c r="C11" s="53" t="s">
        <v>127</v>
      </c>
      <c r="D11" s="54" t="s">
        <v>47</v>
      </c>
      <c r="E11" s="55">
        <v>864811036931447</v>
      </c>
      <c r="F11" s="54"/>
      <c r="G11" s="54" t="s">
        <v>67</v>
      </c>
      <c r="H11" s="54"/>
      <c r="I11" s="15" t="s">
        <v>95</v>
      </c>
      <c r="J11" s="1" t="s">
        <v>96</v>
      </c>
      <c r="K11" s="68"/>
      <c r="L11" s="68" t="s">
        <v>94</v>
      </c>
      <c r="M11" s="1" t="s">
        <v>97</v>
      </c>
      <c r="N11" s="58"/>
      <c r="O11" s="56" t="s">
        <v>128</v>
      </c>
      <c r="P11" s="56" t="s">
        <v>78</v>
      </c>
      <c r="Q11" s="3" t="s">
        <v>98</v>
      </c>
      <c r="R11" s="54" t="s">
        <v>24</v>
      </c>
      <c r="S11" s="4" t="s">
        <v>99</v>
      </c>
      <c r="T11" s="31"/>
      <c r="U11" s="31"/>
      <c r="V11" s="78"/>
      <c r="W11" s="4" t="s">
        <v>31</v>
      </c>
    </row>
    <row r="12" spans="1:23" s="14" customFormat="1" ht="18" customHeight="1" x14ac:dyDescent="0.25">
      <c r="A12" s="4">
        <v>7</v>
      </c>
      <c r="B12" s="53" t="s">
        <v>73</v>
      </c>
      <c r="C12" s="53" t="s">
        <v>127</v>
      </c>
      <c r="D12" s="54" t="s">
        <v>47</v>
      </c>
      <c r="E12" s="55">
        <v>864811036948359</v>
      </c>
      <c r="F12" s="54"/>
      <c r="G12" s="54" t="s">
        <v>67</v>
      </c>
      <c r="H12" s="1"/>
      <c r="I12" s="15" t="s">
        <v>100</v>
      </c>
      <c r="J12" s="1" t="s">
        <v>96</v>
      </c>
      <c r="K12" s="1"/>
      <c r="L12" s="1" t="s">
        <v>94</v>
      </c>
      <c r="M12" s="1" t="s">
        <v>97</v>
      </c>
      <c r="N12" s="3"/>
      <c r="O12" s="56" t="s">
        <v>128</v>
      </c>
      <c r="P12" s="1" t="s">
        <v>78</v>
      </c>
      <c r="Q12" s="3" t="s">
        <v>98</v>
      </c>
      <c r="R12" s="54" t="s">
        <v>24</v>
      </c>
      <c r="S12" s="4" t="s">
        <v>99</v>
      </c>
      <c r="T12" s="31"/>
      <c r="U12" s="31"/>
      <c r="V12" s="77" t="s">
        <v>20</v>
      </c>
      <c r="W12" s="4" t="s">
        <v>24</v>
      </c>
    </row>
    <row r="13" spans="1:23" s="14" customFormat="1" ht="18" customHeight="1" x14ac:dyDescent="0.25">
      <c r="A13" s="4">
        <v>8</v>
      </c>
      <c r="B13" s="53" t="s">
        <v>73</v>
      </c>
      <c r="C13" s="53" t="s">
        <v>127</v>
      </c>
      <c r="D13" s="54" t="s">
        <v>47</v>
      </c>
      <c r="E13" s="55">
        <v>868345031045354</v>
      </c>
      <c r="F13" s="54"/>
      <c r="G13" s="54" t="s">
        <v>67</v>
      </c>
      <c r="H13" s="62" t="s">
        <v>107</v>
      </c>
      <c r="I13" s="15" t="s">
        <v>108</v>
      </c>
      <c r="J13" s="1" t="s">
        <v>104</v>
      </c>
      <c r="K13" s="1" t="s">
        <v>101</v>
      </c>
      <c r="L13" s="1" t="s">
        <v>94</v>
      </c>
      <c r="M13" s="1" t="s">
        <v>105</v>
      </c>
      <c r="N13" s="1"/>
      <c r="O13" s="56" t="s">
        <v>128</v>
      </c>
      <c r="P13" s="1" t="s">
        <v>78</v>
      </c>
      <c r="Q13" s="3" t="s">
        <v>98</v>
      </c>
      <c r="R13" s="54" t="s">
        <v>106</v>
      </c>
      <c r="S13" s="4" t="s">
        <v>99</v>
      </c>
      <c r="T13" s="31"/>
      <c r="U13" s="31"/>
      <c r="V13" s="78"/>
      <c r="W13" s="4" t="s">
        <v>38</v>
      </c>
    </row>
    <row r="14" spans="1:23" s="14" customFormat="1" ht="18" customHeight="1" x14ac:dyDescent="0.25">
      <c r="A14" s="4">
        <v>9</v>
      </c>
      <c r="B14" s="53" t="s">
        <v>73</v>
      </c>
      <c r="C14" s="53" t="s">
        <v>127</v>
      </c>
      <c r="D14" s="54" t="s">
        <v>47</v>
      </c>
      <c r="E14" s="55">
        <v>868345031038177</v>
      </c>
      <c r="F14" s="54"/>
      <c r="G14" s="54" t="s">
        <v>67</v>
      </c>
      <c r="H14" s="2"/>
      <c r="I14" s="15" t="s">
        <v>102</v>
      </c>
      <c r="J14" s="1" t="s">
        <v>87</v>
      </c>
      <c r="K14" s="1" t="s">
        <v>101</v>
      </c>
      <c r="L14" s="1" t="s">
        <v>94</v>
      </c>
      <c r="M14" s="1" t="s">
        <v>103</v>
      </c>
      <c r="N14" s="1"/>
      <c r="O14" s="56" t="s">
        <v>128</v>
      </c>
      <c r="P14" s="1" t="s">
        <v>78</v>
      </c>
      <c r="Q14" s="3" t="s">
        <v>92</v>
      </c>
      <c r="R14" s="54" t="s">
        <v>25</v>
      </c>
      <c r="S14" s="4" t="s">
        <v>99</v>
      </c>
      <c r="T14" s="31"/>
      <c r="U14" s="31"/>
      <c r="V14" s="78"/>
      <c r="W14" s="4" t="s">
        <v>37</v>
      </c>
    </row>
    <row r="15" spans="1:23" ht="18" customHeight="1" x14ac:dyDescent="0.25">
      <c r="A15" s="4">
        <v>10</v>
      </c>
      <c r="B15" s="53" t="s">
        <v>73</v>
      </c>
      <c r="C15" s="53" t="s">
        <v>127</v>
      </c>
      <c r="D15" s="54" t="s">
        <v>48</v>
      </c>
      <c r="E15" s="55">
        <v>864811037264533</v>
      </c>
      <c r="F15" s="54"/>
      <c r="G15" s="54" t="s">
        <v>67</v>
      </c>
      <c r="H15" s="54"/>
      <c r="I15" s="15"/>
      <c r="J15" s="1" t="s">
        <v>85</v>
      </c>
      <c r="K15" s="57"/>
      <c r="L15" s="1" t="s">
        <v>80</v>
      </c>
      <c r="M15" s="1" t="s">
        <v>81</v>
      </c>
      <c r="N15" s="58"/>
      <c r="O15" s="56" t="s">
        <v>128</v>
      </c>
      <c r="P15" s="56" t="s">
        <v>78</v>
      </c>
      <c r="Q15" s="3" t="s">
        <v>20</v>
      </c>
      <c r="R15" s="54" t="s">
        <v>83</v>
      </c>
      <c r="S15" s="4"/>
      <c r="T15" s="31"/>
      <c r="U15" s="16"/>
      <c r="V15" s="78"/>
      <c r="W15" s="4" t="s">
        <v>25</v>
      </c>
    </row>
    <row r="16" spans="1:23" ht="18" customHeight="1" x14ac:dyDescent="0.25">
      <c r="A16" s="4">
        <v>11</v>
      </c>
      <c r="B16" s="53" t="s">
        <v>73</v>
      </c>
      <c r="C16" s="53" t="s">
        <v>127</v>
      </c>
      <c r="D16" s="54" t="s">
        <v>48</v>
      </c>
      <c r="E16" s="55">
        <v>864811037261901</v>
      </c>
      <c r="F16" s="54"/>
      <c r="G16" s="54" t="s">
        <v>67</v>
      </c>
      <c r="H16" s="1" t="s">
        <v>124</v>
      </c>
      <c r="I16" s="15" t="s">
        <v>84</v>
      </c>
      <c r="J16" s="1" t="s">
        <v>76</v>
      </c>
      <c r="K16" s="1" t="s">
        <v>80</v>
      </c>
      <c r="L16" s="1"/>
      <c r="M16" s="1" t="s">
        <v>77</v>
      </c>
      <c r="N16" s="3">
        <v>300000</v>
      </c>
      <c r="O16" s="56" t="s">
        <v>128</v>
      </c>
      <c r="P16" s="1" t="s">
        <v>78</v>
      </c>
      <c r="Q16" s="3" t="s">
        <v>19</v>
      </c>
      <c r="R16" s="54" t="s">
        <v>36</v>
      </c>
      <c r="S16" s="4"/>
      <c r="T16" s="31"/>
      <c r="U16" s="16"/>
      <c r="V16" s="79"/>
      <c r="W16" s="4" t="s">
        <v>26</v>
      </c>
    </row>
    <row r="17" spans="1:23" ht="18" customHeight="1" x14ac:dyDescent="0.25">
      <c r="A17" s="4">
        <v>12</v>
      </c>
      <c r="B17" s="53" t="s">
        <v>73</v>
      </c>
      <c r="C17" s="53" t="s">
        <v>127</v>
      </c>
      <c r="D17" s="54" t="s">
        <v>48</v>
      </c>
      <c r="E17" s="55">
        <v>862631034728104</v>
      </c>
      <c r="F17" s="54"/>
      <c r="G17" s="54" t="s">
        <v>67</v>
      </c>
      <c r="H17" s="62"/>
      <c r="I17" s="15"/>
      <c r="J17" s="1" t="s">
        <v>29</v>
      </c>
      <c r="K17" s="1"/>
      <c r="L17" s="1" t="s">
        <v>80</v>
      </c>
      <c r="M17" s="1" t="s">
        <v>82</v>
      </c>
      <c r="N17" s="1"/>
      <c r="O17" s="56" t="s">
        <v>128</v>
      </c>
      <c r="P17" s="1" t="s">
        <v>78</v>
      </c>
      <c r="Q17" s="3" t="s">
        <v>20</v>
      </c>
      <c r="R17" s="54" t="s">
        <v>83</v>
      </c>
      <c r="S17" s="4"/>
      <c r="T17" s="31"/>
      <c r="U17" s="16"/>
      <c r="V17" s="31"/>
      <c r="W17" s="17"/>
    </row>
    <row r="18" spans="1:23" ht="18" customHeight="1" x14ac:dyDescent="0.25">
      <c r="A18" s="4">
        <v>13</v>
      </c>
      <c r="B18" s="53" t="s">
        <v>73</v>
      </c>
      <c r="C18" s="53" t="s">
        <v>127</v>
      </c>
      <c r="D18" s="54" t="s">
        <v>48</v>
      </c>
      <c r="E18" s="55">
        <v>861694037953997</v>
      </c>
      <c r="F18" s="54"/>
      <c r="G18" s="54" t="s">
        <v>67</v>
      </c>
      <c r="H18" s="2"/>
      <c r="I18" s="15" t="s">
        <v>90</v>
      </c>
      <c r="J18" s="1" t="s">
        <v>79</v>
      </c>
      <c r="K18" s="15" t="s">
        <v>89</v>
      </c>
      <c r="L18" s="1" t="s">
        <v>80</v>
      </c>
      <c r="M18" s="1" t="s">
        <v>91</v>
      </c>
      <c r="N18" s="1"/>
      <c r="O18" s="56" t="s">
        <v>128</v>
      </c>
      <c r="P18" s="1" t="s">
        <v>78</v>
      </c>
      <c r="Q18" s="3" t="s">
        <v>92</v>
      </c>
      <c r="R18" s="54" t="s">
        <v>93</v>
      </c>
      <c r="S18" s="4"/>
      <c r="T18" s="31"/>
      <c r="U18" s="16"/>
      <c r="V18" s="16"/>
      <c r="W18" s="18"/>
    </row>
    <row r="19" spans="1:23" ht="18" customHeight="1" x14ac:dyDescent="0.25">
      <c r="A19" s="4">
        <v>14</v>
      </c>
      <c r="B19" s="53" t="s">
        <v>73</v>
      </c>
      <c r="C19" s="53" t="s">
        <v>127</v>
      </c>
      <c r="D19" s="54" t="s">
        <v>48</v>
      </c>
      <c r="E19" s="55">
        <v>862631039265177</v>
      </c>
      <c r="F19" s="54"/>
      <c r="G19" s="54" t="s">
        <v>67</v>
      </c>
      <c r="H19" s="2"/>
      <c r="I19" s="15" t="s">
        <v>86</v>
      </c>
      <c r="J19" s="1" t="s">
        <v>87</v>
      </c>
      <c r="K19" s="1" t="s">
        <v>80</v>
      </c>
      <c r="L19" s="1"/>
      <c r="M19" s="1" t="s">
        <v>88</v>
      </c>
      <c r="N19" s="1"/>
      <c r="O19" s="56" t="s">
        <v>128</v>
      </c>
      <c r="P19" s="1" t="s">
        <v>78</v>
      </c>
      <c r="Q19" s="3" t="s">
        <v>19</v>
      </c>
      <c r="R19" s="54" t="s">
        <v>31</v>
      </c>
      <c r="S19" s="4"/>
      <c r="T19" s="31"/>
      <c r="U19" s="16"/>
      <c r="V19" s="5" t="s">
        <v>40</v>
      </c>
      <c r="W19" s="19" t="s">
        <v>17</v>
      </c>
    </row>
    <row r="20" spans="1:23" ht="18" customHeight="1" x14ac:dyDescent="0.25">
      <c r="A20" s="4">
        <v>15</v>
      </c>
      <c r="B20" s="53" t="s">
        <v>73</v>
      </c>
      <c r="C20" s="53" t="s">
        <v>127</v>
      </c>
      <c r="D20" s="54" t="s">
        <v>74</v>
      </c>
      <c r="E20" s="55" t="s">
        <v>75</v>
      </c>
      <c r="F20" s="54"/>
      <c r="G20" s="54" t="s">
        <v>67</v>
      </c>
      <c r="H20" s="54"/>
      <c r="I20" s="15"/>
      <c r="J20" s="1" t="s">
        <v>125</v>
      </c>
      <c r="K20" s="57"/>
      <c r="L20" s="1"/>
      <c r="M20" s="1" t="s">
        <v>126</v>
      </c>
      <c r="N20" s="58"/>
      <c r="O20" s="56" t="s">
        <v>128</v>
      </c>
      <c r="P20" s="56" t="s">
        <v>78</v>
      </c>
      <c r="Q20" s="3" t="s">
        <v>19</v>
      </c>
      <c r="R20" s="54" t="s">
        <v>31</v>
      </c>
      <c r="S20" s="4"/>
      <c r="T20" s="31"/>
      <c r="U20" s="16"/>
      <c r="V20" s="11" t="s">
        <v>18</v>
      </c>
      <c r="W20" s="11">
        <f>COUNTIF($Q$6:$Q$105,"PM")</f>
        <v>4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1"/>
      <c r="U21" s="16"/>
      <c r="V21" s="11" t="s">
        <v>58</v>
      </c>
      <c r="W21" s="11">
        <f>COUNTIF($Q$6:$Q$105,"PC")</f>
        <v>3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1"/>
      <c r="U22" s="16"/>
      <c r="V22" s="11" t="s">
        <v>59</v>
      </c>
      <c r="W22" s="11">
        <f>COUNTIF($Q$6:$Q$105,"PC+PM")</f>
        <v>5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1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1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1"/>
      <c r="U25" s="16"/>
      <c r="V25" s="5" t="s">
        <v>55</v>
      </c>
      <c r="W25" s="19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1"/>
      <c r="U26" s="16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1"/>
      <c r="U27" s="16"/>
      <c r="V27" s="4" t="s">
        <v>35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1"/>
      <c r="U28" s="16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1"/>
      <c r="U29" s="16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1"/>
      <c r="U30" s="16"/>
      <c r="V30" s="4" t="s">
        <v>33</v>
      </c>
      <c r="W30" s="11">
        <f>COUNTIF($R$6:$R$51,"*NG*")</f>
        <v>4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1"/>
      <c r="U31" s="16"/>
      <c r="V31" s="4" t="s">
        <v>23</v>
      </c>
      <c r="W31" s="11">
        <f>COUNTIF($R$6:$R$51,"*LK*")</f>
        <v>3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1"/>
      <c r="U32" s="16"/>
      <c r="V32" s="4" t="s">
        <v>29</v>
      </c>
      <c r="W32" s="11">
        <f>COUNTIF($R$6:$R$51,"*MCH*")</f>
        <v>5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1"/>
      <c r="U33" s="16"/>
      <c r="V33" s="4" t="s">
        <v>56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1"/>
      <c r="U34" s="16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1"/>
      <c r="U35" s="16"/>
      <c r="V35" s="4" t="s">
        <v>39</v>
      </c>
      <c r="W35" s="11">
        <f>COUNTIF($R$6:$R$51,"*NCFW*")</f>
        <v>8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1"/>
      <c r="U36" s="16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1"/>
      <c r="U37" s="16"/>
      <c r="V37" s="20" t="s">
        <v>34</v>
      </c>
      <c r="W37" s="11">
        <f>SUM(W26:W36)</f>
        <v>22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1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1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1"/>
      <c r="U40" s="16"/>
      <c r="V40" s="20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1"/>
      <c r="U41" s="16"/>
      <c r="V41" s="20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1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1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9"/>
      <c r="U44" s="16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9"/>
      <c r="U45" s="16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9"/>
      <c r="U46" s="16"/>
      <c r="V46" s="11" t="s">
        <v>45</v>
      </c>
      <c r="W46" s="11">
        <f>COUNTIF($D$6:$D$105,"TG102LE")</f>
        <v>5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9"/>
      <c r="U47" s="51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9"/>
      <c r="U48" s="51"/>
      <c r="V48" s="11" t="s">
        <v>47</v>
      </c>
      <c r="W48" s="11">
        <f>COUNTIF($D$6:$D$105,"TG102V")</f>
        <v>4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9"/>
      <c r="U49" s="51"/>
      <c r="V49" s="11" t="s">
        <v>48</v>
      </c>
      <c r="W49" s="11">
        <f>COUNTIF($D$6:$D$105,"TG102SE")</f>
        <v>5</v>
      </c>
    </row>
    <row r="50" spans="1:23" ht="18" customHeight="1" x14ac:dyDescent="0.25">
      <c r="A50" s="33">
        <v>45</v>
      </c>
      <c r="B50" s="34"/>
      <c r="C50" s="34"/>
      <c r="D50" s="32"/>
      <c r="E50" s="35"/>
      <c r="F50" s="32"/>
      <c r="G50" s="32"/>
      <c r="H50" s="36"/>
      <c r="I50" s="36"/>
      <c r="J50" s="36"/>
      <c r="K50" s="36"/>
      <c r="L50" s="36"/>
      <c r="M50" s="36"/>
      <c r="N50" s="36"/>
      <c r="O50" s="36"/>
      <c r="P50" s="36"/>
      <c r="Q50" s="33"/>
      <c r="R50" s="32"/>
      <c r="S50" s="33"/>
      <c r="T50" s="49"/>
      <c r="U50" s="51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9"/>
      <c r="U51" s="51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49"/>
      <c r="U52" s="51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49"/>
      <c r="U53" s="51"/>
      <c r="V53" s="11" t="s">
        <v>53</v>
      </c>
      <c r="W53" s="11">
        <f>COUNTIF($D$6:$D$105,"TG102A")</f>
        <v>0</v>
      </c>
    </row>
    <row r="54" spans="1:23" ht="18" customHeight="1" x14ac:dyDescent="0.25">
      <c r="A54" s="33">
        <v>49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6"/>
      <c r="M54" s="45"/>
      <c r="N54" s="47"/>
      <c r="O54" s="47"/>
      <c r="P54" s="45"/>
      <c r="Q54" s="45"/>
      <c r="R54" s="45"/>
      <c r="S54" s="45"/>
      <c r="T54" s="49"/>
      <c r="U54" s="51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9"/>
      <c r="U55" s="51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8"/>
      <c r="M56" s="37"/>
      <c r="N56" s="37"/>
      <c r="O56" s="37"/>
      <c r="P56" s="37"/>
      <c r="Q56" s="37"/>
      <c r="R56" s="37"/>
      <c r="S56" s="37"/>
      <c r="T56" s="49"/>
      <c r="U56" s="51"/>
      <c r="V56" s="82" t="s">
        <v>65</v>
      </c>
      <c r="W56" s="82">
        <f>SUM(COUNTIF($D$6:$D$106,"**")-SUM($W$45:$W$55))</f>
        <v>1</v>
      </c>
    </row>
    <row r="57" spans="1:23" ht="18" customHeight="1" x14ac:dyDescent="0.25">
      <c r="A57" s="4">
        <v>52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8"/>
      <c r="M57" s="37"/>
      <c r="N57" s="37"/>
      <c r="O57" s="37"/>
      <c r="P57" s="37"/>
      <c r="Q57" s="37"/>
      <c r="R57" s="37"/>
      <c r="S57" s="37"/>
      <c r="T57" s="49"/>
      <c r="U57" s="51"/>
      <c r="V57" s="83"/>
      <c r="W57" s="83"/>
    </row>
    <row r="58" spans="1:23" ht="18" customHeight="1" x14ac:dyDescent="0.25">
      <c r="A58" s="4">
        <v>53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8"/>
      <c r="M58" s="37"/>
      <c r="N58" s="37"/>
      <c r="O58" s="37"/>
      <c r="P58" s="37"/>
      <c r="Q58" s="37"/>
      <c r="R58" s="37"/>
      <c r="S58" s="37"/>
      <c r="T58" s="49"/>
      <c r="U58" s="51"/>
      <c r="V58" s="84"/>
      <c r="W58" s="84"/>
    </row>
    <row r="59" spans="1:23" ht="18" customHeight="1" x14ac:dyDescent="0.25">
      <c r="A59" s="4">
        <v>54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8"/>
      <c r="M59" s="37"/>
      <c r="N59" s="37"/>
      <c r="O59" s="37"/>
      <c r="P59" s="37"/>
      <c r="Q59" s="37"/>
      <c r="R59" s="37"/>
      <c r="S59" s="37"/>
      <c r="T59" s="49"/>
      <c r="U59" s="51"/>
      <c r="V59" s="40"/>
      <c r="W59" s="41"/>
    </row>
    <row r="60" spans="1:23" ht="18" customHeight="1" x14ac:dyDescent="0.25">
      <c r="A60" s="4">
        <v>55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8"/>
      <c r="M60" s="37"/>
      <c r="N60" s="37"/>
      <c r="O60" s="37"/>
      <c r="P60" s="37"/>
      <c r="Q60" s="37"/>
      <c r="R60" s="37"/>
      <c r="S60" s="37"/>
      <c r="T60" s="49"/>
      <c r="U60" s="51"/>
      <c r="V60" s="40"/>
      <c r="W60" s="41"/>
    </row>
    <row r="61" spans="1:23" ht="18" customHeight="1" x14ac:dyDescent="0.25">
      <c r="A61" s="4">
        <v>56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8"/>
      <c r="M61" s="37"/>
      <c r="N61" s="37"/>
      <c r="O61" s="37"/>
      <c r="P61" s="37"/>
      <c r="Q61" s="37"/>
      <c r="R61" s="37"/>
      <c r="S61" s="37"/>
      <c r="T61" s="49"/>
      <c r="U61" s="51"/>
      <c r="V61" s="20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8"/>
      <c r="M62" s="37"/>
      <c r="N62" s="37"/>
      <c r="O62" s="37"/>
      <c r="P62" s="37"/>
      <c r="Q62" s="37"/>
      <c r="R62" s="37"/>
      <c r="S62" s="37"/>
      <c r="T62" s="49"/>
      <c r="U62" s="51"/>
      <c r="V62" s="20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8"/>
      <c r="M63" s="37"/>
      <c r="N63" s="37"/>
      <c r="O63" s="37"/>
      <c r="P63" s="37"/>
      <c r="Q63" s="37"/>
      <c r="R63" s="37"/>
      <c r="S63" s="37"/>
      <c r="T63" s="49"/>
      <c r="U63" s="51"/>
      <c r="V63" s="40"/>
      <c r="W63" s="41"/>
    </row>
    <row r="64" spans="1:23" ht="18" customHeight="1" x14ac:dyDescent="0.25">
      <c r="A64" s="4">
        <v>59</v>
      </c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8"/>
      <c r="M64" s="37"/>
      <c r="N64" s="37"/>
      <c r="O64" s="37"/>
      <c r="P64" s="37"/>
      <c r="Q64" s="37"/>
      <c r="R64" s="37"/>
      <c r="S64" s="37"/>
      <c r="T64" s="49"/>
      <c r="U64" s="51"/>
      <c r="V64" s="40"/>
      <c r="W64" s="41"/>
    </row>
    <row r="65" spans="1:23" ht="18" customHeight="1" x14ac:dyDescent="0.25">
      <c r="A65" s="4">
        <v>60</v>
      </c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8"/>
      <c r="M65" s="37"/>
      <c r="N65" s="37"/>
      <c r="O65" s="37"/>
      <c r="P65" s="37"/>
      <c r="Q65" s="37"/>
      <c r="R65" s="37"/>
      <c r="S65" s="37"/>
      <c r="T65" s="49"/>
      <c r="U65" s="51"/>
      <c r="V65" s="40"/>
      <c r="W65" s="41"/>
    </row>
    <row r="66" spans="1:23" ht="18" customHeight="1" x14ac:dyDescent="0.25">
      <c r="A66" s="4">
        <v>61</v>
      </c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8"/>
      <c r="M66" s="37"/>
      <c r="N66" s="37"/>
      <c r="O66" s="37"/>
      <c r="P66" s="37"/>
      <c r="Q66" s="37"/>
      <c r="R66" s="37"/>
      <c r="S66" s="37"/>
      <c r="T66" s="49"/>
      <c r="U66" s="51"/>
      <c r="V66" s="40"/>
      <c r="W66" s="41"/>
    </row>
    <row r="67" spans="1:23" ht="18" customHeight="1" x14ac:dyDescent="0.25">
      <c r="A67" s="4">
        <v>62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8"/>
      <c r="M67" s="37"/>
      <c r="N67" s="37"/>
      <c r="O67" s="37"/>
      <c r="P67" s="37"/>
      <c r="Q67" s="37"/>
      <c r="R67" s="37"/>
      <c r="S67" s="37"/>
      <c r="T67" s="49"/>
      <c r="U67" s="51"/>
      <c r="V67" s="40">
        <f>SUM(D6:D12)</f>
        <v>0</v>
      </c>
      <c r="W67" s="41"/>
    </row>
    <row r="68" spans="1:23" ht="18" customHeight="1" x14ac:dyDescent="0.25">
      <c r="A68" s="4">
        <v>63</v>
      </c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8"/>
      <c r="M68" s="37"/>
      <c r="N68" s="37"/>
      <c r="O68" s="37"/>
      <c r="P68" s="37"/>
      <c r="Q68" s="37"/>
      <c r="R68" s="37"/>
      <c r="S68" s="37"/>
      <c r="T68" s="49"/>
      <c r="U68" s="51"/>
      <c r="V68" s="40"/>
      <c r="W68" s="41"/>
    </row>
    <row r="69" spans="1:23" ht="18" customHeight="1" x14ac:dyDescent="0.25">
      <c r="A69" s="4">
        <v>64</v>
      </c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8"/>
      <c r="M69" s="37"/>
      <c r="N69" s="37"/>
      <c r="O69" s="37"/>
      <c r="P69" s="37"/>
      <c r="Q69" s="37"/>
      <c r="R69" s="37"/>
      <c r="S69" s="37"/>
      <c r="T69" s="49"/>
      <c r="U69" s="51"/>
      <c r="V69" s="40"/>
      <c r="W69" s="41"/>
    </row>
    <row r="70" spans="1:23" ht="18" customHeight="1" x14ac:dyDescent="0.25">
      <c r="A70" s="4">
        <v>65</v>
      </c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8"/>
      <c r="M70" s="37"/>
      <c r="N70" s="37"/>
      <c r="O70" s="37"/>
      <c r="P70" s="37"/>
      <c r="Q70" s="37"/>
      <c r="R70" s="37"/>
      <c r="S70" s="37"/>
      <c r="T70" s="49"/>
      <c r="U70" s="51"/>
      <c r="V70" s="40"/>
      <c r="W70" s="41"/>
    </row>
    <row r="71" spans="1:23" ht="18" customHeight="1" x14ac:dyDescent="0.25">
      <c r="A71" s="4">
        <v>66</v>
      </c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8"/>
      <c r="M71" s="37"/>
      <c r="N71" s="37"/>
      <c r="O71" s="37"/>
      <c r="P71" s="37"/>
      <c r="Q71" s="37"/>
      <c r="R71" s="37"/>
      <c r="S71" s="37"/>
      <c r="T71" s="49"/>
      <c r="U71" s="51"/>
      <c r="V71" s="40"/>
      <c r="W71" s="41"/>
    </row>
    <row r="72" spans="1:23" ht="18" customHeight="1" x14ac:dyDescent="0.25">
      <c r="A72" s="4">
        <v>67</v>
      </c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8"/>
      <c r="M72" s="37"/>
      <c r="N72" s="37"/>
      <c r="O72" s="37"/>
      <c r="P72" s="37"/>
      <c r="Q72" s="37"/>
      <c r="R72" s="37"/>
      <c r="S72" s="37"/>
      <c r="T72" s="49"/>
      <c r="U72" s="51"/>
      <c r="V72" s="40"/>
      <c r="W72" s="41"/>
    </row>
    <row r="73" spans="1:23" ht="18" customHeight="1" x14ac:dyDescent="0.25">
      <c r="A73" s="4">
        <v>68</v>
      </c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8"/>
      <c r="M73" s="37"/>
      <c r="N73" s="37"/>
      <c r="O73" s="37"/>
      <c r="P73" s="37"/>
      <c r="Q73" s="37"/>
      <c r="R73" s="37"/>
      <c r="S73" s="37"/>
      <c r="T73" s="49"/>
      <c r="U73" s="51"/>
      <c r="V73" s="40"/>
      <c r="W73" s="41"/>
    </row>
    <row r="74" spans="1:23" ht="18" customHeight="1" x14ac:dyDescent="0.25">
      <c r="A74" s="4">
        <v>69</v>
      </c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8"/>
      <c r="M74" s="37"/>
      <c r="N74" s="37"/>
      <c r="O74" s="37"/>
      <c r="P74" s="37"/>
      <c r="Q74" s="37"/>
      <c r="R74" s="37"/>
      <c r="S74" s="37"/>
      <c r="T74" s="49"/>
      <c r="U74" s="51"/>
      <c r="V74" s="40"/>
      <c r="W74" s="41"/>
    </row>
    <row r="75" spans="1:23" ht="18" customHeight="1" x14ac:dyDescent="0.25">
      <c r="A75" s="4">
        <v>70</v>
      </c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8"/>
      <c r="M75" s="37"/>
      <c r="N75" s="37"/>
      <c r="O75" s="37"/>
      <c r="P75" s="37"/>
      <c r="Q75" s="37"/>
      <c r="R75" s="37"/>
      <c r="S75" s="37"/>
      <c r="T75" s="49"/>
      <c r="U75" s="51"/>
      <c r="V75" s="40"/>
      <c r="W75" s="41"/>
    </row>
    <row r="76" spans="1:23" ht="18" customHeight="1" x14ac:dyDescent="0.25">
      <c r="A76" s="4">
        <v>71</v>
      </c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8"/>
      <c r="M76" s="37"/>
      <c r="N76" s="37"/>
      <c r="O76" s="37"/>
      <c r="P76" s="37"/>
      <c r="Q76" s="37"/>
      <c r="R76" s="37"/>
      <c r="S76" s="37"/>
      <c r="T76" s="49"/>
      <c r="U76" s="51"/>
      <c r="V76" s="40"/>
      <c r="W76" s="41"/>
    </row>
    <row r="77" spans="1:23" ht="18" customHeight="1" x14ac:dyDescent="0.25">
      <c r="A77" s="4">
        <v>72</v>
      </c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8"/>
      <c r="M77" s="37"/>
      <c r="N77" s="37"/>
      <c r="O77" s="37"/>
      <c r="P77" s="37"/>
      <c r="Q77" s="37"/>
      <c r="R77" s="37"/>
      <c r="S77" s="37"/>
      <c r="T77" s="49"/>
      <c r="U77" s="51"/>
      <c r="V77" s="40"/>
      <c r="W77" s="41"/>
    </row>
    <row r="78" spans="1:23" ht="18" customHeight="1" x14ac:dyDescent="0.25">
      <c r="A78" s="4">
        <v>73</v>
      </c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8"/>
      <c r="M78" s="37"/>
      <c r="N78" s="37"/>
      <c r="O78" s="37"/>
      <c r="P78" s="37"/>
      <c r="Q78" s="37"/>
      <c r="R78" s="37"/>
      <c r="S78" s="37"/>
      <c r="T78" s="49"/>
      <c r="U78" s="51"/>
      <c r="V78" s="40"/>
      <c r="W78" s="41"/>
    </row>
    <row r="79" spans="1:23" ht="18" customHeight="1" x14ac:dyDescent="0.25">
      <c r="A79" s="4">
        <v>74</v>
      </c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8"/>
      <c r="M79" s="37"/>
      <c r="N79" s="37"/>
      <c r="O79" s="37"/>
      <c r="P79" s="37"/>
      <c r="Q79" s="37"/>
      <c r="R79" s="37"/>
      <c r="S79" s="37"/>
      <c r="T79" s="49"/>
      <c r="U79" s="51"/>
      <c r="V79" s="40"/>
      <c r="W79" s="41"/>
    </row>
    <row r="80" spans="1:23" ht="18" customHeight="1" x14ac:dyDescent="0.25">
      <c r="A80" s="4">
        <v>75</v>
      </c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8"/>
      <c r="M80" s="37"/>
      <c r="N80" s="37"/>
      <c r="O80" s="37"/>
      <c r="P80" s="37"/>
      <c r="Q80" s="37"/>
      <c r="R80" s="37"/>
      <c r="S80" s="37"/>
      <c r="T80" s="49"/>
      <c r="U80" s="51"/>
      <c r="V80" s="40"/>
      <c r="W80" s="41"/>
    </row>
    <row r="81" spans="1:23" ht="18" customHeight="1" x14ac:dyDescent="0.25">
      <c r="A81" s="4">
        <v>76</v>
      </c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8"/>
      <c r="M81" s="37"/>
      <c r="N81" s="37"/>
      <c r="O81" s="37"/>
      <c r="P81" s="37"/>
      <c r="Q81" s="37"/>
      <c r="R81" s="37"/>
      <c r="S81" s="37"/>
      <c r="T81" s="49"/>
      <c r="U81" s="51"/>
      <c r="V81" s="40"/>
      <c r="W81" s="41"/>
    </row>
    <row r="82" spans="1:23" ht="18" customHeight="1" x14ac:dyDescent="0.25">
      <c r="A82" s="4">
        <v>77</v>
      </c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8"/>
      <c r="M82" s="37"/>
      <c r="N82" s="37"/>
      <c r="O82" s="37"/>
      <c r="P82" s="37"/>
      <c r="Q82" s="37"/>
      <c r="R82" s="37"/>
      <c r="S82" s="37"/>
      <c r="T82" s="49"/>
      <c r="U82" s="51"/>
      <c r="V82" s="40"/>
      <c r="W82" s="41"/>
    </row>
    <row r="83" spans="1:23" ht="18" customHeight="1" x14ac:dyDescent="0.25">
      <c r="A83" s="4">
        <v>78</v>
      </c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8"/>
      <c r="M83" s="37"/>
      <c r="N83" s="37"/>
      <c r="O83" s="37"/>
      <c r="P83" s="37"/>
      <c r="Q83" s="37"/>
      <c r="R83" s="37"/>
      <c r="S83" s="37"/>
      <c r="T83" s="49"/>
      <c r="U83" s="51"/>
      <c r="V83" s="40"/>
      <c r="W83" s="41"/>
    </row>
    <row r="84" spans="1:23" ht="18" customHeight="1" x14ac:dyDescent="0.25">
      <c r="A84" s="4">
        <v>79</v>
      </c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8"/>
      <c r="M84" s="37"/>
      <c r="N84" s="37"/>
      <c r="O84" s="37"/>
      <c r="P84" s="37"/>
      <c r="Q84" s="37"/>
      <c r="R84" s="37"/>
      <c r="S84" s="37"/>
      <c r="T84" s="49"/>
      <c r="U84" s="51"/>
      <c r="V84" s="40"/>
      <c r="W84" s="41"/>
    </row>
    <row r="85" spans="1:23" ht="18" customHeight="1" x14ac:dyDescent="0.25">
      <c r="A85" s="4">
        <v>80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8"/>
      <c r="M85" s="37"/>
      <c r="N85" s="37"/>
      <c r="O85" s="37"/>
      <c r="P85" s="37"/>
      <c r="Q85" s="37"/>
      <c r="R85" s="37"/>
      <c r="S85" s="37"/>
      <c r="T85" s="49"/>
      <c r="U85" s="51"/>
      <c r="V85" s="40"/>
      <c r="W85" s="41"/>
    </row>
    <row r="86" spans="1:23" ht="18" customHeight="1" x14ac:dyDescent="0.25">
      <c r="A86" s="4">
        <v>81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8"/>
      <c r="M86" s="37"/>
      <c r="N86" s="37"/>
      <c r="O86" s="37"/>
      <c r="P86" s="37"/>
      <c r="Q86" s="37"/>
      <c r="R86" s="37"/>
      <c r="S86" s="37"/>
      <c r="T86" s="49"/>
      <c r="U86" s="51"/>
      <c r="V86" s="40"/>
      <c r="W86" s="41"/>
    </row>
    <row r="87" spans="1:23" ht="18" customHeight="1" x14ac:dyDescent="0.25">
      <c r="A87" s="4">
        <v>82</v>
      </c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8"/>
      <c r="M87" s="37"/>
      <c r="N87" s="37"/>
      <c r="O87" s="37"/>
      <c r="P87" s="37"/>
      <c r="Q87" s="37"/>
      <c r="R87" s="37"/>
      <c r="S87" s="37"/>
      <c r="T87" s="49"/>
      <c r="U87" s="51"/>
      <c r="V87" s="40"/>
      <c r="W87" s="41"/>
    </row>
    <row r="88" spans="1:23" ht="18" customHeight="1" x14ac:dyDescent="0.25">
      <c r="A88" s="4">
        <v>83</v>
      </c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8"/>
      <c r="M88" s="37"/>
      <c r="N88" s="37"/>
      <c r="O88" s="37"/>
      <c r="P88" s="37"/>
      <c r="Q88" s="37"/>
      <c r="R88" s="37"/>
      <c r="S88" s="37"/>
      <c r="T88" s="49"/>
      <c r="U88" s="51"/>
      <c r="V88" s="40"/>
      <c r="W88" s="41"/>
    </row>
    <row r="89" spans="1:23" ht="18" customHeight="1" x14ac:dyDescent="0.25">
      <c r="A89" s="4">
        <v>84</v>
      </c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8"/>
      <c r="M89" s="37"/>
      <c r="N89" s="37"/>
      <c r="O89" s="37"/>
      <c r="P89" s="37"/>
      <c r="Q89" s="37"/>
      <c r="R89" s="37"/>
      <c r="S89" s="37"/>
      <c r="T89" s="49"/>
      <c r="U89" s="51"/>
      <c r="V89" s="40"/>
      <c r="W89" s="41"/>
    </row>
    <row r="90" spans="1:23" ht="18" customHeight="1" x14ac:dyDescent="0.25">
      <c r="A90" s="4">
        <v>85</v>
      </c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8"/>
      <c r="M90" s="37"/>
      <c r="N90" s="37"/>
      <c r="O90" s="37"/>
      <c r="P90" s="37"/>
      <c r="Q90" s="37"/>
      <c r="R90" s="37"/>
      <c r="S90" s="37"/>
      <c r="T90" s="49"/>
      <c r="U90" s="51"/>
      <c r="V90" s="40"/>
      <c r="W90" s="41"/>
    </row>
    <row r="91" spans="1:23" ht="18" customHeight="1" x14ac:dyDescent="0.25">
      <c r="A91" s="4">
        <v>86</v>
      </c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8"/>
      <c r="M91" s="37"/>
      <c r="N91" s="37"/>
      <c r="O91" s="37"/>
      <c r="P91" s="37"/>
      <c r="Q91" s="37"/>
      <c r="R91" s="37"/>
      <c r="S91" s="37"/>
      <c r="T91" s="49"/>
      <c r="U91" s="51"/>
      <c r="V91" s="40"/>
      <c r="W91" s="41"/>
    </row>
    <row r="92" spans="1:23" ht="18" customHeight="1" x14ac:dyDescent="0.25">
      <c r="A92" s="4">
        <v>87</v>
      </c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8"/>
      <c r="M92" s="37"/>
      <c r="N92" s="37"/>
      <c r="O92" s="37"/>
      <c r="P92" s="37"/>
      <c r="Q92" s="37"/>
      <c r="R92" s="37"/>
      <c r="S92" s="37"/>
      <c r="T92" s="49"/>
      <c r="U92" s="51"/>
      <c r="V92" s="40"/>
      <c r="W92" s="41"/>
    </row>
    <row r="93" spans="1:23" ht="18" customHeight="1" x14ac:dyDescent="0.25">
      <c r="A93" s="4">
        <v>88</v>
      </c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8"/>
      <c r="M93" s="37"/>
      <c r="N93" s="37"/>
      <c r="O93" s="37"/>
      <c r="P93" s="37"/>
      <c r="Q93" s="37"/>
      <c r="R93" s="37"/>
      <c r="S93" s="37"/>
      <c r="T93" s="49"/>
      <c r="U93" s="51"/>
      <c r="V93" s="40"/>
      <c r="W93" s="41"/>
    </row>
    <row r="94" spans="1:23" ht="18" customHeight="1" x14ac:dyDescent="0.25">
      <c r="A94" s="4">
        <v>89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8"/>
      <c r="M94" s="37"/>
      <c r="N94" s="37"/>
      <c r="O94" s="37"/>
      <c r="P94" s="37"/>
      <c r="Q94" s="37"/>
      <c r="R94" s="37"/>
      <c r="S94" s="37"/>
      <c r="T94" s="49"/>
      <c r="U94" s="51"/>
      <c r="V94" s="40"/>
      <c r="W94" s="41"/>
    </row>
    <row r="95" spans="1:23" ht="18" customHeight="1" x14ac:dyDescent="0.25">
      <c r="A95" s="4">
        <v>90</v>
      </c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8"/>
      <c r="M95" s="37"/>
      <c r="N95" s="37"/>
      <c r="O95" s="37"/>
      <c r="P95" s="37"/>
      <c r="Q95" s="37"/>
      <c r="R95" s="37"/>
      <c r="S95" s="37"/>
      <c r="T95" s="49"/>
      <c r="U95" s="51"/>
      <c r="V95" s="40"/>
      <c r="W95" s="41"/>
    </row>
    <row r="96" spans="1:23" ht="18" customHeight="1" x14ac:dyDescent="0.25">
      <c r="A96" s="4">
        <v>91</v>
      </c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8"/>
      <c r="M96" s="37"/>
      <c r="N96" s="37"/>
      <c r="O96" s="37"/>
      <c r="P96" s="37"/>
      <c r="Q96" s="37"/>
      <c r="R96" s="37"/>
      <c r="S96" s="37"/>
      <c r="T96" s="49"/>
      <c r="U96" s="51"/>
      <c r="V96" s="40"/>
      <c r="W96" s="41"/>
    </row>
    <row r="97" spans="1:23" ht="18" customHeight="1" x14ac:dyDescent="0.25">
      <c r="A97" s="4">
        <v>92</v>
      </c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8"/>
      <c r="M97" s="37"/>
      <c r="N97" s="37"/>
      <c r="O97" s="37"/>
      <c r="P97" s="37"/>
      <c r="Q97" s="37"/>
      <c r="R97" s="37"/>
      <c r="S97" s="37"/>
      <c r="T97" s="49"/>
      <c r="U97" s="51"/>
      <c r="V97" s="40"/>
      <c r="W97" s="41"/>
    </row>
    <row r="98" spans="1:23" ht="18" customHeight="1" x14ac:dyDescent="0.25">
      <c r="A98" s="4">
        <v>93</v>
      </c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8"/>
      <c r="M98" s="37"/>
      <c r="N98" s="37"/>
      <c r="O98" s="37"/>
      <c r="P98" s="37"/>
      <c r="Q98" s="37"/>
      <c r="R98" s="37"/>
      <c r="S98" s="37"/>
      <c r="T98" s="49"/>
      <c r="U98" s="51"/>
      <c r="V98" s="40"/>
      <c r="W98" s="41"/>
    </row>
    <row r="99" spans="1:23" ht="18" customHeight="1" x14ac:dyDescent="0.25">
      <c r="A99" s="4">
        <v>94</v>
      </c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8"/>
      <c r="M99" s="37"/>
      <c r="N99" s="37"/>
      <c r="O99" s="37"/>
      <c r="P99" s="37"/>
      <c r="Q99" s="37"/>
      <c r="R99" s="37"/>
      <c r="S99" s="37"/>
      <c r="T99" s="49"/>
      <c r="U99" s="51"/>
      <c r="V99" s="40"/>
      <c r="W99" s="41"/>
    </row>
    <row r="100" spans="1:23" ht="18" customHeight="1" x14ac:dyDescent="0.25">
      <c r="A100" s="4">
        <v>95</v>
      </c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8"/>
      <c r="M100" s="37"/>
      <c r="N100" s="37"/>
      <c r="O100" s="37"/>
      <c r="P100" s="37"/>
      <c r="Q100" s="37"/>
      <c r="R100" s="37"/>
      <c r="S100" s="37"/>
      <c r="T100" s="49"/>
      <c r="U100" s="51"/>
      <c r="V100" s="40"/>
      <c r="W100" s="41"/>
    </row>
    <row r="101" spans="1:23" ht="18" customHeight="1" x14ac:dyDescent="0.25">
      <c r="A101" s="4">
        <v>96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8"/>
      <c r="M101" s="37"/>
      <c r="N101" s="37"/>
      <c r="O101" s="37"/>
      <c r="P101" s="37"/>
      <c r="Q101" s="37"/>
      <c r="R101" s="37"/>
      <c r="S101" s="37"/>
      <c r="T101" s="49"/>
      <c r="U101" s="51"/>
      <c r="V101" s="40"/>
      <c r="W101" s="41"/>
    </row>
    <row r="102" spans="1:23" ht="18" customHeight="1" x14ac:dyDescent="0.25">
      <c r="A102" s="4">
        <v>97</v>
      </c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8"/>
      <c r="M102" s="37"/>
      <c r="N102" s="37"/>
      <c r="O102" s="37"/>
      <c r="P102" s="37"/>
      <c r="Q102" s="37"/>
      <c r="R102" s="37"/>
      <c r="S102" s="37"/>
      <c r="T102" s="49"/>
      <c r="U102" s="51"/>
      <c r="V102" s="40"/>
      <c r="W102" s="41"/>
    </row>
    <row r="103" spans="1:23" ht="18" customHeight="1" x14ac:dyDescent="0.25">
      <c r="A103" s="4">
        <v>98</v>
      </c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8"/>
      <c r="M103" s="37"/>
      <c r="N103" s="37"/>
      <c r="O103" s="37"/>
      <c r="P103" s="37"/>
      <c r="Q103" s="37"/>
      <c r="R103" s="37"/>
      <c r="S103" s="37"/>
      <c r="T103" s="49"/>
      <c r="U103" s="51"/>
      <c r="V103" s="40"/>
      <c r="W103" s="41"/>
    </row>
    <row r="104" spans="1:23" ht="18" customHeight="1" x14ac:dyDescent="0.25">
      <c r="A104" s="4">
        <v>99</v>
      </c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8"/>
      <c r="M104" s="37"/>
      <c r="N104" s="37"/>
      <c r="O104" s="37"/>
      <c r="P104" s="37"/>
      <c r="Q104" s="37"/>
      <c r="R104" s="37"/>
      <c r="S104" s="37"/>
      <c r="T104" s="49"/>
      <c r="U104" s="51"/>
      <c r="V104" s="40"/>
      <c r="W104" s="41"/>
    </row>
    <row r="105" spans="1:23" ht="18" customHeight="1" x14ac:dyDescent="0.25">
      <c r="A105" s="4">
        <v>100</v>
      </c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8"/>
      <c r="M105" s="37"/>
      <c r="N105" s="37"/>
      <c r="O105" s="37"/>
      <c r="P105" s="37"/>
      <c r="Q105" s="37"/>
      <c r="R105" s="37"/>
      <c r="S105" s="37"/>
      <c r="T105" s="50"/>
      <c r="U105" s="52"/>
      <c r="V105" s="43"/>
      <c r="W105" s="44"/>
    </row>
  </sheetData>
  <autoFilter ref="S1:S105"/>
  <customSheetViews>
    <customSheetView guid="{749ADD1B-F722-4D69-9379-2C117CFFBE93}" scale="55" showAutoFilter="1">
      <selection activeCell="E3" sqref="E3"/>
      <pageMargins left="0.7" right="0.7" top="0.75" bottom="0.75" header="0.3" footer="0.3"/>
      <pageSetup orientation="portrait" r:id="rId1"/>
      <autoFilter ref="S1:S105"/>
    </customSheetView>
  </customSheetViews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TG102V</vt:lpstr>
      <vt:lpstr>TG102SE</vt:lpstr>
      <vt:lpstr>PhuKien</vt:lpstr>
      <vt:lpstr>TongHopThang</vt:lpstr>
      <vt:lpstr>PhuKien!Criteria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2020-02-11T03:58:56Z</dcterms:modified>
</cp:coreProperties>
</file>