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hongKyThuat\5. WS\1. Bộ phận bảo hành\1. Thực hiện sửa chữa bảo hành\nam2020\thang3\02.XuLyBH\"/>
    </mc:Choice>
  </mc:AlternateContent>
  <bookViews>
    <workbookView xWindow="-15" yWindow="4035" windowWidth="10320" windowHeight="4065" activeTab="2"/>
  </bookViews>
  <sheets>
    <sheet name="TG102SE" sheetId="23" r:id="rId1"/>
    <sheet name="TG102" sheetId="19" r:id="rId2"/>
    <sheet name="TongHopThang" sheetId="22" r:id="rId3"/>
  </sheets>
  <definedNames>
    <definedName name="_xlnm._FilterDatabase" localSheetId="1" hidden="1">'TG102'!$S$4:$S$51</definedName>
    <definedName name="_xlnm._FilterDatabase" localSheetId="0" hidden="1">TG102SE!$S$1:$S$105</definedName>
    <definedName name="_xlnm._FilterDatabase" localSheetId="2" hidden="1">TongHopThang!$S$1:$S$105</definedName>
    <definedName name="_xlnm.Criteria" localSheetId="1">'TG102'!$S$4:$S$51</definedName>
    <definedName name="_xlnm.Criteria" localSheetId="0">TG102SE!$S$4:$S$51</definedName>
    <definedName name="_xlnm.Criteria" localSheetId="2">TongHopThang!$S$4:$S$51</definedName>
  </definedNames>
  <calcPr calcId="152511"/>
</workbook>
</file>

<file path=xl/calcChain.xml><?xml version="1.0" encoding="utf-8"?>
<calcChain xmlns="http://schemas.openxmlformats.org/spreadsheetml/2006/main">
  <c r="V67" i="23" l="1"/>
  <c r="W62" i="23"/>
  <c r="W61" i="23"/>
  <c r="W55" i="23"/>
  <c r="W54" i="23"/>
  <c r="W53" i="23"/>
  <c r="W52" i="23"/>
  <c r="W51" i="23"/>
  <c r="W50" i="23"/>
  <c r="W49" i="23"/>
  <c r="W48" i="23"/>
  <c r="W47" i="23"/>
  <c r="W46" i="23"/>
  <c r="W56" i="23" s="1"/>
  <c r="W45" i="23"/>
  <c r="W41" i="23"/>
  <c r="W40" i="23"/>
  <c r="W36" i="23"/>
  <c r="W35" i="23"/>
  <c r="W34" i="23"/>
  <c r="W33" i="23"/>
  <c r="W32" i="23"/>
  <c r="W31" i="23"/>
  <c r="W30" i="23"/>
  <c r="W29" i="23"/>
  <c r="W28" i="23"/>
  <c r="W27" i="23"/>
  <c r="W37" i="23" s="1"/>
  <c r="W26" i="23"/>
  <c r="W22" i="23"/>
  <c r="W21" i="23"/>
  <c r="W20" i="23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  <c r="T48" i="19"/>
  <c r="U47" i="19"/>
  <c r="U46" i="19"/>
  <c r="U45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<sst xmlns="http://schemas.openxmlformats.org/spreadsheetml/2006/main" count="279" uniqueCount="92">
  <si>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</si>
  <si>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</si>
  <si>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</si>
  <si>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</si>
  <si>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</si>
  <si>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</si>
  <si>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</si>
  <si>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</si>
  <si>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</si>
  <si>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</si>
  <si>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</si>
  <si>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</si>
  <si>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</si>
  <si>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</si>
  <si>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</si>
  <si>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</si>
  <si>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</si>
  <si>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</si>
  <si>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</si>
  <si>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</si>
  <si>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</si>
  <si>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</si>
  <si>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</si>
  <si>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</si>
  <si>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</si>
  <si>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</si>
  <si>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</si>
  <si>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</si>
  <si>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</si>
  <si>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</si>
  <si>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</si>
  <si>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</si>
  <si>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</si>
  <si>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</si>
  <si>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</si>
  <si>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</si>
  <si>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</si>
  <si>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</si>
  <si>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</si>
  <si>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</si>
  <si>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</si>
  <si>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</si>
  <si>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</si>
  <si>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</si>
  <si>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</si>
  <si>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</si>
  <si>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</si>
  <si>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</si>
  <si>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</si>
  <si>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</si>
  <si>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</si>
  <si>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</si>
  <si>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</si>
  <si>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</si>
  <si>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</si>
  <si>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</si>
  <si>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</si>
  <si>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</si>
  <si>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</si>
  <si>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</si>
  <si>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</si>
  <si>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</si>
  <si>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</si>
  <si>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</si>
  <si>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</si>
  <si>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</si>
  <si>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</si>
  <si>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 xml:space="preserve">  </t>
  </si>
  <si>
    <t>XỬ LÝ THIẾT BỊ BẢO HÀNH THÁNG 02 NĂM 2020</t>
  </si>
  <si>
    <t>SMC</t>
  </si>
  <si>
    <t>XỬ LÝ THIẾT BỊ BẢO HÀNH THÁNG 03 NĂM 2020</t>
  </si>
  <si>
    <t>H</t>
  </si>
  <si>
    <t>Sim + thẻ nhơs</t>
  </si>
  <si>
    <t>X.4.0.0.00002.180125</t>
  </si>
  <si>
    <t>Lock: 125.212.207.060,09011</t>
  </si>
  <si>
    <t>Lỗi nguồn, lỗi IC giao tiếp</t>
  </si>
  <si>
    <t>Thay điốt chống quá áp, thay ic giao tiếp</t>
  </si>
  <si>
    <t>Tùng</t>
  </si>
  <si>
    <t>NG+LK</t>
  </si>
  <si>
    <t>BT</t>
  </si>
  <si>
    <t>Sim+Thẻ nhớ</t>
  </si>
  <si>
    <t>13/03/2020</t>
  </si>
  <si>
    <t>Lỗi main chập nổi iC giao tiếp, MCU, lỗi Module GSP</t>
  </si>
  <si>
    <t>Không sửa chữa đc</t>
  </si>
  <si>
    <t>sim</t>
  </si>
  <si>
    <t>17/03/2020</t>
  </si>
  <si>
    <t>SE.4.00.---04.190820</t>
  </si>
  <si>
    <t>125.212.207.060,09011</t>
  </si>
  <si>
    <t>Hỏng cầu chì+diode quá áp</t>
  </si>
  <si>
    <t>Thay cầu chì+diode quá áp</t>
  </si>
  <si>
    <t>Thể</t>
  </si>
  <si>
    <t>19/03/2020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</si>
</sst>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3" fillId="4" borderId="1" xfId="0" quotePrefix="1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E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20" width="26.85546875" style="24" customWidth="1"/>
    <col min="21" max="21" width="9.140625" style="24"/>
    <col min="22" max="22" width="30.5703125" style="24" customWidth="1"/>
    <col min="23" max="23" width="21.42578125" style="24" customWidth="1"/>
    <col min="24" max="16384" width="9.140625" style="24"/>
  </cols>
  <sheetData>
    <row r="1" spans="1:23" ht="24.95" customHeight="1" x14ac:dyDescent="0.25">
      <c r="A1" s="71" t="s">
        <v>68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</row>
    <row r="2" spans="1:23" ht="24.95" customHeight="1" x14ac:dyDescent="0.25">
      <c r="A2" s="72" t="s">
        <v>10</v>
      </c>
      <c r="B2" s="73"/>
      <c r="C2" s="73"/>
      <c r="D2" s="73"/>
      <c r="E2" s="74" t="s">
        <v>69</v>
      </c>
      <c r="F2" s="74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51"/>
      <c r="U2" s="32"/>
      <c r="V2" s="32"/>
      <c r="W2" s="33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2"/>
      <c r="W3" s="33"/>
    </row>
    <row r="4" spans="1:23" ht="24.95" customHeight="1" x14ac:dyDescent="0.25">
      <c r="A4" s="75" t="s">
        <v>0</v>
      </c>
      <c r="B4" s="76" t="s">
        <v>9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12</v>
      </c>
      <c r="L4" s="76"/>
      <c r="M4" s="77" t="s">
        <v>43</v>
      </c>
      <c r="N4" s="77" t="s">
        <v>11</v>
      </c>
      <c r="O4" s="76" t="s">
        <v>8</v>
      </c>
      <c r="P4" s="85" t="s">
        <v>15</v>
      </c>
      <c r="Q4" s="76" t="s">
        <v>40</v>
      </c>
      <c r="R4" s="76" t="s">
        <v>62</v>
      </c>
      <c r="S4" s="86" t="s">
        <v>66</v>
      </c>
      <c r="T4" s="32"/>
      <c r="U4" s="32"/>
      <c r="V4" s="76" t="s">
        <v>40</v>
      </c>
      <c r="W4" s="76" t="s">
        <v>62</v>
      </c>
    </row>
    <row r="5" spans="1:23" ht="50.1" customHeight="1" x14ac:dyDescent="0.25">
      <c r="A5" s="75"/>
      <c r="B5" s="64" t="s">
        <v>1</v>
      </c>
      <c r="C5" s="64" t="s">
        <v>2</v>
      </c>
      <c r="D5" s="64" t="s">
        <v>3</v>
      </c>
      <c r="E5" s="64" t="s">
        <v>44</v>
      </c>
      <c r="F5" s="64" t="s">
        <v>4</v>
      </c>
      <c r="G5" s="64" t="s">
        <v>5</v>
      </c>
      <c r="H5" s="64" t="s">
        <v>7</v>
      </c>
      <c r="I5" s="64" t="s">
        <v>16</v>
      </c>
      <c r="J5" s="76"/>
      <c r="K5" s="64" t="s">
        <v>13</v>
      </c>
      <c r="L5" s="64" t="s">
        <v>14</v>
      </c>
      <c r="M5" s="78"/>
      <c r="N5" s="78"/>
      <c r="O5" s="76"/>
      <c r="P5" s="85"/>
      <c r="Q5" s="76"/>
      <c r="R5" s="76"/>
      <c r="S5" s="87"/>
      <c r="T5" s="32"/>
      <c r="U5" s="32"/>
      <c r="V5" s="76"/>
      <c r="W5" s="76"/>
    </row>
    <row r="6" spans="1:23" s="16" customFormat="1" ht="18" customHeight="1" x14ac:dyDescent="0.25">
      <c r="A6" s="4">
        <v>1</v>
      </c>
      <c r="B6" s="56" t="s">
        <v>85</v>
      </c>
      <c r="C6" s="56" t="s">
        <v>91</v>
      </c>
      <c r="D6" s="57" t="s">
        <v>48</v>
      </c>
      <c r="E6" s="58">
        <v>861694031097486</v>
      </c>
      <c r="F6" s="57" t="s">
        <v>84</v>
      </c>
      <c r="G6" s="57" t="s">
        <v>71</v>
      </c>
      <c r="H6" s="57"/>
      <c r="I6" s="59" t="s">
        <v>87</v>
      </c>
      <c r="J6" s="59" t="s">
        <v>88</v>
      </c>
      <c r="K6" s="60" t="s">
        <v>86</v>
      </c>
      <c r="L6" s="59"/>
      <c r="M6" s="59" t="s">
        <v>89</v>
      </c>
      <c r="N6" s="61">
        <v>20000</v>
      </c>
      <c r="O6" s="59" t="s">
        <v>79</v>
      </c>
      <c r="P6" s="59" t="s">
        <v>90</v>
      </c>
      <c r="Q6" s="3" t="s">
        <v>19</v>
      </c>
      <c r="R6" s="57" t="s">
        <v>32</v>
      </c>
      <c r="S6" s="4"/>
      <c r="T6" s="32"/>
      <c r="U6" s="63"/>
      <c r="V6" s="79" t="s">
        <v>19</v>
      </c>
      <c r="W6" s="4" t="s">
        <v>21</v>
      </c>
    </row>
    <row r="7" spans="1:23" s="16" customFormat="1" ht="18" customHeight="1" x14ac:dyDescent="0.25">
      <c r="A7" s="4">
        <v>2</v>
      </c>
      <c r="B7" s="10"/>
      <c r="C7" s="10"/>
      <c r="D7" s="11"/>
      <c r="E7" s="12"/>
      <c r="F7" s="11"/>
      <c r="G7" s="11"/>
      <c r="H7" s="1"/>
      <c r="I7" s="1"/>
      <c r="J7" s="1"/>
      <c r="K7" s="1"/>
      <c r="L7" s="1"/>
      <c r="M7" s="1"/>
      <c r="N7" s="3"/>
      <c r="O7" s="1"/>
      <c r="P7" s="1"/>
      <c r="Q7" s="3"/>
      <c r="R7" s="4"/>
      <c r="S7" s="4"/>
      <c r="T7" s="32"/>
      <c r="U7" s="63"/>
      <c r="V7" s="80"/>
      <c r="W7" s="4" t="s">
        <v>36</v>
      </c>
    </row>
    <row r="8" spans="1:23" s="16" customFormat="1" ht="18" customHeight="1" x14ac:dyDescent="0.25">
      <c r="A8" s="4">
        <v>3</v>
      </c>
      <c r="B8" s="10"/>
      <c r="C8" s="10"/>
      <c r="D8" s="11"/>
      <c r="E8" s="12"/>
      <c r="F8" s="11"/>
      <c r="G8" s="11"/>
      <c r="H8" s="2"/>
      <c r="I8" s="2"/>
      <c r="J8" s="1"/>
      <c r="K8" s="1"/>
      <c r="L8" s="1"/>
      <c r="M8" s="1"/>
      <c r="N8" s="1"/>
      <c r="O8" s="1"/>
      <c r="P8" s="1"/>
      <c r="Q8" s="3"/>
      <c r="R8" s="11"/>
      <c r="S8" s="4"/>
      <c r="T8" s="32"/>
      <c r="U8" s="63"/>
      <c r="V8" s="80"/>
      <c r="W8" s="4" t="s">
        <v>22</v>
      </c>
    </row>
    <row r="9" spans="1:23" s="16" customFormat="1" ht="18" customHeight="1" x14ac:dyDescent="0.25">
      <c r="A9" s="4">
        <v>4</v>
      </c>
      <c r="B9" s="10"/>
      <c r="C9" s="10"/>
      <c r="D9" s="11"/>
      <c r="E9" s="12"/>
      <c r="F9" s="11"/>
      <c r="G9" s="11"/>
      <c r="H9" s="2"/>
      <c r="I9" s="2"/>
      <c r="J9" s="1"/>
      <c r="K9" s="1"/>
      <c r="L9" s="1"/>
      <c r="M9" s="1"/>
      <c r="N9" s="1"/>
      <c r="O9" s="1"/>
      <c r="P9" s="1"/>
      <c r="Q9" s="3"/>
      <c r="R9" s="11"/>
      <c r="S9" s="4"/>
      <c r="T9" s="63"/>
      <c r="U9" s="63"/>
      <c r="V9" s="80"/>
      <c r="W9" s="4" t="s">
        <v>60</v>
      </c>
    </row>
    <row r="10" spans="1:23" s="16" customFormat="1" ht="18" customHeight="1" x14ac:dyDescent="0.25">
      <c r="A10" s="4">
        <v>5</v>
      </c>
      <c r="B10" s="10"/>
      <c r="C10" s="10"/>
      <c r="D10" s="11"/>
      <c r="E10" s="12"/>
      <c r="F10" s="11"/>
      <c r="G10" s="11"/>
      <c r="H10" s="2"/>
      <c r="I10" s="2"/>
      <c r="J10" s="1"/>
      <c r="K10" s="1"/>
      <c r="L10" s="1"/>
      <c r="M10" s="1"/>
      <c r="N10" s="1"/>
      <c r="O10" s="1"/>
      <c r="P10" s="1"/>
      <c r="Q10" s="3"/>
      <c r="R10" s="11"/>
      <c r="S10" s="4"/>
      <c r="T10" s="63"/>
      <c r="U10" s="63"/>
      <c r="V10" s="80"/>
      <c r="W10" s="4" t="s">
        <v>32</v>
      </c>
    </row>
    <row r="11" spans="1:23" s="16" customFormat="1" ht="18" customHeight="1" x14ac:dyDescent="0.25">
      <c r="A11" s="4">
        <v>6</v>
      </c>
      <c r="B11" s="10"/>
      <c r="C11" s="10"/>
      <c r="D11" s="11"/>
      <c r="E11" s="12"/>
      <c r="F11" s="11"/>
      <c r="G11" s="11"/>
      <c r="H11" s="2"/>
      <c r="I11" s="2"/>
      <c r="J11" s="1"/>
      <c r="K11" s="1"/>
      <c r="L11" s="1"/>
      <c r="M11" s="1"/>
      <c r="N11" s="1"/>
      <c r="O11" s="1"/>
      <c r="P11" s="1"/>
      <c r="Q11" s="3"/>
      <c r="R11" s="11"/>
      <c r="S11" s="4"/>
      <c r="T11" s="63"/>
      <c r="U11" s="63"/>
      <c r="V11" s="80"/>
      <c r="W11" s="4" t="s">
        <v>31</v>
      </c>
    </row>
    <row r="12" spans="1:23" s="16" customFormat="1" ht="18" customHeight="1" x14ac:dyDescent="0.25">
      <c r="A12" s="4">
        <v>7</v>
      </c>
      <c r="B12" s="10"/>
      <c r="C12" s="10"/>
      <c r="D12" s="1"/>
      <c r="E12" s="1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63"/>
      <c r="U12" s="63"/>
      <c r="V12" s="79" t="s">
        <v>20</v>
      </c>
      <c r="W12" s="4" t="s">
        <v>24</v>
      </c>
    </row>
    <row r="13" spans="1:23" s="16" customFormat="1" ht="18" customHeight="1" x14ac:dyDescent="0.25">
      <c r="A13" s="4">
        <v>8</v>
      </c>
      <c r="B13" s="10"/>
      <c r="C13" s="10"/>
      <c r="D13" s="1"/>
      <c r="E13" s="15"/>
      <c r="F13" s="1"/>
      <c r="G13" s="1"/>
      <c r="H13" s="17"/>
      <c r="I13" s="17"/>
      <c r="J13" s="17"/>
      <c r="K13" s="17"/>
      <c r="L13" s="1"/>
      <c r="M13" s="1"/>
      <c r="N13" s="17"/>
      <c r="O13" s="1"/>
      <c r="P13" s="1"/>
      <c r="Q13" s="4"/>
      <c r="R13" s="11"/>
      <c r="S13" s="4"/>
      <c r="T13" s="63"/>
      <c r="U13" s="63"/>
      <c r="V13" s="80"/>
      <c r="W13" s="4" t="s">
        <v>38</v>
      </c>
    </row>
    <row r="14" spans="1:23" s="16" customFormat="1" ht="18" customHeight="1" x14ac:dyDescent="0.25">
      <c r="A14" s="4">
        <v>9</v>
      </c>
      <c r="B14" s="10"/>
      <c r="C14" s="10"/>
      <c r="D14" s="1"/>
      <c r="E14" s="1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63"/>
      <c r="U14" s="63"/>
      <c r="V14" s="80"/>
      <c r="W14" s="4" t="s">
        <v>37</v>
      </c>
    </row>
    <row r="15" spans="1:23" ht="18" customHeight="1" x14ac:dyDescent="0.25">
      <c r="A15" s="4">
        <v>10</v>
      </c>
      <c r="B15" s="10"/>
      <c r="C15" s="10"/>
      <c r="D15" s="1"/>
      <c r="E15" s="15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63"/>
      <c r="U15" s="18"/>
      <c r="V15" s="80"/>
      <c r="W15" s="4" t="s">
        <v>25</v>
      </c>
    </row>
    <row r="16" spans="1:23" ht="18" customHeight="1" x14ac:dyDescent="0.25">
      <c r="A16" s="4">
        <v>11</v>
      </c>
      <c r="B16" s="10"/>
      <c r="C16" s="10"/>
      <c r="D16" s="1"/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63"/>
      <c r="U16" s="18"/>
      <c r="V16" s="81"/>
      <c r="W16" s="4" t="s">
        <v>26</v>
      </c>
    </row>
    <row r="17" spans="1:23" ht="18" customHeight="1" x14ac:dyDescent="0.25">
      <c r="A17" s="4">
        <v>12</v>
      </c>
      <c r="B17" s="10"/>
      <c r="C17" s="10"/>
      <c r="D17" s="1"/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63"/>
      <c r="U17" s="18"/>
      <c r="V17" s="63"/>
      <c r="W17" s="19"/>
    </row>
    <row r="18" spans="1:23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63"/>
      <c r="U18" s="18"/>
      <c r="V18" s="18"/>
      <c r="W18" s="20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63"/>
      <c r="U19" s="18"/>
      <c r="V19" s="64" t="s">
        <v>40</v>
      </c>
      <c r="W19" s="21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63"/>
      <c r="U20" s="18"/>
      <c r="V20" s="11" t="s">
        <v>18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63"/>
      <c r="U21" s="18"/>
      <c r="V21" s="11" t="s">
        <v>58</v>
      </c>
      <c r="W21" s="11">
        <f>COUNTIF($Q$6:$Q$105,"PC")</f>
        <v>1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3"/>
      <c r="U22" s="18"/>
      <c r="V22" s="11" t="s">
        <v>59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3"/>
      <c r="U23" s="18"/>
      <c r="V23" s="18"/>
      <c r="W23" s="20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3"/>
      <c r="U24" s="18"/>
      <c r="V24" s="18"/>
      <c r="W24" s="20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3"/>
      <c r="U25" s="18"/>
      <c r="V25" s="64" t="s">
        <v>55</v>
      </c>
      <c r="W25" s="21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3"/>
      <c r="U26" s="18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3"/>
      <c r="U27" s="18"/>
      <c r="V27" s="4" t="s">
        <v>35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3"/>
      <c r="U28" s="18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3"/>
      <c r="U29" s="18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3"/>
      <c r="U30" s="18"/>
      <c r="V30" s="4" t="s">
        <v>33</v>
      </c>
      <c r="W30" s="11">
        <f>COUNTIF($R$6:$R$51,"*NG*")</f>
        <v>1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3"/>
      <c r="U31" s="18"/>
      <c r="V31" s="4" t="s">
        <v>23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3"/>
      <c r="U32" s="18"/>
      <c r="V32" s="4" t="s">
        <v>29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3"/>
      <c r="U33" s="18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3"/>
      <c r="U34" s="18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3"/>
      <c r="U35" s="18"/>
      <c r="V35" s="4" t="s">
        <v>39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3"/>
      <c r="U36" s="18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3"/>
      <c r="U37" s="18"/>
      <c r="V37" s="22" t="s">
        <v>34</v>
      </c>
      <c r="W37" s="11">
        <f>SUM(W26:W36)</f>
        <v>1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3"/>
      <c r="U38" s="18"/>
      <c r="V38" s="18"/>
      <c r="W38" s="20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3"/>
      <c r="U39" s="18"/>
      <c r="V39" s="18"/>
      <c r="W39" s="20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3"/>
      <c r="U40" s="18"/>
      <c r="V40" s="22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3"/>
      <c r="U41" s="18"/>
      <c r="V41" s="22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3"/>
      <c r="U42" s="18"/>
      <c r="V42" s="18"/>
      <c r="W42" s="20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3"/>
      <c r="U43" s="18"/>
      <c r="V43" s="18"/>
      <c r="W43" s="20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2"/>
      <c r="U44" s="18"/>
      <c r="V44" s="64" t="s">
        <v>3</v>
      </c>
      <c r="W44" s="64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2"/>
      <c r="U45" s="18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2"/>
      <c r="U46" s="18"/>
      <c r="V46" s="11" t="s">
        <v>45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2"/>
      <c r="U47" s="54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2"/>
      <c r="U48" s="54"/>
      <c r="V48" s="11" t="s">
        <v>47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2"/>
      <c r="U49" s="54"/>
      <c r="V49" s="11" t="s">
        <v>48</v>
      </c>
      <c r="W49" s="11">
        <f>COUNTIF($D$6:$D$105,"TG102SE")</f>
        <v>1</v>
      </c>
    </row>
    <row r="50" spans="1:23" ht="18" customHeight="1" x14ac:dyDescent="0.25">
      <c r="A50" s="36">
        <v>45</v>
      </c>
      <c r="B50" s="37"/>
      <c r="C50" s="37"/>
      <c r="D50" s="65"/>
      <c r="E50" s="38"/>
      <c r="F50" s="65"/>
      <c r="G50" s="65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65"/>
      <c r="S50" s="36"/>
      <c r="T50" s="52"/>
      <c r="U50" s="54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2"/>
      <c r="U51" s="54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52"/>
      <c r="U52" s="54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52"/>
      <c r="U53" s="54"/>
      <c r="V53" s="11" t="s">
        <v>53</v>
      </c>
      <c r="W53" s="11">
        <f>COUNTIF($D$6:$D$105,"TG102A")</f>
        <v>0</v>
      </c>
    </row>
    <row r="54" spans="1:23" ht="18" customHeight="1" x14ac:dyDescent="0.25">
      <c r="A54" s="36">
        <v>49</v>
      </c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9"/>
      <c r="M54" s="48"/>
      <c r="N54" s="50"/>
      <c r="O54" s="50"/>
      <c r="P54" s="48"/>
      <c r="Q54" s="48"/>
      <c r="R54" s="48"/>
      <c r="S54" s="48"/>
      <c r="T54" s="52"/>
      <c r="U54" s="54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52"/>
      <c r="U55" s="54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1"/>
      <c r="M56" s="40"/>
      <c r="N56" s="40"/>
      <c r="O56" s="40"/>
      <c r="P56" s="40"/>
      <c r="Q56" s="40"/>
      <c r="R56" s="40"/>
      <c r="S56" s="40"/>
      <c r="T56" s="52"/>
      <c r="U56" s="54"/>
      <c r="V56" s="82" t="s">
        <v>65</v>
      </c>
      <c r="W56" s="82">
        <f>SUM(COUNTIF($D$6:$D$106,"**")-SUM($W$45:$W$55))</f>
        <v>0</v>
      </c>
    </row>
    <row r="57" spans="1:23" ht="18" customHeight="1" x14ac:dyDescent="0.25">
      <c r="A57" s="4">
        <v>52</v>
      </c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1"/>
      <c r="M57" s="40"/>
      <c r="N57" s="40"/>
      <c r="O57" s="40"/>
      <c r="P57" s="40"/>
      <c r="Q57" s="40"/>
      <c r="R57" s="40"/>
      <c r="S57" s="40"/>
      <c r="T57" s="52"/>
      <c r="U57" s="54"/>
      <c r="V57" s="83"/>
      <c r="W57" s="83"/>
    </row>
    <row r="58" spans="1:23" ht="18" customHeight="1" x14ac:dyDescent="0.25">
      <c r="A58" s="4">
        <v>53</v>
      </c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1"/>
      <c r="M58" s="40"/>
      <c r="N58" s="40"/>
      <c r="O58" s="40"/>
      <c r="P58" s="40"/>
      <c r="Q58" s="40"/>
      <c r="R58" s="40"/>
      <c r="S58" s="40"/>
      <c r="T58" s="52"/>
      <c r="U58" s="54"/>
      <c r="V58" s="84"/>
      <c r="W58" s="84"/>
    </row>
    <row r="59" spans="1:23" ht="18" customHeight="1" x14ac:dyDescent="0.25">
      <c r="A59" s="4">
        <v>54</v>
      </c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1"/>
      <c r="M59" s="40"/>
      <c r="N59" s="40"/>
      <c r="O59" s="40"/>
      <c r="P59" s="40"/>
      <c r="Q59" s="40"/>
      <c r="R59" s="40"/>
      <c r="S59" s="40"/>
      <c r="T59" s="52"/>
      <c r="U59" s="54"/>
      <c r="V59" s="43"/>
      <c r="W59" s="44"/>
    </row>
    <row r="60" spans="1:23" ht="18" customHeight="1" x14ac:dyDescent="0.25">
      <c r="A60" s="4">
        <v>55</v>
      </c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1"/>
      <c r="M60" s="40"/>
      <c r="N60" s="40"/>
      <c r="O60" s="40"/>
      <c r="P60" s="40"/>
      <c r="Q60" s="40"/>
      <c r="R60" s="40"/>
      <c r="S60" s="40"/>
      <c r="T60" s="52"/>
      <c r="U60" s="54"/>
      <c r="V60" s="43"/>
      <c r="W60" s="44"/>
    </row>
    <row r="61" spans="1:23" ht="18" customHeight="1" x14ac:dyDescent="0.25">
      <c r="A61" s="4">
        <v>56</v>
      </c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1"/>
      <c r="M61" s="40"/>
      <c r="N61" s="40"/>
      <c r="O61" s="40"/>
      <c r="P61" s="40"/>
      <c r="Q61" s="40"/>
      <c r="R61" s="40"/>
      <c r="S61" s="40"/>
      <c r="T61" s="52"/>
      <c r="U61" s="54"/>
      <c r="V61" s="22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1"/>
      <c r="M62" s="40"/>
      <c r="N62" s="40"/>
      <c r="O62" s="40"/>
      <c r="P62" s="40"/>
      <c r="Q62" s="40"/>
      <c r="R62" s="40"/>
      <c r="S62" s="40"/>
      <c r="T62" s="52"/>
      <c r="U62" s="54"/>
      <c r="V62" s="22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1"/>
      <c r="M63" s="40"/>
      <c r="N63" s="40"/>
      <c r="O63" s="40"/>
      <c r="P63" s="40"/>
      <c r="Q63" s="40"/>
      <c r="R63" s="40"/>
      <c r="S63" s="40"/>
      <c r="T63" s="52"/>
      <c r="U63" s="54"/>
      <c r="V63" s="43"/>
      <c r="W63" s="44"/>
    </row>
    <row r="64" spans="1:23" ht="18" customHeight="1" x14ac:dyDescent="0.25">
      <c r="A64" s="4">
        <v>59</v>
      </c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1"/>
      <c r="M64" s="40"/>
      <c r="N64" s="40"/>
      <c r="O64" s="40"/>
      <c r="P64" s="40"/>
      <c r="Q64" s="40"/>
      <c r="R64" s="40"/>
      <c r="S64" s="40"/>
      <c r="T64" s="52"/>
      <c r="U64" s="54"/>
      <c r="V64" s="43"/>
      <c r="W64" s="44"/>
    </row>
    <row r="65" spans="1:23" ht="18" customHeight="1" x14ac:dyDescent="0.25">
      <c r="A65" s="4">
        <v>60</v>
      </c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1"/>
      <c r="M65" s="40"/>
      <c r="N65" s="40"/>
      <c r="O65" s="40"/>
      <c r="P65" s="40"/>
      <c r="Q65" s="40"/>
      <c r="R65" s="40"/>
      <c r="S65" s="40"/>
      <c r="T65" s="52"/>
      <c r="U65" s="54"/>
      <c r="V65" s="43"/>
      <c r="W65" s="44"/>
    </row>
    <row r="66" spans="1:23" ht="18" customHeight="1" x14ac:dyDescent="0.25">
      <c r="A66" s="4">
        <v>61</v>
      </c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1"/>
      <c r="M66" s="40"/>
      <c r="N66" s="40"/>
      <c r="O66" s="40"/>
      <c r="P66" s="40"/>
      <c r="Q66" s="40"/>
      <c r="R66" s="40"/>
      <c r="S66" s="40"/>
      <c r="T66" s="52"/>
      <c r="U66" s="54"/>
      <c r="V66" s="43"/>
      <c r="W66" s="44"/>
    </row>
    <row r="67" spans="1:23" ht="18" customHeight="1" x14ac:dyDescent="0.25">
      <c r="A67" s="4">
        <v>62</v>
      </c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1"/>
      <c r="M67" s="40"/>
      <c r="N67" s="40"/>
      <c r="O67" s="40"/>
      <c r="P67" s="40"/>
      <c r="Q67" s="40"/>
      <c r="R67" s="40"/>
      <c r="S67" s="40"/>
      <c r="T67" s="52"/>
      <c r="U67" s="54"/>
      <c r="V67" s="43">
        <f>SUM(D6:D12)</f>
        <v>0</v>
      </c>
      <c r="W67" s="44"/>
    </row>
    <row r="68" spans="1:23" ht="18" customHeight="1" x14ac:dyDescent="0.25">
      <c r="A68" s="4">
        <v>63</v>
      </c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1"/>
      <c r="M68" s="40"/>
      <c r="N68" s="40"/>
      <c r="O68" s="40"/>
      <c r="P68" s="40"/>
      <c r="Q68" s="40"/>
      <c r="R68" s="40"/>
      <c r="S68" s="40"/>
      <c r="T68" s="52"/>
      <c r="U68" s="54"/>
      <c r="V68" s="43"/>
      <c r="W68" s="44"/>
    </row>
    <row r="69" spans="1:23" ht="18" customHeight="1" x14ac:dyDescent="0.25">
      <c r="A69" s="4">
        <v>64</v>
      </c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1"/>
      <c r="M69" s="40"/>
      <c r="N69" s="40"/>
      <c r="O69" s="40"/>
      <c r="P69" s="40"/>
      <c r="Q69" s="40"/>
      <c r="R69" s="40"/>
      <c r="S69" s="40"/>
      <c r="T69" s="52"/>
      <c r="U69" s="54"/>
      <c r="V69" s="43"/>
      <c r="W69" s="44"/>
    </row>
    <row r="70" spans="1:23" ht="18" customHeight="1" x14ac:dyDescent="0.25">
      <c r="A70" s="4">
        <v>65</v>
      </c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1"/>
      <c r="M70" s="40"/>
      <c r="N70" s="40"/>
      <c r="O70" s="40"/>
      <c r="P70" s="40"/>
      <c r="Q70" s="40"/>
      <c r="R70" s="40"/>
      <c r="S70" s="40"/>
      <c r="T70" s="52"/>
      <c r="U70" s="54"/>
      <c r="V70" s="43"/>
      <c r="W70" s="44"/>
    </row>
    <row r="71" spans="1:23" ht="18" customHeight="1" x14ac:dyDescent="0.25">
      <c r="A71" s="4">
        <v>66</v>
      </c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1"/>
      <c r="M71" s="40"/>
      <c r="N71" s="40"/>
      <c r="O71" s="40"/>
      <c r="P71" s="40"/>
      <c r="Q71" s="40"/>
      <c r="R71" s="40"/>
      <c r="S71" s="40"/>
      <c r="T71" s="52"/>
      <c r="U71" s="54"/>
      <c r="V71" s="43"/>
      <c r="W71" s="44"/>
    </row>
    <row r="72" spans="1:23" ht="18" customHeight="1" x14ac:dyDescent="0.25">
      <c r="A72" s="4">
        <v>67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1"/>
      <c r="M72" s="40"/>
      <c r="N72" s="40"/>
      <c r="O72" s="40"/>
      <c r="P72" s="40"/>
      <c r="Q72" s="40"/>
      <c r="R72" s="40"/>
      <c r="S72" s="40"/>
      <c r="T72" s="52"/>
      <c r="U72" s="54"/>
      <c r="V72" s="43"/>
      <c r="W72" s="44"/>
    </row>
    <row r="73" spans="1:23" ht="18" customHeight="1" x14ac:dyDescent="0.25">
      <c r="A73" s="4">
        <v>68</v>
      </c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1"/>
      <c r="M73" s="40"/>
      <c r="N73" s="40"/>
      <c r="O73" s="40"/>
      <c r="P73" s="40"/>
      <c r="Q73" s="40"/>
      <c r="R73" s="40"/>
      <c r="S73" s="40"/>
      <c r="T73" s="52"/>
      <c r="U73" s="54"/>
      <c r="V73" s="43"/>
      <c r="W73" s="44"/>
    </row>
    <row r="74" spans="1:23" ht="18" customHeight="1" x14ac:dyDescent="0.25">
      <c r="A74" s="4">
        <v>69</v>
      </c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1"/>
      <c r="M74" s="40"/>
      <c r="N74" s="40"/>
      <c r="O74" s="40"/>
      <c r="P74" s="40"/>
      <c r="Q74" s="40"/>
      <c r="R74" s="40"/>
      <c r="S74" s="40"/>
      <c r="T74" s="52"/>
      <c r="U74" s="54"/>
      <c r="V74" s="43"/>
      <c r="W74" s="44"/>
    </row>
    <row r="75" spans="1:23" ht="18" customHeight="1" x14ac:dyDescent="0.25">
      <c r="A75" s="4">
        <v>70</v>
      </c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1"/>
      <c r="M75" s="40"/>
      <c r="N75" s="40"/>
      <c r="O75" s="40"/>
      <c r="P75" s="40"/>
      <c r="Q75" s="40"/>
      <c r="R75" s="40"/>
      <c r="S75" s="40"/>
      <c r="T75" s="52"/>
      <c r="U75" s="54"/>
      <c r="V75" s="43"/>
      <c r="W75" s="44"/>
    </row>
    <row r="76" spans="1:23" ht="18" customHeight="1" x14ac:dyDescent="0.25">
      <c r="A76" s="4">
        <v>71</v>
      </c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1"/>
      <c r="M76" s="40"/>
      <c r="N76" s="40"/>
      <c r="O76" s="40"/>
      <c r="P76" s="40"/>
      <c r="Q76" s="40"/>
      <c r="R76" s="40"/>
      <c r="S76" s="40"/>
      <c r="T76" s="52"/>
      <c r="U76" s="54"/>
      <c r="V76" s="43"/>
      <c r="W76" s="44"/>
    </row>
    <row r="77" spans="1:23" ht="18" customHeight="1" x14ac:dyDescent="0.25">
      <c r="A77" s="4">
        <v>72</v>
      </c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1"/>
      <c r="M77" s="40"/>
      <c r="N77" s="40"/>
      <c r="O77" s="40"/>
      <c r="P77" s="40"/>
      <c r="Q77" s="40"/>
      <c r="R77" s="40"/>
      <c r="S77" s="40"/>
      <c r="T77" s="52"/>
      <c r="U77" s="54"/>
      <c r="V77" s="43"/>
      <c r="W77" s="44"/>
    </row>
    <row r="78" spans="1:23" ht="18" customHeight="1" x14ac:dyDescent="0.25">
      <c r="A78" s="4">
        <v>73</v>
      </c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1"/>
      <c r="M78" s="40"/>
      <c r="N78" s="40"/>
      <c r="O78" s="40"/>
      <c r="P78" s="40"/>
      <c r="Q78" s="40"/>
      <c r="R78" s="40"/>
      <c r="S78" s="40"/>
      <c r="T78" s="52"/>
      <c r="U78" s="54"/>
      <c r="V78" s="43"/>
      <c r="W78" s="44"/>
    </row>
    <row r="79" spans="1:23" ht="18" customHeight="1" x14ac:dyDescent="0.25">
      <c r="A79" s="4">
        <v>74</v>
      </c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1"/>
      <c r="M79" s="40"/>
      <c r="N79" s="40"/>
      <c r="O79" s="40"/>
      <c r="P79" s="40"/>
      <c r="Q79" s="40"/>
      <c r="R79" s="40"/>
      <c r="S79" s="40"/>
      <c r="T79" s="52"/>
      <c r="U79" s="54"/>
      <c r="V79" s="43"/>
      <c r="W79" s="44"/>
    </row>
    <row r="80" spans="1:23" ht="18" customHeight="1" x14ac:dyDescent="0.25">
      <c r="A80" s="4">
        <v>75</v>
      </c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1"/>
      <c r="M80" s="40"/>
      <c r="N80" s="40"/>
      <c r="O80" s="40"/>
      <c r="P80" s="40"/>
      <c r="Q80" s="40"/>
      <c r="R80" s="40"/>
      <c r="S80" s="40"/>
      <c r="T80" s="52"/>
      <c r="U80" s="54"/>
      <c r="V80" s="43"/>
      <c r="W80" s="44"/>
    </row>
    <row r="81" spans="1:23" ht="18" customHeight="1" x14ac:dyDescent="0.25">
      <c r="A81" s="4">
        <v>76</v>
      </c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1"/>
      <c r="M81" s="40"/>
      <c r="N81" s="40"/>
      <c r="O81" s="40"/>
      <c r="P81" s="40"/>
      <c r="Q81" s="40"/>
      <c r="R81" s="40"/>
      <c r="S81" s="40"/>
      <c r="T81" s="52"/>
      <c r="U81" s="54"/>
      <c r="V81" s="43"/>
      <c r="W81" s="44"/>
    </row>
    <row r="82" spans="1:23" ht="18" customHeight="1" x14ac:dyDescent="0.25">
      <c r="A82" s="4">
        <v>77</v>
      </c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1"/>
      <c r="M82" s="40"/>
      <c r="N82" s="40"/>
      <c r="O82" s="40"/>
      <c r="P82" s="40"/>
      <c r="Q82" s="40"/>
      <c r="R82" s="40"/>
      <c r="S82" s="40"/>
      <c r="T82" s="52"/>
      <c r="U82" s="54"/>
      <c r="V82" s="43"/>
      <c r="W82" s="44"/>
    </row>
    <row r="83" spans="1:23" ht="18" customHeight="1" x14ac:dyDescent="0.25">
      <c r="A83" s="4">
        <v>78</v>
      </c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1"/>
      <c r="M83" s="40"/>
      <c r="N83" s="40"/>
      <c r="O83" s="40"/>
      <c r="P83" s="40"/>
      <c r="Q83" s="40"/>
      <c r="R83" s="40"/>
      <c r="S83" s="40"/>
      <c r="T83" s="52"/>
      <c r="U83" s="54"/>
      <c r="V83" s="43"/>
      <c r="W83" s="44"/>
    </row>
    <row r="84" spans="1:23" ht="18" customHeight="1" x14ac:dyDescent="0.25">
      <c r="A84" s="4">
        <v>79</v>
      </c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1"/>
      <c r="M84" s="40"/>
      <c r="N84" s="40"/>
      <c r="O84" s="40"/>
      <c r="P84" s="40"/>
      <c r="Q84" s="40"/>
      <c r="R84" s="40"/>
      <c r="S84" s="40"/>
      <c r="T84" s="52"/>
      <c r="U84" s="54"/>
      <c r="V84" s="43"/>
      <c r="W84" s="44"/>
    </row>
    <row r="85" spans="1:23" ht="18" customHeight="1" x14ac:dyDescent="0.25">
      <c r="A85" s="4">
        <v>80</v>
      </c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1"/>
      <c r="M85" s="40"/>
      <c r="N85" s="40"/>
      <c r="O85" s="40"/>
      <c r="P85" s="40"/>
      <c r="Q85" s="40"/>
      <c r="R85" s="40"/>
      <c r="S85" s="40"/>
      <c r="T85" s="52"/>
      <c r="U85" s="54"/>
      <c r="V85" s="43"/>
      <c r="W85" s="44"/>
    </row>
    <row r="86" spans="1:23" ht="18" customHeight="1" x14ac:dyDescent="0.25">
      <c r="A86" s="4">
        <v>81</v>
      </c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1"/>
      <c r="M86" s="40"/>
      <c r="N86" s="40"/>
      <c r="O86" s="40"/>
      <c r="P86" s="40"/>
      <c r="Q86" s="40"/>
      <c r="R86" s="40"/>
      <c r="S86" s="40"/>
      <c r="T86" s="52"/>
      <c r="U86" s="54"/>
      <c r="V86" s="43"/>
      <c r="W86" s="44"/>
    </row>
    <row r="87" spans="1:23" ht="18" customHeight="1" x14ac:dyDescent="0.25">
      <c r="A87" s="4">
        <v>82</v>
      </c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1"/>
      <c r="M87" s="40"/>
      <c r="N87" s="40"/>
      <c r="O87" s="40"/>
      <c r="P87" s="40"/>
      <c r="Q87" s="40"/>
      <c r="R87" s="40"/>
      <c r="S87" s="40"/>
      <c r="T87" s="52"/>
      <c r="U87" s="54"/>
      <c r="V87" s="43"/>
      <c r="W87" s="44"/>
    </row>
    <row r="88" spans="1:23" ht="18" customHeight="1" x14ac:dyDescent="0.25">
      <c r="A88" s="4">
        <v>83</v>
      </c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1"/>
      <c r="M88" s="40"/>
      <c r="N88" s="40"/>
      <c r="O88" s="40"/>
      <c r="P88" s="40"/>
      <c r="Q88" s="40"/>
      <c r="R88" s="40"/>
      <c r="S88" s="40"/>
      <c r="T88" s="52"/>
      <c r="U88" s="54"/>
      <c r="V88" s="43"/>
      <c r="W88" s="44"/>
    </row>
    <row r="89" spans="1:23" ht="18" customHeight="1" x14ac:dyDescent="0.25">
      <c r="A89" s="4">
        <v>84</v>
      </c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1"/>
      <c r="M89" s="40"/>
      <c r="N89" s="40"/>
      <c r="O89" s="40"/>
      <c r="P89" s="40"/>
      <c r="Q89" s="40"/>
      <c r="R89" s="40"/>
      <c r="S89" s="40"/>
      <c r="T89" s="52"/>
      <c r="U89" s="54"/>
      <c r="V89" s="43"/>
      <c r="W89" s="44"/>
    </row>
    <row r="90" spans="1:23" ht="18" customHeight="1" x14ac:dyDescent="0.25">
      <c r="A90" s="4">
        <v>85</v>
      </c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1"/>
      <c r="M90" s="40"/>
      <c r="N90" s="40"/>
      <c r="O90" s="40"/>
      <c r="P90" s="40"/>
      <c r="Q90" s="40"/>
      <c r="R90" s="40"/>
      <c r="S90" s="40"/>
      <c r="T90" s="52"/>
      <c r="U90" s="54"/>
      <c r="V90" s="43"/>
      <c r="W90" s="44"/>
    </row>
    <row r="91" spans="1:23" ht="18" customHeight="1" x14ac:dyDescent="0.25">
      <c r="A91" s="4">
        <v>86</v>
      </c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1"/>
      <c r="M91" s="40"/>
      <c r="N91" s="40"/>
      <c r="O91" s="40"/>
      <c r="P91" s="40"/>
      <c r="Q91" s="40"/>
      <c r="R91" s="40"/>
      <c r="S91" s="40"/>
      <c r="T91" s="52"/>
      <c r="U91" s="54"/>
      <c r="V91" s="43"/>
      <c r="W91" s="44"/>
    </row>
    <row r="92" spans="1:23" ht="18" customHeight="1" x14ac:dyDescent="0.25">
      <c r="A92" s="4">
        <v>87</v>
      </c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1"/>
      <c r="M92" s="40"/>
      <c r="N92" s="40"/>
      <c r="O92" s="40"/>
      <c r="P92" s="40"/>
      <c r="Q92" s="40"/>
      <c r="R92" s="40"/>
      <c r="S92" s="40"/>
      <c r="T92" s="52"/>
      <c r="U92" s="54"/>
      <c r="V92" s="43"/>
      <c r="W92" s="44"/>
    </row>
    <row r="93" spans="1:23" ht="18" customHeight="1" x14ac:dyDescent="0.25">
      <c r="A93" s="4">
        <v>88</v>
      </c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1"/>
      <c r="M93" s="40"/>
      <c r="N93" s="40"/>
      <c r="O93" s="40"/>
      <c r="P93" s="40"/>
      <c r="Q93" s="40"/>
      <c r="R93" s="40"/>
      <c r="S93" s="40"/>
      <c r="T93" s="52"/>
      <c r="U93" s="54"/>
      <c r="V93" s="43"/>
      <c r="W93" s="44"/>
    </row>
    <row r="94" spans="1:23" ht="18" customHeight="1" x14ac:dyDescent="0.25">
      <c r="A94" s="4">
        <v>89</v>
      </c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1"/>
      <c r="M94" s="40"/>
      <c r="N94" s="40"/>
      <c r="O94" s="40"/>
      <c r="P94" s="40"/>
      <c r="Q94" s="40"/>
      <c r="R94" s="40"/>
      <c r="S94" s="40"/>
      <c r="T94" s="52"/>
      <c r="U94" s="54"/>
      <c r="V94" s="43"/>
      <c r="W94" s="44"/>
    </row>
    <row r="95" spans="1:23" ht="18" customHeight="1" x14ac:dyDescent="0.25">
      <c r="A95" s="4">
        <v>90</v>
      </c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1"/>
      <c r="M95" s="40"/>
      <c r="N95" s="40"/>
      <c r="O95" s="40"/>
      <c r="P95" s="40"/>
      <c r="Q95" s="40"/>
      <c r="R95" s="40"/>
      <c r="S95" s="40"/>
      <c r="T95" s="52"/>
      <c r="U95" s="54"/>
      <c r="V95" s="43"/>
      <c r="W95" s="44"/>
    </row>
    <row r="96" spans="1:23" ht="18" customHeight="1" x14ac:dyDescent="0.25">
      <c r="A96" s="4">
        <v>91</v>
      </c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1"/>
      <c r="M96" s="40"/>
      <c r="N96" s="40"/>
      <c r="O96" s="40"/>
      <c r="P96" s="40"/>
      <c r="Q96" s="40"/>
      <c r="R96" s="40"/>
      <c r="S96" s="40"/>
      <c r="T96" s="52"/>
      <c r="U96" s="54"/>
      <c r="V96" s="43"/>
      <c r="W96" s="44"/>
    </row>
    <row r="97" spans="1:23" ht="18" customHeight="1" x14ac:dyDescent="0.25">
      <c r="A97" s="4">
        <v>92</v>
      </c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1"/>
      <c r="M97" s="40"/>
      <c r="N97" s="40"/>
      <c r="O97" s="40"/>
      <c r="P97" s="40"/>
      <c r="Q97" s="40"/>
      <c r="R97" s="40"/>
      <c r="S97" s="40"/>
      <c r="T97" s="52"/>
      <c r="U97" s="54"/>
      <c r="V97" s="43"/>
      <c r="W97" s="44"/>
    </row>
    <row r="98" spans="1:23" ht="18" customHeight="1" x14ac:dyDescent="0.25">
      <c r="A98" s="4">
        <v>93</v>
      </c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1"/>
      <c r="M98" s="40"/>
      <c r="N98" s="40"/>
      <c r="O98" s="40"/>
      <c r="P98" s="40"/>
      <c r="Q98" s="40"/>
      <c r="R98" s="40"/>
      <c r="S98" s="40"/>
      <c r="T98" s="52"/>
      <c r="U98" s="54"/>
      <c r="V98" s="43"/>
      <c r="W98" s="44"/>
    </row>
    <row r="99" spans="1:23" ht="18" customHeight="1" x14ac:dyDescent="0.25">
      <c r="A99" s="4">
        <v>94</v>
      </c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1"/>
      <c r="M99" s="40"/>
      <c r="N99" s="40"/>
      <c r="O99" s="40"/>
      <c r="P99" s="40"/>
      <c r="Q99" s="40"/>
      <c r="R99" s="40"/>
      <c r="S99" s="40"/>
      <c r="T99" s="52"/>
      <c r="U99" s="54"/>
      <c r="V99" s="43"/>
      <c r="W99" s="44"/>
    </row>
    <row r="100" spans="1:23" ht="18" customHeight="1" x14ac:dyDescent="0.25">
      <c r="A100" s="4">
        <v>95</v>
      </c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1"/>
      <c r="M100" s="40"/>
      <c r="N100" s="40"/>
      <c r="O100" s="40"/>
      <c r="P100" s="40"/>
      <c r="Q100" s="40"/>
      <c r="R100" s="40"/>
      <c r="S100" s="40"/>
      <c r="T100" s="52"/>
      <c r="U100" s="54"/>
      <c r="V100" s="43"/>
      <c r="W100" s="44"/>
    </row>
    <row r="101" spans="1:23" ht="18" customHeight="1" x14ac:dyDescent="0.25">
      <c r="A101" s="4">
        <v>96</v>
      </c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1"/>
      <c r="M101" s="40"/>
      <c r="N101" s="40"/>
      <c r="O101" s="40"/>
      <c r="P101" s="40"/>
      <c r="Q101" s="40"/>
      <c r="R101" s="40"/>
      <c r="S101" s="40"/>
      <c r="T101" s="52"/>
      <c r="U101" s="54"/>
      <c r="V101" s="43"/>
      <c r="W101" s="44"/>
    </row>
    <row r="102" spans="1:23" ht="18" customHeight="1" x14ac:dyDescent="0.25">
      <c r="A102" s="4">
        <v>97</v>
      </c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1"/>
      <c r="M102" s="40"/>
      <c r="N102" s="40"/>
      <c r="O102" s="40"/>
      <c r="P102" s="40"/>
      <c r="Q102" s="40"/>
      <c r="R102" s="40"/>
      <c r="S102" s="40"/>
      <c r="T102" s="52"/>
      <c r="U102" s="54"/>
      <c r="V102" s="43"/>
      <c r="W102" s="44"/>
    </row>
    <row r="103" spans="1:23" ht="18" customHeight="1" x14ac:dyDescent="0.25">
      <c r="A103" s="4">
        <v>98</v>
      </c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1"/>
      <c r="M103" s="40"/>
      <c r="N103" s="40"/>
      <c r="O103" s="40"/>
      <c r="P103" s="40"/>
      <c r="Q103" s="40"/>
      <c r="R103" s="40"/>
      <c r="S103" s="40"/>
      <c r="T103" s="52"/>
      <c r="U103" s="54"/>
      <c r="V103" s="43"/>
      <c r="W103" s="44"/>
    </row>
    <row r="104" spans="1:23" ht="18" customHeight="1" x14ac:dyDescent="0.25">
      <c r="A104" s="4">
        <v>99</v>
      </c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1"/>
      <c r="M104" s="40"/>
      <c r="N104" s="40"/>
      <c r="O104" s="40"/>
      <c r="P104" s="40"/>
      <c r="Q104" s="40"/>
      <c r="R104" s="40"/>
      <c r="S104" s="40"/>
      <c r="T104" s="52"/>
      <c r="U104" s="54"/>
      <c r="V104" s="43"/>
      <c r="W104" s="44"/>
    </row>
    <row r="105" spans="1:23" ht="18" customHeight="1" x14ac:dyDescent="0.25">
      <c r="A105" s="4">
        <v>100</v>
      </c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1"/>
      <c r="M105" s="40"/>
      <c r="N105" s="40"/>
      <c r="O105" s="40"/>
      <c r="P105" s="40"/>
      <c r="Q105" s="40"/>
      <c r="R105" s="40"/>
      <c r="S105" s="40"/>
      <c r="T105" s="53"/>
      <c r="U105" s="55"/>
      <c r="V105" s="46"/>
      <c r="W105" s="47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E1" zoomScale="55" zoomScaleNormal="55" workbookViewId="0">
      <selection activeCell="B6" sqref="B6:S7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19" width="26.85546875" style="24" customWidth="1"/>
    <col min="20" max="20" width="9.140625" style="24"/>
    <col min="21" max="21" width="30.5703125" style="24" customWidth="1"/>
    <col min="22" max="22" width="21.42578125" style="24" customWidth="1"/>
    <col min="23" max="16384" width="9.140625" style="24"/>
  </cols>
  <sheetData>
    <row r="1" spans="1:22" ht="24.95" customHeight="1" x14ac:dyDescent="0.25">
      <c r="A1" s="71" t="s">
        <v>70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</row>
    <row r="2" spans="1:22" ht="24.95" customHeight="1" x14ac:dyDescent="0.25">
      <c r="A2" s="72" t="s">
        <v>10</v>
      </c>
      <c r="B2" s="73"/>
      <c r="C2" s="73"/>
      <c r="D2" s="73"/>
      <c r="E2" s="74" t="s">
        <v>69</v>
      </c>
      <c r="F2" s="74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32"/>
      <c r="U2" s="32"/>
      <c r="V2" s="33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3"/>
    </row>
    <row r="4" spans="1:22" ht="24.95" customHeight="1" x14ac:dyDescent="0.25">
      <c r="A4" s="75" t="s">
        <v>0</v>
      </c>
      <c r="B4" s="76" t="s">
        <v>9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12</v>
      </c>
      <c r="L4" s="76"/>
      <c r="M4" s="77" t="s">
        <v>43</v>
      </c>
      <c r="N4" s="77" t="s">
        <v>11</v>
      </c>
      <c r="O4" s="76" t="s">
        <v>8</v>
      </c>
      <c r="P4" s="85" t="s">
        <v>15</v>
      </c>
      <c r="Q4" s="76" t="s">
        <v>40</v>
      </c>
      <c r="R4" s="76" t="s">
        <v>62</v>
      </c>
      <c r="S4" s="88" t="s">
        <v>63</v>
      </c>
      <c r="T4" s="32"/>
      <c r="U4" s="76" t="s">
        <v>40</v>
      </c>
      <c r="V4" s="76" t="s">
        <v>62</v>
      </c>
    </row>
    <row r="5" spans="1:22" ht="50.1" customHeight="1" x14ac:dyDescent="0.25">
      <c r="A5" s="75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76"/>
      <c r="K5" s="5" t="s">
        <v>13</v>
      </c>
      <c r="L5" s="5" t="s">
        <v>14</v>
      </c>
      <c r="M5" s="78"/>
      <c r="N5" s="78"/>
      <c r="O5" s="76"/>
      <c r="P5" s="85"/>
      <c r="Q5" s="76"/>
      <c r="R5" s="76"/>
      <c r="S5" s="88"/>
      <c r="T5" s="32"/>
      <c r="U5" s="76"/>
      <c r="V5" s="76"/>
    </row>
    <row r="6" spans="1:22" s="16" customFormat="1" ht="18" customHeight="1" x14ac:dyDescent="0.25">
      <c r="A6" s="4">
        <v>1</v>
      </c>
      <c r="B6" s="56">
        <v>44077</v>
      </c>
      <c r="C6" s="56">
        <v>44168</v>
      </c>
      <c r="D6" s="57" t="s">
        <v>52</v>
      </c>
      <c r="E6" s="58">
        <v>867330024189006</v>
      </c>
      <c r="F6" s="57" t="s">
        <v>72</v>
      </c>
      <c r="G6" s="57" t="s">
        <v>71</v>
      </c>
      <c r="H6" s="57"/>
      <c r="I6" s="59" t="s">
        <v>74</v>
      </c>
      <c r="J6" s="59" t="s">
        <v>75</v>
      </c>
      <c r="K6" s="62"/>
      <c r="L6" s="59" t="s">
        <v>73</v>
      </c>
      <c r="M6" s="59" t="s">
        <v>76</v>
      </c>
      <c r="N6" s="61">
        <v>40000</v>
      </c>
      <c r="O6" s="59" t="s">
        <v>79</v>
      </c>
      <c r="P6" s="59" t="s">
        <v>77</v>
      </c>
      <c r="Q6" s="3" t="s">
        <v>19</v>
      </c>
      <c r="R6" s="57" t="s">
        <v>78</v>
      </c>
      <c r="S6" s="4"/>
      <c r="T6" s="14"/>
      <c r="U6" s="79" t="s">
        <v>19</v>
      </c>
      <c r="V6" s="4" t="s">
        <v>21</v>
      </c>
    </row>
    <row r="7" spans="1:22" s="16" customFormat="1" ht="18" customHeight="1" x14ac:dyDescent="0.25">
      <c r="A7" s="66">
        <v>2</v>
      </c>
      <c r="B7" s="67" t="s">
        <v>81</v>
      </c>
      <c r="C7" s="67"/>
      <c r="D7" s="68" t="s">
        <v>52</v>
      </c>
      <c r="E7" s="69">
        <v>867330023768701</v>
      </c>
      <c r="F7" s="68" t="s">
        <v>80</v>
      </c>
      <c r="G7" s="68" t="s">
        <v>71</v>
      </c>
      <c r="H7" s="68"/>
      <c r="I7" s="68"/>
      <c r="J7" s="66" t="s">
        <v>82</v>
      </c>
      <c r="K7" s="66"/>
      <c r="L7" s="68"/>
      <c r="M7" s="68" t="s">
        <v>83</v>
      </c>
      <c r="N7" s="70"/>
      <c r="O7" s="68"/>
      <c r="P7" s="68" t="s">
        <v>77</v>
      </c>
      <c r="Q7" s="70" t="s">
        <v>19</v>
      </c>
      <c r="R7" s="68" t="s">
        <v>32</v>
      </c>
      <c r="S7" s="66"/>
      <c r="T7" s="14"/>
      <c r="U7" s="80"/>
      <c r="V7" s="4" t="s">
        <v>36</v>
      </c>
    </row>
    <row r="8" spans="1:22" s="16" customFormat="1" ht="18" customHeight="1" x14ac:dyDescent="0.25">
      <c r="A8" s="4">
        <v>3</v>
      </c>
      <c r="B8" s="56"/>
      <c r="C8" s="56"/>
      <c r="D8" s="57"/>
      <c r="E8" s="58"/>
      <c r="F8" s="57"/>
      <c r="G8" s="57"/>
      <c r="H8" s="57"/>
      <c r="I8" s="59"/>
      <c r="J8" s="59"/>
      <c r="K8" s="60"/>
      <c r="L8" s="1"/>
      <c r="M8" s="1"/>
      <c r="N8" s="1"/>
      <c r="O8" s="1"/>
      <c r="P8" s="1"/>
      <c r="Q8" s="3"/>
      <c r="R8" s="11"/>
      <c r="S8" s="4"/>
      <c r="T8" s="14"/>
      <c r="U8" s="80"/>
      <c r="V8" s="4" t="s">
        <v>22</v>
      </c>
    </row>
    <row r="9" spans="1:22" s="16" customFormat="1" ht="18" customHeight="1" x14ac:dyDescent="0.25">
      <c r="A9" s="4">
        <v>4</v>
      </c>
      <c r="B9" s="10"/>
      <c r="C9" s="10"/>
      <c r="D9" s="57"/>
      <c r="E9" s="12"/>
      <c r="F9" s="11"/>
      <c r="G9" s="57"/>
      <c r="H9" s="2"/>
      <c r="I9" s="59"/>
      <c r="J9" s="1"/>
      <c r="K9" s="59"/>
      <c r="L9" s="1"/>
      <c r="M9" s="1"/>
      <c r="N9" s="1"/>
      <c r="O9" s="1"/>
      <c r="P9" s="1"/>
      <c r="Q9" s="3"/>
      <c r="R9" s="11"/>
      <c r="S9" s="4"/>
      <c r="T9" s="25"/>
      <c r="U9" s="80"/>
      <c r="V9" s="4" t="s">
        <v>60</v>
      </c>
    </row>
    <row r="10" spans="1:22" s="16" customFormat="1" ht="18" customHeight="1" x14ac:dyDescent="0.25">
      <c r="A10" s="4">
        <v>5</v>
      </c>
      <c r="B10" s="10"/>
      <c r="C10" s="10"/>
      <c r="D10" s="11"/>
      <c r="E10" s="12"/>
      <c r="F10" s="11"/>
      <c r="G10" s="11"/>
      <c r="H10" s="2"/>
      <c r="I10" s="2"/>
      <c r="J10" s="1"/>
      <c r="K10" s="1"/>
      <c r="L10" s="1"/>
      <c r="M10" s="1"/>
      <c r="N10" s="1"/>
      <c r="O10" s="1"/>
      <c r="P10" s="1"/>
      <c r="Q10" s="3"/>
      <c r="R10" s="11"/>
      <c r="S10" s="4"/>
      <c r="T10" s="34"/>
      <c r="U10" s="80"/>
      <c r="V10" s="4" t="s">
        <v>32</v>
      </c>
    </row>
    <row r="11" spans="1:22" s="16" customFormat="1" ht="18" customHeight="1" x14ac:dyDescent="0.25">
      <c r="A11" s="4">
        <v>6</v>
      </c>
      <c r="B11" s="10"/>
      <c r="C11" s="10"/>
      <c r="D11" s="11"/>
      <c r="E11" s="12"/>
      <c r="F11" s="11"/>
      <c r="G11" s="11"/>
      <c r="H11" s="2"/>
      <c r="I11" s="2"/>
      <c r="J11" s="1"/>
      <c r="K11" s="1"/>
      <c r="L11" s="1"/>
      <c r="M11" s="1"/>
      <c r="N11" s="1"/>
      <c r="O11" s="1"/>
      <c r="P11" s="1"/>
      <c r="Q11" s="3"/>
      <c r="R11" s="11"/>
      <c r="S11" s="4"/>
      <c r="T11" s="14"/>
      <c r="U11" s="80"/>
      <c r="V11" s="4" t="s">
        <v>31</v>
      </c>
    </row>
    <row r="12" spans="1:22" s="16" customFormat="1" ht="18" customHeight="1" x14ac:dyDescent="0.25">
      <c r="A12" s="4">
        <v>7</v>
      </c>
      <c r="B12" s="10"/>
      <c r="C12" s="10"/>
      <c r="D12" s="1"/>
      <c r="E12" s="1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14"/>
      <c r="U12" s="79" t="s">
        <v>20</v>
      </c>
      <c r="V12" s="4" t="s">
        <v>24</v>
      </c>
    </row>
    <row r="13" spans="1:22" s="16" customFormat="1" ht="18" customHeight="1" x14ac:dyDescent="0.25">
      <c r="A13" s="4">
        <v>8</v>
      </c>
      <c r="B13" s="10"/>
      <c r="C13" s="10"/>
      <c r="D13" s="1"/>
      <c r="E13" s="15"/>
      <c r="F13" s="1"/>
      <c r="G13" s="1"/>
      <c r="H13" s="17"/>
      <c r="I13" s="17"/>
      <c r="J13" s="17"/>
      <c r="K13" s="17"/>
      <c r="L13" s="1"/>
      <c r="M13" s="1"/>
      <c r="N13" s="17"/>
      <c r="O13" s="1"/>
      <c r="P13" s="1"/>
      <c r="Q13" s="4"/>
      <c r="R13" s="11"/>
      <c r="S13" s="4"/>
      <c r="T13" s="14"/>
      <c r="U13" s="80"/>
      <c r="V13" s="4" t="s">
        <v>38</v>
      </c>
    </row>
    <row r="14" spans="1:22" s="16" customFormat="1" ht="18" customHeight="1" x14ac:dyDescent="0.25">
      <c r="A14" s="4">
        <v>9</v>
      </c>
      <c r="B14" s="10"/>
      <c r="C14" s="10"/>
      <c r="D14" s="1"/>
      <c r="E14" s="1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14"/>
      <c r="U14" s="80"/>
      <c r="V14" s="4" t="s">
        <v>37</v>
      </c>
    </row>
    <row r="15" spans="1:22" ht="18" customHeight="1" x14ac:dyDescent="0.25">
      <c r="A15" s="4">
        <v>10</v>
      </c>
      <c r="B15" s="10"/>
      <c r="C15" s="10"/>
      <c r="D15" s="1"/>
      <c r="E15" s="15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18"/>
      <c r="U15" s="80"/>
      <c r="V15" s="4" t="s">
        <v>25</v>
      </c>
    </row>
    <row r="16" spans="1:22" ht="18" customHeight="1" x14ac:dyDescent="0.25">
      <c r="A16" s="4">
        <v>11</v>
      </c>
      <c r="B16" s="10"/>
      <c r="C16" s="10"/>
      <c r="D16" s="1"/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18"/>
      <c r="U16" s="81"/>
      <c r="V16" s="4" t="s">
        <v>26</v>
      </c>
    </row>
    <row r="17" spans="1:22" ht="18" customHeight="1" x14ac:dyDescent="0.25">
      <c r="A17" s="4">
        <v>12</v>
      </c>
      <c r="B17" s="10"/>
      <c r="C17" s="10"/>
      <c r="D17" s="1"/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18"/>
      <c r="U17" s="14"/>
      <c r="V17" s="19"/>
    </row>
    <row r="18" spans="1:22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8"/>
      <c r="U18" s="18"/>
      <c r="V18" s="20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8"/>
      <c r="U19" s="5" t="s">
        <v>40</v>
      </c>
      <c r="V19" s="21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8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8"/>
      <c r="U21" s="11" t="s">
        <v>58</v>
      </c>
      <c r="V21" s="11">
        <f>COUNTIF($Q$6:$Q$51,"PC")</f>
        <v>2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 t="s">
        <v>67</v>
      </c>
      <c r="K22" s="11"/>
      <c r="L22" s="11"/>
      <c r="M22" s="11"/>
      <c r="N22" s="11"/>
      <c r="O22" s="11"/>
      <c r="P22" s="11"/>
      <c r="Q22" s="4"/>
      <c r="R22" s="11"/>
      <c r="S22" s="4"/>
      <c r="T22" s="18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8"/>
      <c r="U23" s="18"/>
      <c r="V23" s="20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8"/>
      <c r="U24" s="18"/>
      <c r="V24" s="20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8"/>
      <c r="U25" s="5" t="s">
        <v>55</v>
      </c>
      <c r="V25" s="21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8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8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8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8"/>
      <c r="U29" s="4" t="s">
        <v>61</v>
      </c>
      <c r="V29" s="11">
        <f>COUNTIF($R$6:$R$51,"*NG*")</f>
        <v>2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8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8"/>
      <c r="U31" s="4" t="s">
        <v>23</v>
      </c>
      <c r="V31" s="11">
        <f>COUNTIF($R$6:$R$51,"*LK*")</f>
        <v>1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8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8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8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8"/>
      <c r="U35" s="4" t="s">
        <v>39</v>
      </c>
      <c r="V35" s="11">
        <f>COUNTIF($R$6:$R$51,"*NCFW*")</f>
        <v>0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8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8"/>
      <c r="U37" s="22" t="s">
        <v>34</v>
      </c>
      <c r="V37" s="11">
        <f>SUM(V26:V36)</f>
        <v>3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8"/>
      <c r="U38" s="18"/>
      <c r="V38" s="20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8"/>
      <c r="U39" s="18"/>
      <c r="V39" s="20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8"/>
      <c r="U40" s="22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8"/>
      <c r="U41" s="22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8"/>
      <c r="U42" s="18"/>
      <c r="V42" s="20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8"/>
      <c r="U43" s="18"/>
      <c r="V43" s="20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8"/>
      <c r="U44" s="18"/>
      <c r="V44" s="20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8"/>
      <c r="U45" s="18">
        <f>COUNTIF(J6:J17,"*ACC*")</f>
        <v>0</v>
      </c>
      <c r="V45" s="20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8"/>
      <c r="U46" s="18">
        <f>COUNTIF(J7:J18,"*MCU*")</f>
        <v>1</v>
      </c>
      <c r="V46" s="20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8"/>
      <c r="U47" s="18">
        <f>COUNTIF(J8:J19,"*GPS*")</f>
        <v>0</v>
      </c>
      <c r="V47" s="20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2">
        <f>COUNTIF(J9:J20,"*GSM*")</f>
        <v>0</v>
      </c>
      <c r="U48" s="43"/>
      <c r="V48" s="44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2"/>
      <c r="U49" s="43"/>
      <c r="V49" s="44"/>
    </row>
    <row r="50" spans="1:22" ht="18" customHeight="1" x14ac:dyDescent="0.25">
      <c r="A50" s="36">
        <v>45</v>
      </c>
      <c r="B50" s="37"/>
      <c r="C50" s="37"/>
      <c r="D50" s="35"/>
      <c r="E50" s="38"/>
      <c r="F50" s="35"/>
      <c r="G50" s="35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35"/>
      <c r="S50" s="36"/>
      <c r="T50" s="42"/>
      <c r="U50" s="43"/>
      <c r="V50" s="44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2"/>
      <c r="U51" s="43"/>
      <c r="V51" s="44"/>
    </row>
    <row r="52" spans="1:22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42"/>
      <c r="U52" s="43"/>
      <c r="V52" s="44"/>
    </row>
    <row r="53" spans="1:22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42"/>
      <c r="U53" s="43"/>
      <c r="V53" s="44"/>
    </row>
    <row r="54" spans="1:22" ht="18" customHeight="1" x14ac:dyDescent="0.25">
      <c r="A54" s="4">
        <v>49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1"/>
      <c r="M54" s="40"/>
      <c r="N54" s="23"/>
      <c r="O54" s="23"/>
      <c r="P54" s="40"/>
      <c r="Q54" s="40"/>
      <c r="R54" s="40"/>
      <c r="S54" s="40"/>
      <c r="T54" s="42"/>
      <c r="U54" s="43"/>
      <c r="V54" s="44"/>
    </row>
    <row r="55" spans="1:22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45"/>
      <c r="U55" s="46"/>
      <c r="V55" s="47"/>
    </row>
    <row r="56" spans="1:22" ht="18" customHeight="1" x14ac:dyDescent="0.25">
      <c r="U56" s="30"/>
      <c r="V56" s="30"/>
    </row>
    <row r="57" spans="1:22" ht="18" customHeight="1" x14ac:dyDescent="0.25">
      <c r="U57" s="30"/>
      <c r="V57" s="30"/>
    </row>
  </sheetData>
  <mergeCells count="18">
    <mergeCell ref="U6:U11"/>
    <mergeCell ref="U12:U16"/>
    <mergeCell ref="Q4:Q5"/>
    <mergeCell ref="R4:R5"/>
    <mergeCell ref="U4:U5"/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L19" sqref="L19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20" width="26.85546875" style="24" customWidth="1"/>
    <col min="21" max="21" width="9.140625" style="24"/>
    <col min="22" max="22" width="30.5703125" style="24" customWidth="1"/>
    <col min="23" max="23" width="21.42578125" style="24" customWidth="1"/>
    <col min="24" max="16384" width="9.140625" style="24"/>
  </cols>
  <sheetData>
    <row r="1" spans="1:23" ht="24.95" customHeight="1" x14ac:dyDescent="0.25">
      <c r="A1" s="71" t="s">
        <v>68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</row>
    <row r="2" spans="1:23" ht="24.95" customHeight="1" x14ac:dyDescent="0.25">
      <c r="A2" s="72" t="s">
        <v>10</v>
      </c>
      <c r="B2" s="73"/>
      <c r="C2" s="73"/>
      <c r="D2" s="73"/>
      <c r="E2" s="74" t="s">
        <v>69</v>
      </c>
      <c r="F2" s="74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51"/>
      <c r="U2" s="32"/>
      <c r="V2" s="32"/>
      <c r="W2" s="33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2"/>
      <c r="W3" s="33"/>
    </row>
    <row r="4" spans="1:23" ht="24.95" customHeight="1" x14ac:dyDescent="0.25">
      <c r="A4" s="75" t="s">
        <v>0</v>
      </c>
      <c r="B4" s="76" t="s">
        <v>9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12</v>
      </c>
      <c r="L4" s="76"/>
      <c r="M4" s="77" t="s">
        <v>43</v>
      </c>
      <c r="N4" s="77" t="s">
        <v>11</v>
      </c>
      <c r="O4" s="76" t="s">
        <v>8</v>
      </c>
      <c r="P4" s="85" t="s">
        <v>15</v>
      </c>
      <c r="Q4" s="76" t="s">
        <v>40</v>
      </c>
      <c r="R4" s="76" t="s">
        <v>62</v>
      </c>
      <c r="S4" s="86" t="s">
        <v>66</v>
      </c>
      <c r="T4" s="32"/>
      <c r="U4" s="32"/>
      <c r="V4" s="76" t="s">
        <v>40</v>
      </c>
      <c r="W4" s="76" t="s">
        <v>62</v>
      </c>
    </row>
    <row r="5" spans="1:23" ht="50.1" customHeight="1" x14ac:dyDescent="0.25">
      <c r="A5" s="75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76"/>
      <c r="K5" s="5" t="s">
        <v>13</v>
      </c>
      <c r="L5" s="5" t="s">
        <v>14</v>
      </c>
      <c r="M5" s="78"/>
      <c r="N5" s="78"/>
      <c r="O5" s="76"/>
      <c r="P5" s="85"/>
      <c r="Q5" s="76"/>
      <c r="R5" s="76"/>
      <c r="S5" s="87"/>
      <c r="T5" s="32"/>
      <c r="U5" s="32"/>
      <c r="V5" s="76"/>
      <c r="W5" s="76"/>
    </row>
    <row r="6" spans="1:23" s="16" customFormat="1" ht="18" customHeight="1" x14ac:dyDescent="0.25">
      <c r="A6" s="4">
        <v>1</v>
      </c>
      <c r="B6" s="56" t="s">
        <v>85</v>
      </c>
      <c r="C6" s="56" t="s">
        <v>91</v>
      </c>
      <c r="D6" s="57" t="s">
        <v>48</v>
      </c>
      <c r="E6" s="58">
        <v>861694031097486</v>
      </c>
      <c r="F6" s="57" t="s">
        <v>84</v>
      </c>
      <c r="G6" s="57" t="s">
        <v>71</v>
      </c>
      <c r="H6" s="57"/>
      <c r="I6" s="59" t="s">
        <v>87</v>
      </c>
      <c r="J6" s="59" t="s">
        <v>88</v>
      </c>
      <c r="K6" s="60" t="s">
        <v>86</v>
      </c>
      <c r="L6" s="59"/>
      <c r="M6" s="59" t="s">
        <v>89</v>
      </c>
      <c r="N6" s="61">
        <v>20000</v>
      </c>
      <c r="O6" s="59" t="s">
        <v>79</v>
      </c>
      <c r="P6" s="59" t="s">
        <v>90</v>
      </c>
      <c r="Q6" s="3" t="s">
        <v>19</v>
      </c>
      <c r="R6" s="57" t="s">
        <v>32</v>
      </c>
      <c r="S6" s="4"/>
      <c r="T6" s="32"/>
      <c r="U6" s="34"/>
      <c r="V6" s="79" t="s">
        <v>19</v>
      </c>
      <c r="W6" s="4" t="s">
        <v>21</v>
      </c>
    </row>
    <row r="7" spans="1:23" s="16" customFormat="1" ht="18" customHeight="1" x14ac:dyDescent="0.25">
      <c r="A7" s="4">
        <v>2</v>
      </c>
      <c r="B7" s="56">
        <v>44077</v>
      </c>
      <c r="C7" s="56">
        <v>44168</v>
      </c>
      <c r="D7" s="57" t="s">
        <v>52</v>
      </c>
      <c r="E7" s="58">
        <v>867330024189006</v>
      </c>
      <c r="F7" s="57" t="s">
        <v>72</v>
      </c>
      <c r="G7" s="57" t="s">
        <v>71</v>
      </c>
      <c r="H7" s="57"/>
      <c r="I7" s="59" t="s">
        <v>74</v>
      </c>
      <c r="J7" s="59" t="s">
        <v>75</v>
      </c>
      <c r="K7" s="62"/>
      <c r="L7" s="59" t="s">
        <v>73</v>
      </c>
      <c r="M7" s="59" t="s">
        <v>76</v>
      </c>
      <c r="N7" s="61">
        <v>40000</v>
      </c>
      <c r="O7" s="59" t="s">
        <v>79</v>
      </c>
      <c r="P7" s="59" t="s">
        <v>77</v>
      </c>
      <c r="Q7" s="3" t="s">
        <v>19</v>
      </c>
      <c r="R7" s="57" t="s">
        <v>78</v>
      </c>
      <c r="S7" s="4"/>
      <c r="T7" s="32"/>
      <c r="U7" s="34"/>
      <c r="V7" s="80"/>
      <c r="W7" s="4" t="s">
        <v>36</v>
      </c>
    </row>
    <row r="8" spans="1:23" s="16" customFormat="1" ht="18" customHeight="1" x14ac:dyDescent="0.25">
      <c r="A8" s="4">
        <v>3</v>
      </c>
      <c r="B8" s="67" t="s">
        <v>81</v>
      </c>
      <c r="C8" s="67"/>
      <c r="D8" s="68" t="s">
        <v>52</v>
      </c>
      <c r="E8" s="69">
        <v>867330023768701</v>
      </c>
      <c r="F8" s="68" t="s">
        <v>80</v>
      </c>
      <c r="G8" s="68" t="s">
        <v>71</v>
      </c>
      <c r="H8" s="68"/>
      <c r="I8" s="68"/>
      <c r="J8" s="66" t="s">
        <v>82</v>
      </c>
      <c r="K8" s="66"/>
      <c r="L8" s="68"/>
      <c r="M8" s="68" t="s">
        <v>83</v>
      </c>
      <c r="N8" s="70"/>
      <c r="O8" s="68"/>
      <c r="P8" s="68" t="s">
        <v>77</v>
      </c>
      <c r="Q8" s="70" t="s">
        <v>19</v>
      </c>
      <c r="R8" s="68" t="s">
        <v>32</v>
      </c>
      <c r="S8" s="66"/>
      <c r="T8" s="32"/>
      <c r="U8" s="34"/>
      <c r="V8" s="80"/>
      <c r="W8" s="4" t="s">
        <v>22</v>
      </c>
    </row>
    <row r="9" spans="1:23" s="16" customFormat="1" ht="18" customHeight="1" x14ac:dyDescent="0.25">
      <c r="A9" s="4">
        <v>4</v>
      </c>
      <c r="B9" s="10"/>
      <c r="C9" s="10"/>
      <c r="D9" s="11"/>
      <c r="E9" s="12"/>
      <c r="F9" s="11"/>
      <c r="G9" s="11"/>
      <c r="H9" s="2"/>
      <c r="I9" s="2"/>
      <c r="J9" s="1"/>
      <c r="K9" s="1"/>
      <c r="L9" s="1"/>
      <c r="M9" s="1"/>
      <c r="N9" s="1"/>
      <c r="O9" s="1"/>
      <c r="P9" s="1"/>
      <c r="Q9" s="3"/>
      <c r="R9" s="11"/>
      <c r="S9" s="4"/>
      <c r="T9" s="34"/>
      <c r="U9" s="34"/>
      <c r="V9" s="80"/>
      <c r="W9" s="4" t="s">
        <v>60</v>
      </c>
    </row>
    <row r="10" spans="1:23" s="16" customFormat="1" ht="18" customHeight="1" x14ac:dyDescent="0.25">
      <c r="A10" s="4">
        <v>5</v>
      </c>
      <c r="B10" s="10"/>
      <c r="C10" s="10"/>
      <c r="D10" s="11"/>
      <c r="E10" s="12"/>
      <c r="F10" s="11"/>
      <c r="G10" s="11"/>
      <c r="H10" s="2"/>
      <c r="I10" s="2"/>
      <c r="J10" s="1"/>
      <c r="K10" s="1"/>
      <c r="L10" s="1"/>
      <c r="M10" s="1"/>
      <c r="N10" s="1"/>
      <c r="O10" s="1"/>
      <c r="P10" s="1"/>
      <c r="Q10" s="3"/>
      <c r="R10" s="11"/>
      <c r="S10" s="4"/>
      <c r="T10" s="34"/>
      <c r="U10" s="34"/>
      <c r="V10" s="80"/>
      <c r="W10" s="4" t="s">
        <v>32</v>
      </c>
    </row>
    <row r="11" spans="1:23" s="16" customFormat="1" ht="18" customHeight="1" x14ac:dyDescent="0.25">
      <c r="A11" s="4">
        <v>6</v>
      </c>
      <c r="B11" s="10"/>
      <c r="C11" s="10"/>
      <c r="D11" s="11"/>
      <c r="E11" s="12"/>
      <c r="F11" s="11"/>
      <c r="G11" s="11"/>
      <c r="H11" s="2"/>
      <c r="I11" s="2"/>
      <c r="J11" s="1"/>
      <c r="K11" s="1"/>
      <c r="L11" s="1"/>
      <c r="M11" s="1"/>
      <c r="N11" s="1"/>
      <c r="O11" s="1"/>
      <c r="P11" s="1"/>
      <c r="Q11" s="3"/>
      <c r="R11" s="11"/>
      <c r="S11" s="4"/>
      <c r="T11" s="34"/>
      <c r="U11" s="34"/>
      <c r="V11" s="80"/>
      <c r="W11" s="4" t="s">
        <v>31</v>
      </c>
    </row>
    <row r="12" spans="1:23" s="16" customFormat="1" ht="18" customHeight="1" x14ac:dyDescent="0.25">
      <c r="A12" s="4">
        <v>7</v>
      </c>
      <c r="B12" s="10"/>
      <c r="C12" s="10"/>
      <c r="D12" s="1"/>
      <c r="E12" s="1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34"/>
      <c r="U12" s="34"/>
      <c r="V12" s="79" t="s">
        <v>20</v>
      </c>
      <c r="W12" s="4" t="s">
        <v>24</v>
      </c>
    </row>
    <row r="13" spans="1:23" s="16" customFormat="1" ht="18" customHeight="1" x14ac:dyDescent="0.25">
      <c r="A13" s="4">
        <v>8</v>
      </c>
      <c r="B13" s="10"/>
      <c r="C13" s="10"/>
      <c r="D13" s="1"/>
      <c r="E13" s="15"/>
      <c r="F13" s="1"/>
      <c r="G13" s="1"/>
      <c r="H13" s="17"/>
      <c r="I13" s="17"/>
      <c r="J13" s="17"/>
      <c r="K13" s="17"/>
      <c r="L13" s="1"/>
      <c r="M13" s="1"/>
      <c r="N13" s="17"/>
      <c r="O13" s="1"/>
      <c r="P13" s="1"/>
      <c r="Q13" s="4"/>
      <c r="R13" s="11"/>
      <c r="S13" s="4"/>
      <c r="T13" s="34"/>
      <c r="U13" s="34"/>
      <c r="V13" s="80"/>
      <c r="W13" s="4" t="s">
        <v>38</v>
      </c>
    </row>
    <row r="14" spans="1:23" s="16" customFormat="1" ht="18" customHeight="1" x14ac:dyDescent="0.25">
      <c r="A14" s="4">
        <v>9</v>
      </c>
      <c r="B14" s="10"/>
      <c r="C14" s="10"/>
      <c r="D14" s="1"/>
      <c r="E14" s="1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34"/>
      <c r="U14" s="34"/>
      <c r="V14" s="80"/>
      <c r="W14" s="4" t="s">
        <v>37</v>
      </c>
    </row>
    <row r="15" spans="1:23" ht="18" customHeight="1" x14ac:dyDescent="0.25">
      <c r="A15" s="4">
        <v>10</v>
      </c>
      <c r="B15" s="10"/>
      <c r="C15" s="10"/>
      <c r="D15" s="1"/>
      <c r="E15" s="15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34"/>
      <c r="U15" s="18"/>
      <c r="V15" s="80"/>
      <c r="W15" s="4" t="s">
        <v>25</v>
      </c>
    </row>
    <row r="16" spans="1:23" ht="18" customHeight="1" x14ac:dyDescent="0.25">
      <c r="A16" s="4">
        <v>11</v>
      </c>
      <c r="B16" s="10"/>
      <c r="C16" s="10"/>
      <c r="D16" s="1"/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34"/>
      <c r="U16" s="18"/>
      <c r="V16" s="81"/>
      <c r="W16" s="4" t="s">
        <v>26</v>
      </c>
    </row>
    <row r="17" spans="1:23" ht="18" customHeight="1" x14ac:dyDescent="0.25">
      <c r="A17" s="4">
        <v>12</v>
      </c>
      <c r="B17" s="10"/>
      <c r="C17" s="10"/>
      <c r="D17" s="1"/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34"/>
      <c r="U17" s="18"/>
      <c r="V17" s="34"/>
      <c r="W17" s="19"/>
    </row>
    <row r="18" spans="1:23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34"/>
      <c r="U18" s="18"/>
      <c r="V18" s="18"/>
      <c r="W18" s="20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34"/>
      <c r="U19" s="18"/>
      <c r="V19" s="5" t="s">
        <v>40</v>
      </c>
      <c r="W19" s="21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34"/>
      <c r="U20" s="18"/>
      <c r="V20" s="11" t="s">
        <v>18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34"/>
      <c r="U21" s="18"/>
      <c r="V21" s="11" t="s">
        <v>58</v>
      </c>
      <c r="W21" s="11">
        <f>COUNTIF($Q$6:$Q$105,"PC")</f>
        <v>3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4"/>
      <c r="U22" s="18"/>
      <c r="V22" s="11" t="s">
        <v>59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4"/>
      <c r="U23" s="18"/>
      <c r="V23" s="18"/>
      <c r="W23" s="20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4"/>
      <c r="U24" s="18"/>
      <c r="V24" s="18"/>
      <c r="W24" s="20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4"/>
      <c r="U25" s="18"/>
      <c r="V25" s="5" t="s">
        <v>55</v>
      </c>
      <c r="W25" s="21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4"/>
      <c r="U26" s="18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4"/>
      <c r="U27" s="18"/>
      <c r="V27" s="4" t="s">
        <v>35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34"/>
      <c r="U28" s="18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4"/>
      <c r="U29" s="18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4"/>
      <c r="U30" s="18"/>
      <c r="V30" s="4" t="s">
        <v>33</v>
      </c>
      <c r="W30" s="11">
        <f>COUNTIF($R$6:$R$51,"*NG*")</f>
        <v>3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4"/>
      <c r="U31" s="18"/>
      <c r="V31" s="4" t="s">
        <v>23</v>
      </c>
      <c r="W31" s="11">
        <f>COUNTIF($R$6:$R$51,"*LK*")</f>
        <v>1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4"/>
      <c r="U32" s="18"/>
      <c r="V32" s="4" t="s">
        <v>29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4"/>
      <c r="U33" s="18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4"/>
      <c r="U34" s="18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4"/>
      <c r="U35" s="18"/>
      <c r="V35" s="4" t="s">
        <v>39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4"/>
      <c r="U36" s="18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4"/>
      <c r="U37" s="18"/>
      <c r="V37" s="22" t="s">
        <v>34</v>
      </c>
      <c r="W37" s="11">
        <f>SUM(W26:W36)</f>
        <v>4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4"/>
      <c r="U38" s="18"/>
      <c r="V38" s="18"/>
      <c r="W38" s="20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4"/>
      <c r="U39" s="18"/>
      <c r="V39" s="18"/>
      <c r="W39" s="20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4"/>
      <c r="U40" s="18"/>
      <c r="V40" s="22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4"/>
      <c r="U41" s="18"/>
      <c r="V41" s="22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4"/>
      <c r="U42" s="18"/>
      <c r="V42" s="18"/>
      <c r="W42" s="20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4"/>
      <c r="U43" s="18"/>
      <c r="V43" s="18"/>
      <c r="W43" s="20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2"/>
      <c r="U44" s="18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2"/>
      <c r="U45" s="18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2"/>
      <c r="U46" s="18"/>
      <c r="V46" s="11" t="s">
        <v>45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2"/>
      <c r="U47" s="54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2"/>
      <c r="U48" s="54"/>
      <c r="V48" s="11" t="s">
        <v>47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2"/>
      <c r="U49" s="54"/>
      <c r="V49" s="11" t="s">
        <v>48</v>
      </c>
      <c r="W49" s="11">
        <f>COUNTIF($D$6:$D$105,"TG102SE")</f>
        <v>1</v>
      </c>
    </row>
    <row r="50" spans="1:23" ht="18" customHeight="1" x14ac:dyDescent="0.25">
      <c r="A50" s="36">
        <v>45</v>
      </c>
      <c r="B50" s="37"/>
      <c r="C50" s="37"/>
      <c r="D50" s="35"/>
      <c r="E50" s="38"/>
      <c r="F50" s="35"/>
      <c r="G50" s="35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35"/>
      <c r="S50" s="36"/>
      <c r="T50" s="52"/>
      <c r="U50" s="54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2"/>
      <c r="U51" s="54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52"/>
      <c r="U52" s="54"/>
      <c r="V52" s="11" t="s">
        <v>52</v>
      </c>
      <c r="W52" s="11">
        <f>COUNTIF($D$6:$D$105,"TG102")</f>
        <v>2</v>
      </c>
    </row>
    <row r="53" spans="1:23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52"/>
      <c r="U53" s="54"/>
      <c r="V53" s="11" t="s">
        <v>53</v>
      </c>
      <c r="W53" s="11">
        <f>COUNTIF($D$6:$D$105,"TG102A")</f>
        <v>0</v>
      </c>
    </row>
    <row r="54" spans="1:23" ht="18" customHeight="1" x14ac:dyDescent="0.25">
      <c r="A54" s="36">
        <v>49</v>
      </c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9"/>
      <c r="M54" s="48"/>
      <c r="N54" s="50"/>
      <c r="O54" s="50"/>
      <c r="P54" s="48"/>
      <c r="Q54" s="48"/>
      <c r="R54" s="48"/>
      <c r="S54" s="48"/>
      <c r="T54" s="52"/>
      <c r="U54" s="54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52"/>
      <c r="U55" s="54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1"/>
      <c r="M56" s="40"/>
      <c r="N56" s="40"/>
      <c r="O56" s="40"/>
      <c r="P56" s="40"/>
      <c r="Q56" s="40"/>
      <c r="R56" s="40"/>
      <c r="S56" s="40"/>
      <c r="T56" s="52"/>
      <c r="U56" s="54"/>
      <c r="V56" s="82" t="s">
        <v>65</v>
      </c>
      <c r="W56" s="82">
        <f>SUM(COUNTIF($D$6:$D$106,"**")-SUM($W$45:$W$55))</f>
        <v>0</v>
      </c>
    </row>
    <row r="57" spans="1:23" ht="18" customHeight="1" x14ac:dyDescent="0.25">
      <c r="A57" s="4">
        <v>52</v>
      </c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1"/>
      <c r="M57" s="40"/>
      <c r="N57" s="40"/>
      <c r="O57" s="40"/>
      <c r="P57" s="40"/>
      <c r="Q57" s="40"/>
      <c r="R57" s="40"/>
      <c r="S57" s="40"/>
      <c r="T57" s="52"/>
      <c r="U57" s="54"/>
      <c r="V57" s="83"/>
      <c r="W57" s="83"/>
    </row>
    <row r="58" spans="1:23" ht="18" customHeight="1" x14ac:dyDescent="0.25">
      <c r="A58" s="4">
        <v>53</v>
      </c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1"/>
      <c r="M58" s="40"/>
      <c r="N58" s="40"/>
      <c r="O58" s="40"/>
      <c r="P58" s="40"/>
      <c r="Q58" s="40"/>
      <c r="R58" s="40"/>
      <c r="S58" s="40"/>
      <c r="T58" s="52"/>
      <c r="U58" s="54"/>
      <c r="V58" s="84"/>
      <c r="W58" s="84"/>
    </row>
    <row r="59" spans="1:23" ht="18" customHeight="1" x14ac:dyDescent="0.25">
      <c r="A59" s="4">
        <v>54</v>
      </c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1"/>
      <c r="M59" s="40"/>
      <c r="N59" s="40"/>
      <c r="O59" s="40"/>
      <c r="P59" s="40"/>
      <c r="Q59" s="40"/>
      <c r="R59" s="40"/>
      <c r="S59" s="40"/>
      <c r="T59" s="52"/>
      <c r="U59" s="54"/>
      <c r="V59" s="43"/>
      <c r="W59" s="44"/>
    </row>
    <row r="60" spans="1:23" ht="18" customHeight="1" x14ac:dyDescent="0.25">
      <c r="A60" s="4">
        <v>55</v>
      </c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1"/>
      <c r="M60" s="40"/>
      <c r="N60" s="40"/>
      <c r="O60" s="40"/>
      <c r="P60" s="40"/>
      <c r="Q60" s="40"/>
      <c r="R60" s="40"/>
      <c r="S60" s="40"/>
      <c r="T60" s="52"/>
      <c r="U60" s="54"/>
      <c r="V60" s="43"/>
      <c r="W60" s="44"/>
    </row>
    <row r="61" spans="1:23" ht="18" customHeight="1" x14ac:dyDescent="0.25">
      <c r="A61" s="4">
        <v>56</v>
      </c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1"/>
      <c r="M61" s="40"/>
      <c r="N61" s="40"/>
      <c r="O61" s="40"/>
      <c r="P61" s="40"/>
      <c r="Q61" s="40"/>
      <c r="R61" s="40"/>
      <c r="S61" s="40"/>
      <c r="T61" s="52"/>
      <c r="U61" s="54"/>
      <c r="V61" s="22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1"/>
      <c r="M62" s="40"/>
      <c r="N62" s="40"/>
      <c r="O62" s="40"/>
      <c r="P62" s="40"/>
      <c r="Q62" s="40"/>
      <c r="R62" s="40"/>
      <c r="S62" s="40"/>
      <c r="T62" s="52"/>
      <c r="U62" s="54"/>
      <c r="V62" s="22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1"/>
      <c r="M63" s="40"/>
      <c r="N63" s="40"/>
      <c r="O63" s="40"/>
      <c r="P63" s="40"/>
      <c r="Q63" s="40"/>
      <c r="R63" s="40"/>
      <c r="S63" s="40"/>
      <c r="T63" s="52"/>
      <c r="U63" s="54"/>
      <c r="V63" s="43"/>
      <c r="W63" s="44"/>
    </row>
    <row r="64" spans="1:23" ht="18" customHeight="1" x14ac:dyDescent="0.25">
      <c r="A64" s="4">
        <v>59</v>
      </c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1"/>
      <c r="M64" s="40"/>
      <c r="N64" s="40"/>
      <c r="O64" s="40"/>
      <c r="P64" s="40"/>
      <c r="Q64" s="40"/>
      <c r="R64" s="40"/>
      <c r="S64" s="40"/>
      <c r="T64" s="52"/>
      <c r="U64" s="54"/>
      <c r="V64" s="43"/>
      <c r="W64" s="44"/>
    </row>
    <row r="65" spans="1:23" ht="18" customHeight="1" x14ac:dyDescent="0.25">
      <c r="A65" s="4">
        <v>60</v>
      </c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1"/>
      <c r="M65" s="40"/>
      <c r="N65" s="40"/>
      <c r="O65" s="40"/>
      <c r="P65" s="40"/>
      <c r="Q65" s="40"/>
      <c r="R65" s="40"/>
      <c r="S65" s="40"/>
      <c r="T65" s="52"/>
      <c r="U65" s="54"/>
      <c r="V65" s="43"/>
      <c r="W65" s="44"/>
    </row>
    <row r="66" spans="1:23" ht="18" customHeight="1" x14ac:dyDescent="0.25">
      <c r="A66" s="4">
        <v>61</v>
      </c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1"/>
      <c r="M66" s="40"/>
      <c r="N66" s="40"/>
      <c r="O66" s="40"/>
      <c r="P66" s="40"/>
      <c r="Q66" s="40"/>
      <c r="R66" s="40"/>
      <c r="S66" s="40"/>
      <c r="T66" s="52"/>
      <c r="U66" s="54"/>
      <c r="V66" s="43"/>
      <c r="W66" s="44"/>
    </row>
    <row r="67" spans="1:23" ht="18" customHeight="1" x14ac:dyDescent="0.25">
      <c r="A67" s="4">
        <v>62</v>
      </c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1"/>
      <c r="M67" s="40"/>
      <c r="N67" s="40"/>
      <c r="O67" s="40"/>
      <c r="P67" s="40"/>
      <c r="Q67" s="40"/>
      <c r="R67" s="40"/>
      <c r="S67" s="40"/>
      <c r="T67" s="52"/>
      <c r="U67" s="54"/>
      <c r="V67" s="43">
        <f>SUM(D6:D12)</f>
        <v>0</v>
      </c>
      <c r="W67" s="44"/>
    </row>
    <row r="68" spans="1:23" ht="18" customHeight="1" x14ac:dyDescent="0.25">
      <c r="A68" s="4">
        <v>63</v>
      </c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1"/>
      <c r="M68" s="40"/>
      <c r="N68" s="40"/>
      <c r="O68" s="40"/>
      <c r="P68" s="40"/>
      <c r="Q68" s="40"/>
      <c r="R68" s="40"/>
      <c r="S68" s="40"/>
      <c r="T68" s="52"/>
      <c r="U68" s="54"/>
      <c r="V68" s="43"/>
      <c r="W68" s="44"/>
    </row>
    <row r="69" spans="1:23" ht="18" customHeight="1" x14ac:dyDescent="0.25">
      <c r="A69" s="4">
        <v>64</v>
      </c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1"/>
      <c r="M69" s="40"/>
      <c r="N69" s="40"/>
      <c r="O69" s="40"/>
      <c r="P69" s="40"/>
      <c r="Q69" s="40"/>
      <c r="R69" s="40"/>
      <c r="S69" s="40"/>
      <c r="T69" s="52"/>
      <c r="U69" s="54"/>
      <c r="V69" s="43"/>
      <c r="W69" s="44"/>
    </row>
    <row r="70" spans="1:23" ht="18" customHeight="1" x14ac:dyDescent="0.25">
      <c r="A70" s="4">
        <v>65</v>
      </c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1"/>
      <c r="M70" s="40"/>
      <c r="N70" s="40"/>
      <c r="O70" s="40"/>
      <c r="P70" s="40"/>
      <c r="Q70" s="40"/>
      <c r="R70" s="40"/>
      <c r="S70" s="40"/>
      <c r="T70" s="52"/>
      <c r="U70" s="54"/>
      <c r="V70" s="43"/>
      <c r="W70" s="44"/>
    </row>
    <row r="71" spans="1:23" ht="18" customHeight="1" x14ac:dyDescent="0.25">
      <c r="A71" s="4">
        <v>66</v>
      </c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1"/>
      <c r="M71" s="40"/>
      <c r="N71" s="40"/>
      <c r="O71" s="40"/>
      <c r="P71" s="40"/>
      <c r="Q71" s="40"/>
      <c r="R71" s="40"/>
      <c r="S71" s="40"/>
      <c r="T71" s="52"/>
      <c r="U71" s="54"/>
      <c r="V71" s="43"/>
      <c r="W71" s="44"/>
    </row>
    <row r="72" spans="1:23" ht="18" customHeight="1" x14ac:dyDescent="0.25">
      <c r="A72" s="4">
        <v>67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1"/>
      <c r="M72" s="40"/>
      <c r="N72" s="40"/>
      <c r="O72" s="40"/>
      <c r="P72" s="40"/>
      <c r="Q72" s="40"/>
      <c r="R72" s="40"/>
      <c r="S72" s="40"/>
      <c r="T72" s="52"/>
      <c r="U72" s="54"/>
      <c r="V72" s="43"/>
      <c r="W72" s="44"/>
    </row>
    <row r="73" spans="1:23" ht="18" customHeight="1" x14ac:dyDescent="0.25">
      <c r="A73" s="4">
        <v>68</v>
      </c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1"/>
      <c r="M73" s="40"/>
      <c r="N73" s="40"/>
      <c r="O73" s="40"/>
      <c r="P73" s="40"/>
      <c r="Q73" s="40"/>
      <c r="R73" s="40"/>
      <c r="S73" s="40"/>
      <c r="T73" s="52"/>
      <c r="U73" s="54"/>
      <c r="V73" s="43"/>
      <c r="W73" s="44"/>
    </row>
    <row r="74" spans="1:23" ht="18" customHeight="1" x14ac:dyDescent="0.25">
      <c r="A74" s="4">
        <v>69</v>
      </c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1"/>
      <c r="M74" s="40"/>
      <c r="N74" s="40"/>
      <c r="O74" s="40"/>
      <c r="P74" s="40"/>
      <c r="Q74" s="40"/>
      <c r="R74" s="40"/>
      <c r="S74" s="40"/>
      <c r="T74" s="52"/>
      <c r="U74" s="54"/>
      <c r="V74" s="43"/>
      <c r="W74" s="44"/>
    </row>
    <row r="75" spans="1:23" ht="18" customHeight="1" x14ac:dyDescent="0.25">
      <c r="A75" s="4">
        <v>70</v>
      </c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1"/>
      <c r="M75" s="40"/>
      <c r="N75" s="40"/>
      <c r="O75" s="40"/>
      <c r="P75" s="40"/>
      <c r="Q75" s="40"/>
      <c r="R75" s="40"/>
      <c r="S75" s="40"/>
      <c r="T75" s="52"/>
      <c r="U75" s="54"/>
      <c r="V75" s="43"/>
      <c r="W75" s="44"/>
    </row>
    <row r="76" spans="1:23" ht="18" customHeight="1" x14ac:dyDescent="0.25">
      <c r="A76" s="4">
        <v>71</v>
      </c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1"/>
      <c r="M76" s="40"/>
      <c r="N76" s="40"/>
      <c r="O76" s="40"/>
      <c r="P76" s="40"/>
      <c r="Q76" s="40"/>
      <c r="R76" s="40"/>
      <c r="S76" s="40"/>
      <c r="T76" s="52"/>
      <c r="U76" s="54"/>
      <c r="V76" s="43"/>
      <c r="W76" s="44"/>
    </row>
    <row r="77" spans="1:23" ht="18" customHeight="1" x14ac:dyDescent="0.25">
      <c r="A77" s="4">
        <v>72</v>
      </c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1"/>
      <c r="M77" s="40"/>
      <c r="N77" s="40"/>
      <c r="O77" s="40"/>
      <c r="P77" s="40"/>
      <c r="Q77" s="40"/>
      <c r="R77" s="40"/>
      <c r="S77" s="40"/>
      <c r="T77" s="52"/>
      <c r="U77" s="54"/>
      <c r="V77" s="43"/>
      <c r="W77" s="44"/>
    </row>
    <row r="78" spans="1:23" ht="18" customHeight="1" x14ac:dyDescent="0.25">
      <c r="A78" s="4">
        <v>73</v>
      </c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1"/>
      <c r="M78" s="40"/>
      <c r="N78" s="40"/>
      <c r="O78" s="40"/>
      <c r="P78" s="40"/>
      <c r="Q78" s="40"/>
      <c r="R78" s="40"/>
      <c r="S78" s="40"/>
      <c r="T78" s="52"/>
      <c r="U78" s="54"/>
      <c r="V78" s="43"/>
      <c r="W78" s="44"/>
    </row>
    <row r="79" spans="1:23" ht="18" customHeight="1" x14ac:dyDescent="0.25">
      <c r="A79" s="4">
        <v>74</v>
      </c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1"/>
      <c r="M79" s="40"/>
      <c r="N79" s="40"/>
      <c r="O79" s="40"/>
      <c r="P79" s="40"/>
      <c r="Q79" s="40"/>
      <c r="R79" s="40"/>
      <c r="S79" s="40"/>
      <c r="T79" s="52"/>
      <c r="U79" s="54"/>
      <c r="V79" s="43"/>
      <c r="W79" s="44"/>
    </row>
    <row r="80" spans="1:23" ht="18" customHeight="1" x14ac:dyDescent="0.25">
      <c r="A80" s="4">
        <v>75</v>
      </c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1"/>
      <c r="M80" s="40"/>
      <c r="N80" s="40"/>
      <c r="O80" s="40"/>
      <c r="P80" s="40"/>
      <c r="Q80" s="40"/>
      <c r="R80" s="40"/>
      <c r="S80" s="40"/>
      <c r="T80" s="52"/>
      <c r="U80" s="54"/>
      <c r="V80" s="43"/>
      <c r="W80" s="44"/>
    </row>
    <row r="81" spans="1:23" ht="18" customHeight="1" x14ac:dyDescent="0.25">
      <c r="A81" s="4">
        <v>76</v>
      </c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1"/>
      <c r="M81" s="40"/>
      <c r="N81" s="40"/>
      <c r="O81" s="40"/>
      <c r="P81" s="40"/>
      <c r="Q81" s="40"/>
      <c r="R81" s="40"/>
      <c r="S81" s="40"/>
      <c r="T81" s="52"/>
      <c r="U81" s="54"/>
      <c r="V81" s="43"/>
      <c r="W81" s="44"/>
    </row>
    <row r="82" spans="1:23" ht="18" customHeight="1" x14ac:dyDescent="0.25">
      <c r="A82" s="4">
        <v>77</v>
      </c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1"/>
      <c r="M82" s="40"/>
      <c r="N82" s="40"/>
      <c r="O82" s="40"/>
      <c r="P82" s="40"/>
      <c r="Q82" s="40"/>
      <c r="R82" s="40"/>
      <c r="S82" s="40"/>
      <c r="T82" s="52"/>
      <c r="U82" s="54"/>
      <c r="V82" s="43"/>
      <c r="W82" s="44"/>
    </row>
    <row r="83" spans="1:23" ht="18" customHeight="1" x14ac:dyDescent="0.25">
      <c r="A83" s="4">
        <v>78</v>
      </c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1"/>
      <c r="M83" s="40"/>
      <c r="N83" s="40"/>
      <c r="O83" s="40"/>
      <c r="P83" s="40"/>
      <c r="Q83" s="40"/>
      <c r="R83" s="40"/>
      <c r="S83" s="40"/>
      <c r="T83" s="52"/>
      <c r="U83" s="54"/>
      <c r="V83" s="43"/>
      <c r="W83" s="44"/>
    </row>
    <row r="84" spans="1:23" ht="18" customHeight="1" x14ac:dyDescent="0.25">
      <c r="A84" s="4">
        <v>79</v>
      </c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1"/>
      <c r="M84" s="40"/>
      <c r="N84" s="40"/>
      <c r="O84" s="40"/>
      <c r="P84" s="40"/>
      <c r="Q84" s="40"/>
      <c r="R84" s="40"/>
      <c r="S84" s="40"/>
      <c r="T84" s="52"/>
      <c r="U84" s="54"/>
      <c r="V84" s="43"/>
      <c r="W84" s="44"/>
    </row>
    <row r="85" spans="1:23" ht="18" customHeight="1" x14ac:dyDescent="0.25">
      <c r="A85" s="4">
        <v>80</v>
      </c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1"/>
      <c r="M85" s="40"/>
      <c r="N85" s="40"/>
      <c r="O85" s="40"/>
      <c r="P85" s="40"/>
      <c r="Q85" s="40"/>
      <c r="R85" s="40"/>
      <c r="S85" s="40"/>
      <c r="T85" s="52"/>
      <c r="U85" s="54"/>
      <c r="V85" s="43"/>
      <c r="W85" s="44"/>
    </row>
    <row r="86" spans="1:23" ht="18" customHeight="1" x14ac:dyDescent="0.25">
      <c r="A86" s="4">
        <v>81</v>
      </c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1"/>
      <c r="M86" s="40"/>
      <c r="N86" s="40"/>
      <c r="O86" s="40"/>
      <c r="P86" s="40"/>
      <c r="Q86" s="40"/>
      <c r="R86" s="40"/>
      <c r="S86" s="40"/>
      <c r="T86" s="52"/>
      <c r="U86" s="54"/>
      <c r="V86" s="43"/>
      <c r="W86" s="44"/>
    </row>
    <row r="87" spans="1:23" ht="18" customHeight="1" x14ac:dyDescent="0.25">
      <c r="A87" s="4">
        <v>82</v>
      </c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1"/>
      <c r="M87" s="40"/>
      <c r="N87" s="40"/>
      <c r="O87" s="40"/>
      <c r="P87" s="40"/>
      <c r="Q87" s="40"/>
      <c r="R87" s="40"/>
      <c r="S87" s="40"/>
      <c r="T87" s="52"/>
      <c r="U87" s="54"/>
      <c r="V87" s="43"/>
      <c r="W87" s="44"/>
    </row>
    <row r="88" spans="1:23" ht="18" customHeight="1" x14ac:dyDescent="0.25">
      <c r="A88" s="4">
        <v>83</v>
      </c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1"/>
      <c r="M88" s="40"/>
      <c r="N88" s="40"/>
      <c r="O88" s="40"/>
      <c r="P88" s="40"/>
      <c r="Q88" s="40"/>
      <c r="R88" s="40"/>
      <c r="S88" s="40"/>
      <c r="T88" s="52"/>
      <c r="U88" s="54"/>
      <c r="V88" s="43"/>
      <c r="W88" s="44"/>
    </row>
    <row r="89" spans="1:23" ht="18" customHeight="1" x14ac:dyDescent="0.25">
      <c r="A89" s="4">
        <v>84</v>
      </c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1"/>
      <c r="M89" s="40"/>
      <c r="N89" s="40"/>
      <c r="O89" s="40"/>
      <c r="P89" s="40"/>
      <c r="Q89" s="40"/>
      <c r="R89" s="40"/>
      <c r="S89" s="40"/>
      <c r="T89" s="52"/>
      <c r="U89" s="54"/>
      <c r="V89" s="43"/>
      <c r="W89" s="44"/>
    </row>
    <row r="90" spans="1:23" ht="18" customHeight="1" x14ac:dyDescent="0.25">
      <c r="A90" s="4">
        <v>85</v>
      </c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1"/>
      <c r="M90" s="40"/>
      <c r="N90" s="40"/>
      <c r="O90" s="40"/>
      <c r="P90" s="40"/>
      <c r="Q90" s="40"/>
      <c r="R90" s="40"/>
      <c r="S90" s="40"/>
      <c r="T90" s="52"/>
      <c r="U90" s="54"/>
      <c r="V90" s="43"/>
      <c r="W90" s="44"/>
    </row>
    <row r="91" spans="1:23" ht="18" customHeight="1" x14ac:dyDescent="0.25">
      <c r="A91" s="4">
        <v>86</v>
      </c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1"/>
      <c r="M91" s="40"/>
      <c r="N91" s="40"/>
      <c r="O91" s="40"/>
      <c r="P91" s="40"/>
      <c r="Q91" s="40"/>
      <c r="R91" s="40"/>
      <c r="S91" s="40"/>
      <c r="T91" s="52"/>
      <c r="U91" s="54"/>
      <c r="V91" s="43"/>
      <c r="W91" s="44"/>
    </row>
    <row r="92" spans="1:23" ht="18" customHeight="1" x14ac:dyDescent="0.25">
      <c r="A92" s="4">
        <v>87</v>
      </c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1"/>
      <c r="M92" s="40"/>
      <c r="N92" s="40"/>
      <c r="O92" s="40"/>
      <c r="P92" s="40"/>
      <c r="Q92" s="40"/>
      <c r="R92" s="40"/>
      <c r="S92" s="40"/>
      <c r="T92" s="52"/>
      <c r="U92" s="54"/>
      <c r="V92" s="43"/>
      <c r="W92" s="44"/>
    </row>
    <row r="93" spans="1:23" ht="18" customHeight="1" x14ac:dyDescent="0.25">
      <c r="A93" s="4">
        <v>88</v>
      </c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1"/>
      <c r="M93" s="40"/>
      <c r="N93" s="40"/>
      <c r="O93" s="40"/>
      <c r="P93" s="40"/>
      <c r="Q93" s="40"/>
      <c r="R93" s="40"/>
      <c r="S93" s="40"/>
      <c r="T93" s="52"/>
      <c r="U93" s="54"/>
      <c r="V93" s="43"/>
      <c r="W93" s="44"/>
    </row>
    <row r="94" spans="1:23" ht="18" customHeight="1" x14ac:dyDescent="0.25">
      <c r="A94" s="4">
        <v>89</v>
      </c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1"/>
      <c r="M94" s="40"/>
      <c r="N94" s="40"/>
      <c r="O94" s="40"/>
      <c r="P94" s="40"/>
      <c r="Q94" s="40"/>
      <c r="R94" s="40"/>
      <c r="S94" s="40"/>
      <c r="T94" s="52"/>
      <c r="U94" s="54"/>
      <c r="V94" s="43"/>
      <c r="W94" s="44"/>
    </row>
    <row r="95" spans="1:23" ht="18" customHeight="1" x14ac:dyDescent="0.25">
      <c r="A95" s="4">
        <v>90</v>
      </c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1"/>
      <c r="M95" s="40"/>
      <c r="N95" s="40"/>
      <c r="O95" s="40"/>
      <c r="P95" s="40"/>
      <c r="Q95" s="40"/>
      <c r="R95" s="40"/>
      <c r="S95" s="40"/>
      <c r="T95" s="52"/>
      <c r="U95" s="54"/>
      <c r="V95" s="43"/>
      <c r="W95" s="44"/>
    </row>
    <row r="96" spans="1:23" ht="18" customHeight="1" x14ac:dyDescent="0.25">
      <c r="A96" s="4">
        <v>91</v>
      </c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1"/>
      <c r="M96" s="40"/>
      <c r="N96" s="40"/>
      <c r="O96" s="40"/>
      <c r="P96" s="40"/>
      <c r="Q96" s="40"/>
      <c r="R96" s="40"/>
      <c r="S96" s="40"/>
      <c r="T96" s="52"/>
      <c r="U96" s="54"/>
      <c r="V96" s="43"/>
      <c r="W96" s="44"/>
    </row>
    <row r="97" spans="1:23" ht="18" customHeight="1" x14ac:dyDescent="0.25">
      <c r="A97" s="4">
        <v>92</v>
      </c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1"/>
      <c r="M97" s="40"/>
      <c r="N97" s="40"/>
      <c r="O97" s="40"/>
      <c r="P97" s="40"/>
      <c r="Q97" s="40"/>
      <c r="R97" s="40"/>
      <c r="S97" s="40"/>
      <c r="T97" s="52"/>
      <c r="U97" s="54"/>
      <c r="V97" s="43"/>
      <c r="W97" s="44"/>
    </row>
    <row r="98" spans="1:23" ht="18" customHeight="1" x14ac:dyDescent="0.25">
      <c r="A98" s="4">
        <v>93</v>
      </c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1"/>
      <c r="M98" s="40"/>
      <c r="N98" s="40"/>
      <c r="O98" s="40"/>
      <c r="P98" s="40"/>
      <c r="Q98" s="40"/>
      <c r="R98" s="40"/>
      <c r="S98" s="40"/>
      <c r="T98" s="52"/>
      <c r="U98" s="54"/>
      <c r="V98" s="43"/>
      <c r="W98" s="44"/>
    </row>
    <row r="99" spans="1:23" ht="18" customHeight="1" x14ac:dyDescent="0.25">
      <c r="A99" s="4">
        <v>94</v>
      </c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1"/>
      <c r="M99" s="40"/>
      <c r="N99" s="40"/>
      <c r="O99" s="40"/>
      <c r="P99" s="40"/>
      <c r="Q99" s="40"/>
      <c r="R99" s="40"/>
      <c r="S99" s="40"/>
      <c r="T99" s="52"/>
      <c r="U99" s="54"/>
      <c r="V99" s="43"/>
      <c r="W99" s="44"/>
    </row>
    <row r="100" spans="1:23" ht="18" customHeight="1" x14ac:dyDescent="0.25">
      <c r="A100" s="4">
        <v>95</v>
      </c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1"/>
      <c r="M100" s="40"/>
      <c r="N100" s="40"/>
      <c r="O100" s="40"/>
      <c r="P100" s="40"/>
      <c r="Q100" s="40"/>
      <c r="R100" s="40"/>
      <c r="S100" s="40"/>
      <c r="T100" s="52"/>
      <c r="U100" s="54"/>
      <c r="V100" s="43"/>
      <c r="W100" s="44"/>
    </row>
    <row r="101" spans="1:23" ht="18" customHeight="1" x14ac:dyDescent="0.25">
      <c r="A101" s="4">
        <v>96</v>
      </c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1"/>
      <c r="M101" s="40"/>
      <c r="N101" s="40"/>
      <c r="O101" s="40"/>
      <c r="P101" s="40"/>
      <c r="Q101" s="40"/>
      <c r="R101" s="40"/>
      <c r="S101" s="40"/>
      <c r="T101" s="52"/>
      <c r="U101" s="54"/>
      <c r="V101" s="43"/>
      <c r="W101" s="44"/>
    </row>
    <row r="102" spans="1:23" ht="18" customHeight="1" x14ac:dyDescent="0.25">
      <c r="A102" s="4">
        <v>97</v>
      </c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1"/>
      <c r="M102" s="40"/>
      <c r="N102" s="40"/>
      <c r="O102" s="40"/>
      <c r="P102" s="40"/>
      <c r="Q102" s="40"/>
      <c r="R102" s="40"/>
      <c r="S102" s="40"/>
      <c r="T102" s="52"/>
      <c r="U102" s="54"/>
      <c r="V102" s="43"/>
      <c r="W102" s="44"/>
    </row>
    <row r="103" spans="1:23" ht="18" customHeight="1" x14ac:dyDescent="0.25">
      <c r="A103" s="4">
        <v>98</v>
      </c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1"/>
      <c r="M103" s="40"/>
      <c r="N103" s="40"/>
      <c r="O103" s="40"/>
      <c r="P103" s="40"/>
      <c r="Q103" s="40"/>
      <c r="R103" s="40"/>
      <c r="S103" s="40"/>
      <c r="T103" s="52"/>
      <c r="U103" s="54"/>
      <c r="V103" s="43"/>
      <c r="W103" s="44"/>
    </row>
    <row r="104" spans="1:23" ht="18" customHeight="1" x14ac:dyDescent="0.25">
      <c r="A104" s="4">
        <v>99</v>
      </c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1"/>
      <c r="M104" s="40"/>
      <c r="N104" s="40"/>
      <c r="O104" s="40"/>
      <c r="P104" s="40"/>
      <c r="Q104" s="40"/>
      <c r="R104" s="40"/>
      <c r="S104" s="40"/>
      <c r="T104" s="52"/>
      <c r="U104" s="54"/>
      <c r="V104" s="43"/>
      <c r="W104" s="44"/>
    </row>
    <row r="105" spans="1:23" ht="18" customHeight="1" x14ac:dyDescent="0.25">
      <c r="A105" s="4">
        <v>100</v>
      </c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1"/>
      <c r="M105" s="40"/>
      <c r="N105" s="40"/>
      <c r="O105" s="40"/>
      <c r="P105" s="40"/>
      <c r="Q105" s="40"/>
      <c r="R105" s="40"/>
      <c r="S105" s="40"/>
      <c r="T105" s="53"/>
      <c r="U105" s="55"/>
      <c r="V105" s="46"/>
      <c r="W105" s="47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TG102SE</vt:lpstr>
      <vt:lpstr>TG102</vt:lpstr>
      <vt:lpstr>TongHopThang</vt:lpstr>
      <vt:lpstr>'TG102'!Criteria</vt:lpstr>
      <vt:lpstr>TG102SE!Criteria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dcterms:created xsi:type="dcterms:W3CDTF">2014-07-04T02:52:10Z</dcterms:created>
  <dcterms:modified xsi:type="dcterms:W3CDTF">2020-04-01T09:30:13Z</dcterms:modified>
</cp:coreProperties>
</file>