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7\1.XuLyBH\"/>
    </mc:Choice>
  </mc:AlternateContent>
  <bookViews>
    <workbookView xWindow="0" yWindow="4215" windowWidth="21600" windowHeight="11385" activeTab="3"/>
  </bookViews>
  <sheets>
    <sheet name="TG102LE-4G" sheetId="56" r:id="rId1"/>
    <sheet name="HUB" sheetId="55" r:id="rId2"/>
    <sheet name="CAM" sheetId="54" r:id="rId3"/>
    <sheet name="VNSH01" sheetId="53" r:id="rId4"/>
    <sheet name="VNSH02" sheetId="51" r:id="rId5"/>
  </sheets>
  <definedNames>
    <definedName name="_xlnm._FilterDatabase" localSheetId="2" hidden="1">CAM!$S$4:$S$51</definedName>
    <definedName name="_xlnm._FilterDatabase" localSheetId="1" hidden="1">HUB!$S$4:$S$51</definedName>
    <definedName name="_xlnm._FilterDatabase" localSheetId="0" hidden="1">'TG102LE-4G'!$S$4:$S$51</definedName>
    <definedName name="_xlnm._FilterDatabase" localSheetId="3" hidden="1">VNSH01!$S$4:$S$51</definedName>
    <definedName name="_xlnm._FilterDatabase" localSheetId="4" hidden="1">VNSH02!$S$4:$S$51</definedName>
    <definedName name="_xlnm.Criteria" localSheetId="2">CAM!$S$4:$S$51</definedName>
    <definedName name="_xlnm.Criteria" localSheetId="1">HUB!$S$4:$S$51</definedName>
    <definedName name="_xlnm.Criteria" localSheetId="0">'TG102LE-4G'!$S$4:$S$51</definedName>
    <definedName name="_xlnm.Criteria" localSheetId="3">VNSH01!$S$4:$S$51</definedName>
    <definedName name="_xlnm.Criteria" localSheetId="4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4" i="56"/>
  <c r="V33" i="56"/>
  <c r="V32" i="56"/>
  <c r="V30" i="56"/>
  <c r="V29" i="56"/>
  <c r="V28" i="56"/>
  <c r="V27" i="56"/>
  <c r="V26" i="56"/>
  <c r="V21" i="56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4" i="55"/>
  <c r="V33" i="55"/>
  <c r="V32" i="55"/>
  <c r="V30" i="55"/>
  <c r="V29" i="55"/>
  <c r="V28" i="55"/>
  <c r="V27" i="55"/>
  <c r="V26" i="55"/>
  <c r="V21" i="55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<sst xmlns="http://schemas.openxmlformats.org/spreadsheetml/2006/main" count="728" uniqueCount="128">
  <si>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</si>
  <si>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</si>
  <si>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</si>
  <si>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</si>
  <si>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</si>
  <si>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</si>
  <si>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</si>
  <si>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</si>
  <si>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</si>
  <si>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</si>
  <si>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</si>
  <si>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</si>
  <si>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</si>
  <si>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</si>
  <si>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</si>
  <si>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</si>
  <si>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</si>
  <si>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</si>
  <si>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</si>
  <si>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</si>
  <si>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</si>
  <si>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</si>
  <si>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</si>
  <si>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</si>
  <si>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</si>
  <si>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</si>
  <si>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</si>
  <si>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</si>
  <si>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</si>
  <si>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</si>
  <si>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</si>
  <si>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</si>
  <si>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</si>
  <si>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</si>
  <si>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</si>
  <si>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</si>
  <si>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</si>
  <si>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</si>
  <si>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</si>
  <si>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</si>
  <si>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</si>
  <si>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</si>
  <si>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</si>
  <si>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</si>
  <si>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</si>
  <si>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</si>
  <si>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</si>
  <si>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</si>
  <si>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</si>
  <si>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</si>
  <si>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</si>
  <si>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</si>
  <si>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</si>
  <si>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</si>
  <si>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</si>
  <si>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</si>
  <si>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</si>
  <si>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</si>
  <si>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</si>
  <si>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</si>
  <si>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</si>
  <si>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</si>
  <si>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VNSH02</t>
  </si>
  <si>
    <t>Còn BH</t>
  </si>
  <si>
    <t>Thay khay sim, nâng cấp FW</t>
  </si>
  <si>
    <t>BT</t>
  </si>
  <si>
    <t>Tùng</t>
  </si>
  <si>
    <t>PC+PM</t>
  </si>
  <si>
    <t>LK,NCFW</t>
  </si>
  <si>
    <t>Anh Tuấn NB</t>
  </si>
  <si>
    <t>WP21110052S00462 / 0032000C37</t>
  </si>
  <si>
    <t>125.212.203.111,21083</t>
  </si>
  <si>
    <t>V3.3.21.3_R21111601</t>
  </si>
  <si>
    <t>V3.3.21.6_R23041202</t>
  </si>
  <si>
    <t>WSP21060004S0228 / 003200059E</t>
  </si>
  <si>
    <t>Sai ip port</t>
  </si>
  <si>
    <t>Nạp lại cấu hình</t>
  </si>
  <si>
    <t>WSP21060008S0382 / 0032000B8A</t>
  </si>
  <si>
    <t>V3.3.21.5_R22090903</t>
  </si>
  <si>
    <t>Nạp lại cấu hình, nâng cấp FW</t>
  </si>
  <si>
    <t>MCH,NCFW</t>
  </si>
  <si>
    <t>WP22050219S01898 / 0032003EE5</t>
  </si>
  <si>
    <t>Lỗi khay sim</t>
  </si>
  <si>
    <t>WP21110052S00490 / 0032000F3C</t>
  </si>
  <si>
    <t>WP21110069S00682 / 0032001330</t>
  </si>
  <si>
    <t>Lỗi GPS</t>
  </si>
  <si>
    <t>Xử lý lại cable kết nối module GPS, nâng cấp FW</t>
  </si>
  <si>
    <t>GPS,NCFW</t>
  </si>
  <si>
    <t>WP21110052S00913 / 0032000C96</t>
  </si>
  <si>
    <t>Lỗi khay sim, sai ip, port</t>
  </si>
  <si>
    <t>Thay khay sim, nạp lại cấu hình, nâng cấp FW</t>
  </si>
  <si>
    <t>LK,MCH,NCFW</t>
  </si>
  <si>
    <t>WP21120135S01090 / 0032002B85</t>
  </si>
  <si>
    <t>WP21110069S00165 / 003200141A</t>
  </si>
  <si>
    <t>WP21120135S00777 / 0032002B8A</t>
  </si>
  <si>
    <t>VNSH01</t>
  </si>
  <si>
    <t>WM21051100S0003 / 00BD000C57</t>
  </si>
  <si>
    <t>WM21051100S1060 / 00BD0009D2</t>
  </si>
  <si>
    <t>Thiết bị không nhận sim</t>
  </si>
  <si>
    <t>Camera</t>
  </si>
  <si>
    <t>STV-CW-21-05017259</t>
  </si>
  <si>
    <t>Cam quay chỉ hiện thị màu đen trắng</t>
  </si>
  <si>
    <t>Main bị oxi hóa, không khởi động thiết bị</t>
  </si>
  <si>
    <t>HUB</t>
  </si>
  <si>
    <t>HUB_ver1.2_fix_RFID</t>
  </si>
  <si>
    <t>Thiết bị không nhận cảm biến</t>
  </si>
  <si>
    <t>Chập IC giao tiếp</t>
  </si>
  <si>
    <t>Đổi mới</t>
  </si>
  <si>
    <t>DM</t>
  </si>
  <si>
    <t>125.212.203.114,16767</t>
  </si>
  <si>
    <t>Le4.1.00.AOO02.210621</t>
  </si>
  <si>
    <t>Le4.1.04.BOO01.221222</t>
  </si>
  <si>
    <t>Le4.2.03.02--.230626</t>
  </si>
  <si>
    <t>Thiết bị không chốt GSM</t>
  </si>
  <si>
    <t>Nâng cấp FW module GSM, FW thiết bị</t>
  </si>
  <si>
    <t xml:space="preserve">Nâng cấp FW </t>
  </si>
  <si>
    <t>TG102LE-4G (STM)</t>
  </si>
  <si>
    <t>Le4.2.03.03--.230718</t>
  </si>
  <si>
    <t>Thay MCU, nâng cấp FW module GSM, FW thiết bị</t>
  </si>
  <si>
    <t>MCU,NCFW</t>
  </si>
  <si>
    <t>Hết hạn dịch vụ</t>
  </si>
  <si>
    <t>Thay IC giao tiếp</t>
  </si>
  <si>
    <t>Không sửa chữa</t>
  </si>
  <si>
    <t>KS</t>
  </si>
  <si>
    <t>ID mới: WM21051100S0357 / 00BD000A9E</t>
  </si>
  <si>
    <t>ID mới: 202210110168</t>
  </si>
  <si>
    <t>Đổi thiết bị mới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</si>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</sst>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8" zoomScale="115" zoomScaleNormal="115" workbookViewId="0">
      <selection activeCell="P16" sqref="P1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7" t="s">
        <v>1</v>
      </c>
      <c r="C5" s="57" t="s">
        <v>2</v>
      </c>
      <c r="D5" s="57" t="s">
        <v>3</v>
      </c>
      <c r="E5" s="57" t="s">
        <v>42</v>
      </c>
      <c r="F5" s="57" t="s">
        <v>4</v>
      </c>
      <c r="G5" s="57" t="s">
        <v>5</v>
      </c>
      <c r="H5" s="57" t="s">
        <v>54</v>
      </c>
      <c r="I5" s="35" t="s">
        <v>14</v>
      </c>
      <c r="J5" s="57" t="s">
        <v>11</v>
      </c>
      <c r="K5" s="57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45126</v>
      </c>
      <c r="D6" s="39" t="s">
        <v>55</v>
      </c>
      <c r="E6" s="41">
        <v>862205051171074</v>
      </c>
      <c r="F6" s="39"/>
      <c r="G6" s="39" t="s">
        <v>63</v>
      </c>
      <c r="H6" s="39"/>
      <c r="I6" s="42" t="s">
        <v>109</v>
      </c>
      <c r="J6" s="44" t="s">
        <v>110</v>
      </c>
      <c r="K6" s="45" t="s">
        <v>112</v>
      </c>
      <c r="L6" s="45" t="s">
        <v>113</v>
      </c>
      <c r="M6" s="45" t="s">
        <v>114</v>
      </c>
      <c r="N6" s="43"/>
      <c r="O6" s="43" t="s">
        <v>65</v>
      </c>
      <c r="P6" s="45" t="s">
        <v>66</v>
      </c>
      <c r="Q6" s="43" t="s">
        <v>18</v>
      </c>
      <c r="R6" s="46" t="s">
        <v>23</v>
      </c>
      <c r="S6" s="47"/>
      <c r="T6" s="56"/>
      <c r="U6" s="58" t="s">
        <v>17</v>
      </c>
      <c r="V6" s="3" t="s">
        <v>19</v>
      </c>
      <c r="W6" s="56"/>
    </row>
    <row r="7" spans="1:23" ht="18" customHeight="1" x14ac:dyDescent="0.25">
      <c r="A7" s="47">
        <v>2</v>
      </c>
      <c r="B7" s="40">
        <v>45119</v>
      </c>
      <c r="C7" s="40">
        <v>45126</v>
      </c>
      <c r="D7" s="39" t="s">
        <v>55</v>
      </c>
      <c r="E7" s="41">
        <v>862205051150474</v>
      </c>
      <c r="F7" s="39"/>
      <c r="G7" s="39" t="s">
        <v>63</v>
      </c>
      <c r="H7" s="39"/>
      <c r="I7" s="42" t="s">
        <v>109</v>
      </c>
      <c r="J7" s="45" t="s">
        <v>111</v>
      </c>
      <c r="K7" s="43" t="s">
        <v>112</v>
      </c>
      <c r="L7" s="45" t="s">
        <v>113</v>
      </c>
      <c r="M7" s="45" t="s">
        <v>115</v>
      </c>
      <c r="N7" s="43"/>
      <c r="O7" s="43" t="s">
        <v>65</v>
      </c>
      <c r="P7" s="45" t="s">
        <v>66</v>
      </c>
      <c r="Q7" s="43" t="s">
        <v>18</v>
      </c>
      <c r="R7" s="46" t="s">
        <v>23</v>
      </c>
      <c r="S7" s="47"/>
      <c r="T7" s="56"/>
      <c r="U7" s="59"/>
      <c r="V7" s="3" t="s">
        <v>34</v>
      </c>
      <c r="W7" s="56"/>
    </row>
    <row r="8" spans="1:23" ht="18" customHeight="1" x14ac:dyDescent="0.25">
      <c r="A8" s="47">
        <v>3</v>
      </c>
      <c r="B8" s="40">
        <v>45119</v>
      </c>
      <c r="C8" s="40">
        <v>45126</v>
      </c>
      <c r="D8" s="39" t="s">
        <v>55</v>
      </c>
      <c r="E8" s="48">
        <v>862205051196857</v>
      </c>
      <c r="F8" s="39"/>
      <c r="G8" s="39" t="s">
        <v>63</v>
      </c>
      <c r="H8" s="39"/>
      <c r="I8" s="42" t="s">
        <v>109</v>
      </c>
      <c r="J8" s="45" t="s">
        <v>111</v>
      </c>
      <c r="K8" s="43" t="s">
        <v>112</v>
      </c>
      <c r="L8" s="45" t="s">
        <v>113</v>
      </c>
      <c r="M8" s="45" t="s">
        <v>115</v>
      </c>
      <c r="N8" s="43"/>
      <c r="O8" s="43" t="s">
        <v>65</v>
      </c>
      <c r="P8" s="45" t="s">
        <v>66</v>
      </c>
      <c r="Q8" s="43" t="s">
        <v>18</v>
      </c>
      <c r="R8" s="46" t="s">
        <v>23</v>
      </c>
      <c r="S8" s="47"/>
      <c r="T8" s="56"/>
      <c r="U8" s="59"/>
      <c r="V8" s="3" t="s">
        <v>20</v>
      </c>
      <c r="W8" s="56"/>
    </row>
    <row r="9" spans="1:23" ht="18" customHeight="1" x14ac:dyDescent="0.25">
      <c r="A9" s="47">
        <v>4</v>
      </c>
      <c r="B9" s="40">
        <v>45119</v>
      </c>
      <c r="C9" s="40">
        <v>45126</v>
      </c>
      <c r="D9" s="39" t="s">
        <v>55</v>
      </c>
      <c r="E9" s="48">
        <v>862205051175752</v>
      </c>
      <c r="F9" s="39"/>
      <c r="G9" s="39" t="s">
        <v>63</v>
      </c>
      <c r="H9" s="39"/>
      <c r="I9" s="42" t="s">
        <v>109</v>
      </c>
      <c r="J9" s="45" t="s">
        <v>111</v>
      </c>
      <c r="K9" s="43" t="s">
        <v>112</v>
      </c>
      <c r="L9" s="45" t="s">
        <v>113</v>
      </c>
      <c r="M9" s="45" t="s">
        <v>115</v>
      </c>
      <c r="N9" s="43"/>
      <c r="O9" s="43" t="s">
        <v>65</v>
      </c>
      <c r="P9" s="45" t="s">
        <v>66</v>
      </c>
      <c r="Q9" s="43" t="s">
        <v>18</v>
      </c>
      <c r="R9" s="46" t="s">
        <v>23</v>
      </c>
      <c r="S9" s="47"/>
      <c r="T9" s="56"/>
      <c r="U9" s="59"/>
      <c r="V9" s="3" t="s">
        <v>50</v>
      </c>
      <c r="W9" s="56"/>
    </row>
    <row r="10" spans="1:23" ht="18" customHeight="1" x14ac:dyDescent="0.25">
      <c r="A10" s="47">
        <v>5</v>
      </c>
      <c r="B10" s="40">
        <v>45119</v>
      </c>
      <c r="C10" s="40">
        <v>45126</v>
      </c>
      <c r="D10" s="39" t="s">
        <v>55</v>
      </c>
      <c r="E10" s="48">
        <v>862205051172262</v>
      </c>
      <c r="F10" s="39"/>
      <c r="G10" s="39" t="s">
        <v>63</v>
      </c>
      <c r="H10" s="39"/>
      <c r="I10" s="42" t="s">
        <v>109</v>
      </c>
      <c r="J10" s="45" t="s">
        <v>111</v>
      </c>
      <c r="K10" s="43" t="s">
        <v>112</v>
      </c>
      <c r="L10" s="45" t="s">
        <v>113</v>
      </c>
      <c r="M10" s="45" t="s">
        <v>115</v>
      </c>
      <c r="N10" s="43"/>
      <c r="O10" s="43" t="s">
        <v>65</v>
      </c>
      <c r="P10" s="45" t="s">
        <v>66</v>
      </c>
      <c r="Q10" s="43" t="s">
        <v>18</v>
      </c>
      <c r="R10" s="46" t="s">
        <v>23</v>
      </c>
      <c r="S10" s="47"/>
      <c r="T10" s="56"/>
      <c r="U10" s="59"/>
      <c r="V10" s="3" t="s">
        <v>30</v>
      </c>
      <c r="W10" s="56"/>
    </row>
    <row r="11" spans="1:23" ht="18" customHeight="1" x14ac:dyDescent="0.25">
      <c r="A11" s="47">
        <v>6</v>
      </c>
      <c r="B11" s="40">
        <v>45119</v>
      </c>
      <c r="C11" s="40">
        <v>45126</v>
      </c>
      <c r="D11" s="39" t="s">
        <v>55</v>
      </c>
      <c r="E11" s="48">
        <v>862205051207043</v>
      </c>
      <c r="F11" s="49"/>
      <c r="G11" s="39" t="s">
        <v>63</v>
      </c>
      <c r="H11" s="50"/>
      <c r="I11" s="42" t="s">
        <v>109</v>
      </c>
      <c r="J11" s="45" t="s">
        <v>111</v>
      </c>
      <c r="K11" s="43" t="s">
        <v>112</v>
      </c>
      <c r="L11" s="45" t="s">
        <v>113</v>
      </c>
      <c r="M11" s="45" t="s">
        <v>114</v>
      </c>
      <c r="N11" s="43"/>
      <c r="O11" s="43" t="s">
        <v>65</v>
      </c>
      <c r="P11" s="45" t="s">
        <v>66</v>
      </c>
      <c r="Q11" s="43" t="s">
        <v>18</v>
      </c>
      <c r="R11" s="46" t="s">
        <v>23</v>
      </c>
      <c r="S11" s="47"/>
      <c r="T11" s="56"/>
      <c r="U11" s="59"/>
      <c r="V11" s="3" t="s">
        <v>29</v>
      </c>
      <c r="W11" s="56"/>
    </row>
    <row r="12" spans="1:23" ht="18" customHeight="1" x14ac:dyDescent="0.25">
      <c r="A12" s="47">
        <v>7</v>
      </c>
      <c r="B12" s="40">
        <v>45119</v>
      </c>
      <c r="C12" s="40">
        <v>45126</v>
      </c>
      <c r="D12" s="39" t="s">
        <v>55</v>
      </c>
      <c r="E12" s="48">
        <v>861881051082957</v>
      </c>
      <c r="F12" s="49"/>
      <c r="G12" s="39" t="s">
        <v>63</v>
      </c>
      <c r="H12" s="50"/>
      <c r="I12" s="42" t="s">
        <v>109</v>
      </c>
      <c r="J12" s="45" t="s">
        <v>111</v>
      </c>
      <c r="K12" s="43" t="s">
        <v>112</v>
      </c>
      <c r="L12" s="45" t="s">
        <v>113</v>
      </c>
      <c r="M12" s="45" t="s">
        <v>115</v>
      </c>
      <c r="N12" s="43"/>
      <c r="O12" s="43" t="s">
        <v>65</v>
      </c>
      <c r="P12" s="45" t="s">
        <v>66</v>
      </c>
      <c r="Q12" s="43" t="s">
        <v>18</v>
      </c>
      <c r="R12" s="46" t="s">
        <v>23</v>
      </c>
      <c r="S12" s="47"/>
      <c r="T12" s="56"/>
      <c r="U12" s="58" t="s">
        <v>18</v>
      </c>
      <c r="V12" s="3" t="s">
        <v>22</v>
      </c>
      <c r="W12" s="56"/>
    </row>
    <row r="13" spans="1:23" ht="18" customHeight="1" x14ac:dyDescent="0.25">
      <c r="A13" s="47">
        <v>8</v>
      </c>
      <c r="B13" s="40">
        <v>45119</v>
      </c>
      <c r="C13" s="40">
        <v>45126</v>
      </c>
      <c r="D13" s="39" t="s">
        <v>55</v>
      </c>
      <c r="E13" s="48">
        <v>861881051089317</v>
      </c>
      <c r="F13" s="49"/>
      <c r="G13" s="39" t="s">
        <v>63</v>
      </c>
      <c r="H13" s="49"/>
      <c r="I13" s="42" t="s">
        <v>109</v>
      </c>
      <c r="J13" s="45" t="s">
        <v>111</v>
      </c>
      <c r="K13" s="43" t="s">
        <v>112</v>
      </c>
      <c r="L13" s="45" t="s">
        <v>113</v>
      </c>
      <c r="M13" s="45" t="s">
        <v>114</v>
      </c>
      <c r="N13" s="43"/>
      <c r="O13" s="43" t="s">
        <v>65</v>
      </c>
      <c r="P13" s="45" t="s">
        <v>66</v>
      </c>
      <c r="Q13" s="43" t="s">
        <v>18</v>
      </c>
      <c r="R13" s="46" t="s">
        <v>23</v>
      </c>
      <c r="S13" s="47"/>
      <c r="T13" s="56"/>
      <c r="U13" s="59"/>
      <c r="V13" s="3" t="s">
        <v>36</v>
      </c>
      <c r="W13" s="56"/>
    </row>
    <row r="14" spans="1:23" ht="18" customHeight="1" x14ac:dyDescent="0.25">
      <c r="A14" s="47">
        <v>9</v>
      </c>
      <c r="B14" s="40">
        <v>45119</v>
      </c>
      <c r="C14" s="40">
        <v>45126</v>
      </c>
      <c r="D14" s="39" t="s">
        <v>55</v>
      </c>
      <c r="E14" s="48">
        <v>862205051170597</v>
      </c>
      <c r="F14" s="49"/>
      <c r="G14" s="39" t="s">
        <v>63</v>
      </c>
      <c r="H14" s="49"/>
      <c r="I14" s="42" t="s">
        <v>109</v>
      </c>
      <c r="J14" s="45" t="s">
        <v>111</v>
      </c>
      <c r="K14" s="43" t="s">
        <v>112</v>
      </c>
      <c r="L14" s="45" t="s">
        <v>113</v>
      </c>
      <c r="M14" s="45" t="s">
        <v>114</v>
      </c>
      <c r="N14" s="43"/>
      <c r="O14" s="43" t="s">
        <v>65</v>
      </c>
      <c r="P14" s="45" t="s">
        <v>66</v>
      </c>
      <c r="Q14" s="43" t="s">
        <v>18</v>
      </c>
      <c r="R14" s="46" t="s">
        <v>23</v>
      </c>
      <c r="S14" s="47"/>
      <c r="T14" s="56"/>
      <c r="U14" s="59"/>
      <c r="V14" s="3" t="s">
        <v>35</v>
      </c>
      <c r="W14" s="56"/>
    </row>
    <row r="15" spans="1:23" ht="18" customHeight="1" x14ac:dyDescent="0.25">
      <c r="A15" s="47">
        <v>10</v>
      </c>
      <c r="B15" s="40">
        <v>45119</v>
      </c>
      <c r="C15" s="40">
        <v>45126</v>
      </c>
      <c r="D15" s="39" t="s">
        <v>55</v>
      </c>
      <c r="E15" s="48">
        <v>862205051195370</v>
      </c>
      <c r="F15" s="49"/>
      <c r="G15" s="39" t="s">
        <v>63</v>
      </c>
      <c r="H15" s="49"/>
      <c r="I15" s="42" t="s">
        <v>109</v>
      </c>
      <c r="J15" s="45" t="s">
        <v>111</v>
      </c>
      <c r="K15" s="43" t="s">
        <v>112</v>
      </c>
      <c r="L15" s="45" t="s">
        <v>113</v>
      </c>
      <c r="M15" s="45" t="s">
        <v>114</v>
      </c>
      <c r="N15" s="43"/>
      <c r="O15" s="43" t="s">
        <v>65</v>
      </c>
      <c r="P15" s="45" t="s">
        <v>66</v>
      </c>
      <c r="Q15" s="43" t="s">
        <v>18</v>
      </c>
      <c r="R15" s="46" t="s">
        <v>23</v>
      </c>
      <c r="S15" s="47"/>
      <c r="T15" s="56"/>
      <c r="U15" s="59"/>
      <c r="V15" s="3" t="s">
        <v>23</v>
      </c>
      <c r="W15" s="56"/>
    </row>
    <row r="16" spans="1:23" ht="18" customHeight="1" x14ac:dyDescent="0.25">
      <c r="A16" s="47">
        <v>11</v>
      </c>
      <c r="B16" s="40">
        <v>45119</v>
      </c>
      <c r="C16" s="40">
        <v>45132</v>
      </c>
      <c r="D16" s="39" t="s">
        <v>116</v>
      </c>
      <c r="E16" s="48">
        <v>861881051086503</v>
      </c>
      <c r="F16" s="49"/>
      <c r="G16" s="39" t="s">
        <v>63</v>
      </c>
      <c r="H16" s="39"/>
      <c r="I16" s="42" t="s">
        <v>109</v>
      </c>
      <c r="J16" s="45" t="s">
        <v>111</v>
      </c>
      <c r="K16" s="44" t="s">
        <v>117</v>
      </c>
      <c r="L16" s="44" t="s">
        <v>113</v>
      </c>
      <c r="M16" s="45" t="s">
        <v>118</v>
      </c>
      <c r="N16" s="43"/>
      <c r="O16" s="43" t="s">
        <v>65</v>
      </c>
      <c r="P16" s="45" t="s">
        <v>66</v>
      </c>
      <c r="Q16" s="43" t="s">
        <v>67</v>
      </c>
      <c r="R16" s="46" t="s">
        <v>119</v>
      </c>
      <c r="S16" s="47"/>
      <c r="T16" s="56"/>
      <c r="U16" s="60"/>
      <c r="V16" s="3" t="s">
        <v>24</v>
      </c>
      <c r="W16" s="56"/>
    </row>
    <row r="17" spans="1:23" ht="18" customHeight="1" x14ac:dyDescent="0.25">
      <c r="A17" s="47">
        <v>12</v>
      </c>
      <c r="B17" s="40">
        <v>45119</v>
      </c>
      <c r="C17" s="40">
        <v>45132</v>
      </c>
      <c r="D17" s="39" t="s">
        <v>116</v>
      </c>
      <c r="E17" s="48">
        <v>861881051088376</v>
      </c>
      <c r="F17" s="49"/>
      <c r="G17" s="39" t="s">
        <v>63</v>
      </c>
      <c r="H17" s="43" t="s">
        <v>120</v>
      </c>
      <c r="I17" s="42" t="s">
        <v>109</v>
      </c>
      <c r="J17" s="45" t="s">
        <v>111</v>
      </c>
      <c r="K17" s="44" t="s">
        <v>117</v>
      </c>
      <c r="L17" s="44" t="s">
        <v>113</v>
      </c>
      <c r="M17" s="45" t="s">
        <v>118</v>
      </c>
      <c r="N17" s="43"/>
      <c r="O17" s="43" t="s">
        <v>65</v>
      </c>
      <c r="P17" s="45" t="s">
        <v>66</v>
      </c>
      <c r="Q17" s="43" t="s">
        <v>67</v>
      </c>
      <c r="R17" s="46" t="s">
        <v>119</v>
      </c>
      <c r="S17" s="47"/>
      <c r="T17" s="56"/>
      <c r="U17" s="56"/>
      <c r="V17" s="10"/>
      <c r="W17" s="56"/>
    </row>
    <row r="18" spans="1:23" ht="18" customHeight="1" x14ac:dyDescent="0.25">
      <c r="A18" s="47">
        <v>13</v>
      </c>
      <c r="B18" s="40">
        <v>45119</v>
      </c>
      <c r="C18" s="40">
        <v>45132</v>
      </c>
      <c r="D18" s="39" t="s">
        <v>116</v>
      </c>
      <c r="E18" s="48">
        <v>861881051089465</v>
      </c>
      <c r="F18" s="49"/>
      <c r="G18" s="39" t="s">
        <v>63</v>
      </c>
      <c r="H18" s="43"/>
      <c r="I18" s="42" t="s">
        <v>109</v>
      </c>
      <c r="J18" s="45" t="s">
        <v>111</v>
      </c>
      <c r="K18" s="44" t="s">
        <v>117</v>
      </c>
      <c r="L18" s="44" t="s">
        <v>113</v>
      </c>
      <c r="M18" s="45" t="s">
        <v>118</v>
      </c>
      <c r="N18" s="43"/>
      <c r="O18" s="43" t="s">
        <v>65</v>
      </c>
      <c r="P18" s="45" t="s">
        <v>66</v>
      </c>
      <c r="Q18" s="43" t="s">
        <v>67</v>
      </c>
      <c r="R18" s="46" t="s">
        <v>119</v>
      </c>
      <c r="S18" s="47"/>
      <c r="T18" s="56"/>
      <c r="U18" s="56"/>
      <c r="V18" s="10"/>
      <c r="W18" s="56"/>
    </row>
    <row r="19" spans="1:23" ht="18" customHeight="1" x14ac:dyDescent="0.25">
      <c r="A19" s="47">
        <v>14</v>
      </c>
      <c r="B19" s="40">
        <v>45119</v>
      </c>
      <c r="C19" s="40">
        <v>45132</v>
      </c>
      <c r="D19" s="39" t="s">
        <v>116</v>
      </c>
      <c r="E19" s="48">
        <v>861881051088178</v>
      </c>
      <c r="F19" s="49"/>
      <c r="G19" s="39" t="s">
        <v>63</v>
      </c>
      <c r="H19" s="43"/>
      <c r="I19" s="42" t="s">
        <v>109</v>
      </c>
      <c r="J19" s="45" t="s">
        <v>111</v>
      </c>
      <c r="K19" s="44" t="s">
        <v>117</v>
      </c>
      <c r="L19" s="44" t="s">
        <v>113</v>
      </c>
      <c r="M19" s="45" t="s">
        <v>118</v>
      </c>
      <c r="N19" s="43"/>
      <c r="O19" s="43" t="s">
        <v>65</v>
      </c>
      <c r="P19" s="45" t="s">
        <v>66</v>
      </c>
      <c r="Q19" s="43" t="s">
        <v>67</v>
      </c>
      <c r="R19" s="46" t="s">
        <v>119</v>
      </c>
      <c r="S19" s="47"/>
      <c r="T19" s="56"/>
      <c r="U19" s="5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>
        <v>45119</v>
      </c>
      <c r="C20" s="40">
        <v>45132</v>
      </c>
      <c r="D20" s="39" t="s">
        <v>116</v>
      </c>
      <c r="E20" s="48">
        <v>861881051084326</v>
      </c>
      <c r="F20" s="39"/>
      <c r="G20" s="39" t="s">
        <v>63</v>
      </c>
      <c r="H20" s="43" t="s">
        <v>120</v>
      </c>
      <c r="I20" s="42" t="s">
        <v>109</v>
      </c>
      <c r="J20" s="45" t="s">
        <v>111</v>
      </c>
      <c r="K20" s="44" t="s">
        <v>117</v>
      </c>
      <c r="L20" s="44" t="s">
        <v>113</v>
      </c>
      <c r="M20" s="45" t="s">
        <v>118</v>
      </c>
      <c r="N20" s="43"/>
      <c r="O20" s="43" t="s">
        <v>65</v>
      </c>
      <c r="P20" s="45" t="s">
        <v>66</v>
      </c>
      <c r="Q20" s="43" t="s">
        <v>67</v>
      </c>
      <c r="R20" s="46" t="s">
        <v>119</v>
      </c>
      <c r="S20" s="47"/>
      <c r="T20" s="56"/>
      <c r="U20" s="3" t="s">
        <v>16</v>
      </c>
      <c r="V20" s="3">
        <v>4</v>
      </c>
      <c r="W20" s="56"/>
    </row>
    <row r="21" spans="1:23" ht="18" customHeight="1" x14ac:dyDescent="0.25">
      <c r="A21" s="47">
        <v>16</v>
      </c>
      <c r="B21" s="40">
        <v>45119</v>
      </c>
      <c r="C21" s="40">
        <v>45132</v>
      </c>
      <c r="D21" s="39" t="s">
        <v>116</v>
      </c>
      <c r="E21" s="48">
        <v>861881051077809</v>
      </c>
      <c r="F21" s="39"/>
      <c r="G21" s="39" t="s">
        <v>63</v>
      </c>
      <c r="H21" s="43"/>
      <c r="I21" s="42" t="s">
        <v>109</v>
      </c>
      <c r="J21" s="45" t="s">
        <v>111</v>
      </c>
      <c r="K21" s="44" t="s">
        <v>117</v>
      </c>
      <c r="L21" s="44" t="s">
        <v>113</v>
      </c>
      <c r="M21" s="45" t="s">
        <v>118</v>
      </c>
      <c r="N21" s="43"/>
      <c r="O21" s="43" t="s">
        <v>65</v>
      </c>
      <c r="P21" s="45" t="s">
        <v>66</v>
      </c>
      <c r="Q21" s="43" t="s">
        <v>67</v>
      </c>
      <c r="R21" s="46" t="s">
        <v>119</v>
      </c>
      <c r="S21" s="47"/>
      <c r="T21" s="56"/>
      <c r="U21" s="3" t="s">
        <v>48</v>
      </c>
      <c r="V21" s="3">
        <f>COUNTIF($Q$6:$Q$51,"PC")</f>
        <v>0</v>
      </c>
      <c r="W21" s="56"/>
    </row>
    <row r="22" spans="1:23" ht="18" customHeight="1" x14ac:dyDescent="0.25">
      <c r="A22" s="47">
        <v>17</v>
      </c>
      <c r="B22" s="40">
        <v>45119</v>
      </c>
      <c r="C22" s="40">
        <v>45132</v>
      </c>
      <c r="D22" s="39" t="s">
        <v>116</v>
      </c>
      <c r="E22" s="48">
        <v>861881051083385</v>
      </c>
      <c r="F22" s="49"/>
      <c r="G22" s="39" t="s">
        <v>63</v>
      </c>
      <c r="H22" s="47"/>
      <c r="I22" s="42" t="s">
        <v>109</v>
      </c>
      <c r="J22" s="45" t="s">
        <v>111</v>
      </c>
      <c r="K22" s="44" t="s">
        <v>117</v>
      </c>
      <c r="L22" s="44" t="s">
        <v>113</v>
      </c>
      <c r="M22" s="45" t="s">
        <v>118</v>
      </c>
      <c r="N22" s="43"/>
      <c r="O22" s="43" t="s">
        <v>65</v>
      </c>
      <c r="P22" s="45" t="s">
        <v>66</v>
      </c>
      <c r="Q22" s="43" t="s">
        <v>67</v>
      </c>
      <c r="R22" s="46" t="s">
        <v>119</v>
      </c>
      <c r="S22" s="47"/>
      <c r="T22" s="56"/>
      <c r="U22" s="3" t="s">
        <v>49</v>
      </c>
      <c r="V22" s="3"/>
      <c r="W22" s="56"/>
    </row>
    <row r="23" spans="1:23" ht="18" customHeight="1" x14ac:dyDescent="0.25">
      <c r="A23" s="47">
        <v>18</v>
      </c>
      <c r="B23" s="40">
        <v>45119</v>
      </c>
      <c r="C23" s="40">
        <v>45132</v>
      </c>
      <c r="D23" s="39" t="s">
        <v>116</v>
      </c>
      <c r="E23" s="48">
        <v>861881051079565</v>
      </c>
      <c r="F23" s="49"/>
      <c r="G23" s="39" t="s">
        <v>63</v>
      </c>
      <c r="H23" s="47"/>
      <c r="I23" s="42" t="s">
        <v>109</v>
      </c>
      <c r="J23" s="45" t="s">
        <v>111</v>
      </c>
      <c r="K23" s="44" t="s">
        <v>117</v>
      </c>
      <c r="L23" s="44" t="s">
        <v>113</v>
      </c>
      <c r="M23" s="45" t="s">
        <v>118</v>
      </c>
      <c r="N23" s="43"/>
      <c r="O23" s="43" t="s">
        <v>65</v>
      </c>
      <c r="P23" s="45" t="s">
        <v>66</v>
      </c>
      <c r="Q23" s="43" t="s">
        <v>67</v>
      </c>
      <c r="R23" s="46" t="s">
        <v>119</v>
      </c>
      <c r="S23" s="47"/>
      <c r="T23" s="56"/>
      <c r="U23" s="56"/>
      <c r="V23" s="10"/>
      <c r="W23" s="56"/>
    </row>
    <row r="24" spans="1:23" ht="18" customHeight="1" x14ac:dyDescent="0.25">
      <c r="A24" s="47">
        <v>19</v>
      </c>
      <c r="B24" s="40">
        <v>45119</v>
      </c>
      <c r="C24" s="40">
        <v>45132</v>
      </c>
      <c r="D24" s="39" t="s">
        <v>116</v>
      </c>
      <c r="E24" s="48">
        <v>861881051084748</v>
      </c>
      <c r="F24" s="49"/>
      <c r="G24" s="39" t="s">
        <v>63</v>
      </c>
      <c r="H24" s="47"/>
      <c r="I24" s="42" t="s">
        <v>109</v>
      </c>
      <c r="J24" s="45" t="s">
        <v>111</v>
      </c>
      <c r="K24" s="44" t="s">
        <v>117</v>
      </c>
      <c r="L24" s="44" t="s">
        <v>113</v>
      </c>
      <c r="M24" s="45" t="s">
        <v>118</v>
      </c>
      <c r="N24" s="43"/>
      <c r="O24" s="43" t="s">
        <v>65</v>
      </c>
      <c r="P24" s="45" t="s">
        <v>66</v>
      </c>
      <c r="Q24" s="43" t="s">
        <v>67</v>
      </c>
      <c r="R24" s="46" t="s">
        <v>119</v>
      </c>
      <c r="S24" s="47"/>
      <c r="T24" s="56"/>
      <c r="U24" s="56"/>
      <c r="V24" s="10"/>
      <c r="W24" s="56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6"/>
      <c r="U25" s="5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6"/>
      <c r="U26" s="3" t="s">
        <v>25</v>
      </c>
      <c r="V26" s="3">
        <f>COUNTIF($R$6:$R$51,"*MCU*")</f>
        <v>9</v>
      </c>
      <c r="W26" s="56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6"/>
      <c r="U27" s="3" t="s">
        <v>33</v>
      </c>
      <c r="V27" s="3">
        <f>COUNTIF($R$6:$R$51,"*GSM*")</f>
        <v>0</v>
      </c>
      <c r="W27" s="56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6"/>
      <c r="U28" s="3" t="s">
        <v>26</v>
      </c>
      <c r="V28" s="3">
        <f>COUNTIF($R$6:$R$51,"*GPS*")</f>
        <v>0</v>
      </c>
      <c r="W28" s="56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6"/>
      <c r="U29" s="3" t="s">
        <v>51</v>
      </c>
      <c r="V29" s="3">
        <f>COUNTIF($R$6:$R$51,"*NG*")</f>
        <v>0</v>
      </c>
      <c r="W29" s="56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6"/>
      <c r="U30" s="3" t="s">
        <v>31</v>
      </c>
      <c r="V30" s="3">
        <f>COUNTIF($R$6:$R$51,"*I/O*")</f>
        <v>0</v>
      </c>
      <c r="W30" s="56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6"/>
      <c r="U31" s="3" t="s">
        <v>21</v>
      </c>
      <c r="V31" s="3"/>
      <c r="W31" s="56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6"/>
      <c r="U32" s="3" t="s">
        <v>27</v>
      </c>
      <c r="V32" s="3">
        <f>COUNTIF($R$6:$R$51,"*MCH*")</f>
        <v>0</v>
      </c>
      <c r="W32" s="56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6"/>
      <c r="U33" s="3" t="s">
        <v>46</v>
      </c>
      <c r="V33" s="3">
        <f>COUNTIF($R$6:$R$51,"*SF*")</f>
        <v>0</v>
      </c>
      <c r="W33" s="56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6"/>
      <c r="U34" s="3" t="s">
        <v>47</v>
      </c>
      <c r="V34" s="3">
        <f>COUNTIF($R$6:$R$51,"*RTB*")</f>
        <v>0</v>
      </c>
      <c r="W34" s="56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6"/>
      <c r="U35" s="3" t="s">
        <v>37</v>
      </c>
      <c r="V35" s="3"/>
      <c r="W35" s="56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6"/>
      <c r="U36" s="3" t="s">
        <v>28</v>
      </c>
      <c r="V36" s="3"/>
      <c r="W36" s="56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6"/>
      <c r="U37" s="12" t="s">
        <v>32</v>
      </c>
      <c r="V37" s="3"/>
      <c r="W37" s="56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6"/>
      <c r="U38" s="56"/>
      <c r="V38" s="10"/>
      <c r="W38" s="56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6"/>
      <c r="U39" s="56"/>
      <c r="V39" s="10"/>
      <c r="W39" s="56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6"/>
      <c r="U40" s="12" t="s">
        <v>39</v>
      </c>
      <c r="V40" s="3">
        <f>COUNTIF($O$6:$O$51,"*DM*")</f>
        <v>0</v>
      </c>
      <c r="W40" s="56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6"/>
      <c r="U41" s="12" t="s">
        <v>40</v>
      </c>
      <c r="V41" s="3">
        <f>COUNTIF($O$6:$O$51,"*KS*")</f>
        <v>0</v>
      </c>
      <c r="W41" s="56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6"/>
      <c r="U42" s="56"/>
      <c r="V42" s="10"/>
      <c r="W42" s="56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6"/>
      <c r="U43" s="56"/>
      <c r="V43" s="10"/>
      <c r="W43" s="56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6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6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6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6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6"/>
      <c r="V56" s="56"/>
      <c r="W56" s="56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6"/>
      <c r="V57" s="56"/>
      <c r="W57" s="56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2" zoomScale="115" zoomScaleNormal="115" workbookViewId="0">
      <selection activeCell="L7" sqref="L7:M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7" t="s">
        <v>1</v>
      </c>
      <c r="C5" s="57" t="s">
        <v>2</v>
      </c>
      <c r="D5" s="57" t="s">
        <v>3</v>
      </c>
      <c r="E5" s="57" t="s">
        <v>42</v>
      </c>
      <c r="F5" s="57" t="s">
        <v>4</v>
      </c>
      <c r="G5" s="57" t="s">
        <v>5</v>
      </c>
      <c r="H5" s="57" t="s">
        <v>54</v>
      </c>
      <c r="I5" s="35" t="s">
        <v>14</v>
      </c>
      <c r="J5" s="57" t="s">
        <v>11</v>
      </c>
      <c r="K5" s="57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45126</v>
      </c>
      <c r="D6" s="39" t="s">
        <v>103</v>
      </c>
      <c r="E6" s="41">
        <v>2002202300071</v>
      </c>
      <c r="F6" s="39"/>
      <c r="G6" s="39" t="s">
        <v>63</v>
      </c>
      <c r="H6" s="39"/>
      <c r="I6" s="42"/>
      <c r="J6" s="44"/>
      <c r="K6" s="45" t="s">
        <v>104</v>
      </c>
      <c r="L6" s="45" t="s">
        <v>105</v>
      </c>
      <c r="M6" s="45" t="s">
        <v>37</v>
      </c>
      <c r="N6" s="43"/>
      <c r="O6" s="43" t="s">
        <v>65</v>
      </c>
      <c r="P6" s="45" t="s">
        <v>66</v>
      </c>
      <c r="Q6" s="43" t="s">
        <v>18</v>
      </c>
      <c r="R6" s="46" t="s">
        <v>23</v>
      </c>
      <c r="S6" s="47"/>
      <c r="T6" s="56"/>
      <c r="U6" s="58" t="s">
        <v>17</v>
      </c>
      <c r="V6" s="3" t="s">
        <v>19</v>
      </c>
      <c r="W6" s="56"/>
    </row>
    <row r="7" spans="1:23" ht="18" customHeight="1" x14ac:dyDescent="0.25">
      <c r="A7" s="47">
        <v>2</v>
      </c>
      <c r="B7" s="40">
        <v>45119</v>
      </c>
      <c r="C7" s="40">
        <v>45132</v>
      </c>
      <c r="D7" s="39" t="s">
        <v>103</v>
      </c>
      <c r="E7" s="41">
        <v>1402202300094</v>
      </c>
      <c r="F7" s="39"/>
      <c r="G7" s="39" t="s">
        <v>63</v>
      </c>
      <c r="I7" s="42"/>
      <c r="J7" s="45"/>
      <c r="K7" s="45" t="s">
        <v>104</v>
      </c>
      <c r="L7" s="44" t="s">
        <v>106</v>
      </c>
      <c r="M7" s="45" t="s">
        <v>121</v>
      </c>
      <c r="N7" s="43"/>
      <c r="O7" s="43" t="s">
        <v>65</v>
      </c>
      <c r="P7" s="45" t="s">
        <v>66</v>
      </c>
      <c r="Q7" s="43" t="s">
        <v>67</v>
      </c>
      <c r="R7" s="46" t="s">
        <v>68</v>
      </c>
      <c r="S7" s="47"/>
      <c r="T7" s="56"/>
      <c r="U7" s="59"/>
      <c r="V7" s="3" t="s">
        <v>34</v>
      </c>
      <c r="W7" s="56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6"/>
      <c r="U8" s="59"/>
      <c r="V8" s="3" t="s">
        <v>20</v>
      </c>
      <c r="W8" s="56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3"/>
      <c r="K9" s="45"/>
      <c r="L9" s="44"/>
      <c r="M9" s="45"/>
      <c r="N9" s="43"/>
      <c r="O9" s="43"/>
      <c r="P9" s="45"/>
      <c r="Q9" s="43"/>
      <c r="R9" s="46"/>
      <c r="S9" s="47"/>
      <c r="T9" s="56"/>
      <c r="U9" s="59"/>
      <c r="V9" s="3" t="s">
        <v>50</v>
      </c>
      <c r="W9" s="56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6"/>
      <c r="U10" s="59"/>
      <c r="V10" s="3" t="s">
        <v>30</v>
      </c>
      <c r="W10" s="56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6"/>
      <c r="U11" s="59"/>
      <c r="V11" s="3" t="s">
        <v>29</v>
      </c>
      <c r="W11" s="56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6"/>
      <c r="U12" s="58" t="s">
        <v>18</v>
      </c>
      <c r="V12" s="3" t="s">
        <v>22</v>
      </c>
      <c r="W12" s="56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6"/>
      <c r="U13" s="59"/>
      <c r="V13" s="3" t="s">
        <v>36</v>
      </c>
      <c r="W13" s="56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6"/>
      <c r="U14" s="59"/>
      <c r="V14" s="3" t="s">
        <v>35</v>
      </c>
      <c r="W14" s="56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6"/>
      <c r="U15" s="59"/>
      <c r="V15" s="3" t="s">
        <v>23</v>
      </c>
      <c r="W15" s="56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6"/>
      <c r="U16" s="60"/>
      <c r="V16" s="3" t="s">
        <v>24</v>
      </c>
      <c r="W16" s="56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6"/>
      <c r="U17" s="56"/>
      <c r="V17" s="10"/>
      <c r="W17" s="56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6"/>
      <c r="U18" s="56"/>
      <c r="V18" s="10"/>
      <c r="W18" s="56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6"/>
      <c r="U19" s="5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6"/>
      <c r="U20" s="3" t="s">
        <v>16</v>
      </c>
      <c r="V20" s="3">
        <v>4</v>
      </c>
      <c r="W20" s="56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6"/>
      <c r="U21" s="3" t="s">
        <v>48</v>
      </c>
      <c r="V21" s="3">
        <f>COUNTIF($Q$6:$Q$51,"PC")</f>
        <v>0</v>
      </c>
      <c r="W21" s="56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6"/>
      <c r="U22" s="3" t="s">
        <v>49</v>
      </c>
      <c r="V22" s="3"/>
      <c r="W22" s="56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6"/>
      <c r="U23" s="56"/>
      <c r="V23" s="10"/>
      <c r="W23" s="56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6"/>
      <c r="U24" s="56"/>
      <c r="V24" s="10"/>
      <c r="W24" s="56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6"/>
      <c r="U25" s="5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6"/>
      <c r="U26" s="3" t="s">
        <v>25</v>
      </c>
      <c r="V26" s="3">
        <f>COUNTIF($R$6:$R$51,"*MCU*")</f>
        <v>0</v>
      </c>
      <c r="W26" s="56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6"/>
      <c r="U27" s="3" t="s">
        <v>33</v>
      </c>
      <c r="V27" s="3">
        <f>COUNTIF($R$6:$R$51,"*GSM*")</f>
        <v>0</v>
      </c>
      <c r="W27" s="56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6"/>
      <c r="U28" s="3" t="s">
        <v>26</v>
      </c>
      <c r="V28" s="3">
        <f>COUNTIF($R$6:$R$51,"*GPS*")</f>
        <v>0</v>
      </c>
      <c r="W28" s="56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6"/>
      <c r="U29" s="3" t="s">
        <v>51</v>
      </c>
      <c r="V29" s="3">
        <f>COUNTIF($R$6:$R$51,"*NG*")</f>
        <v>0</v>
      </c>
      <c r="W29" s="56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6"/>
      <c r="U30" s="3" t="s">
        <v>31</v>
      </c>
      <c r="V30" s="3">
        <f>COUNTIF($R$6:$R$51,"*I/O*")</f>
        <v>0</v>
      </c>
      <c r="W30" s="56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6"/>
      <c r="U31" s="3" t="s">
        <v>21</v>
      </c>
      <c r="V31" s="3"/>
      <c r="W31" s="56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6"/>
      <c r="U32" s="3" t="s">
        <v>27</v>
      </c>
      <c r="V32" s="3">
        <f>COUNTIF($R$6:$R$51,"*MCH*")</f>
        <v>0</v>
      </c>
      <c r="W32" s="56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6"/>
      <c r="U33" s="3" t="s">
        <v>46</v>
      </c>
      <c r="V33" s="3">
        <f>COUNTIF($R$6:$R$51,"*SF*")</f>
        <v>0</v>
      </c>
      <c r="W33" s="56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6"/>
      <c r="U34" s="3" t="s">
        <v>47</v>
      </c>
      <c r="V34" s="3">
        <f>COUNTIF($R$6:$R$51,"*RTB*")</f>
        <v>0</v>
      </c>
      <c r="W34" s="56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6"/>
      <c r="U35" s="3" t="s">
        <v>37</v>
      </c>
      <c r="V35" s="3"/>
      <c r="W35" s="56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6"/>
      <c r="U36" s="3" t="s">
        <v>28</v>
      </c>
      <c r="V36" s="3"/>
      <c r="W36" s="56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6"/>
      <c r="U37" s="12" t="s">
        <v>32</v>
      </c>
      <c r="V37" s="3"/>
      <c r="W37" s="56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6"/>
      <c r="U38" s="56"/>
      <c r="V38" s="10"/>
      <c r="W38" s="56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6"/>
      <c r="U39" s="56"/>
      <c r="V39" s="10"/>
      <c r="W39" s="56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6"/>
      <c r="U40" s="12" t="s">
        <v>39</v>
      </c>
      <c r="V40" s="3">
        <f>COUNTIF($O$6:$O$51,"*DM*")</f>
        <v>0</v>
      </c>
      <c r="W40" s="56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6"/>
      <c r="U41" s="12" t="s">
        <v>40</v>
      </c>
      <c r="V41" s="3">
        <f>COUNTIF($O$6:$O$51,"*KS*")</f>
        <v>0</v>
      </c>
      <c r="W41" s="56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6"/>
      <c r="U42" s="56"/>
      <c r="V42" s="10"/>
      <c r="W42" s="56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6"/>
      <c r="U43" s="56"/>
      <c r="V43" s="10"/>
      <c r="W43" s="56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6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6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6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6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6"/>
      <c r="V56" s="56"/>
      <c r="W56" s="56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6"/>
      <c r="V57" s="56"/>
      <c r="W57" s="56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4" t="s">
        <v>1</v>
      </c>
      <c r="C5" s="54" t="s">
        <v>2</v>
      </c>
      <c r="D5" s="54" t="s">
        <v>3</v>
      </c>
      <c r="E5" s="54" t="s">
        <v>42</v>
      </c>
      <c r="F5" s="54" t="s">
        <v>4</v>
      </c>
      <c r="G5" s="54" t="s">
        <v>5</v>
      </c>
      <c r="H5" s="54" t="s">
        <v>54</v>
      </c>
      <c r="I5" s="35" t="s">
        <v>14</v>
      </c>
      <c r="J5" s="54" t="s">
        <v>11</v>
      </c>
      <c r="K5" s="54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45132</v>
      </c>
      <c r="D6" s="39" t="s">
        <v>99</v>
      </c>
      <c r="E6" s="41" t="s">
        <v>100</v>
      </c>
      <c r="F6" s="39"/>
      <c r="G6" s="39"/>
      <c r="H6" s="47" t="s">
        <v>125</v>
      </c>
      <c r="I6" s="42"/>
      <c r="J6" s="44"/>
      <c r="K6" s="45"/>
      <c r="L6" s="45" t="s">
        <v>101</v>
      </c>
      <c r="M6" s="45" t="s">
        <v>107</v>
      </c>
      <c r="N6" s="43"/>
      <c r="O6" s="43" t="s">
        <v>108</v>
      </c>
      <c r="P6" s="45" t="s">
        <v>66</v>
      </c>
      <c r="Q6" s="43"/>
      <c r="R6" s="46"/>
      <c r="S6" s="47"/>
      <c r="T6" s="55"/>
      <c r="U6" s="58" t="s">
        <v>17</v>
      </c>
      <c r="V6" s="3" t="s">
        <v>19</v>
      </c>
      <c r="W6" s="55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55"/>
      <c r="U7" s="59"/>
      <c r="V7" s="3" t="s">
        <v>34</v>
      </c>
      <c r="W7" s="55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5"/>
      <c r="U8" s="59"/>
      <c r="V8" s="3" t="s">
        <v>20</v>
      </c>
      <c r="W8" s="55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3"/>
      <c r="K9" s="45"/>
      <c r="L9" s="44"/>
      <c r="M9" s="45"/>
      <c r="N9" s="43"/>
      <c r="O9" s="43"/>
      <c r="P9" s="45"/>
      <c r="Q9" s="43"/>
      <c r="R9" s="46"/>
      <c r="S9" s="47"/>
      <c r="T9" s="55"/>
      <c r="U9" s="59"/>
      <c r="V9" s="3" t="s">
        <v>50</v>
      </c>
      <c r="W9" s="55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5"/>
      <c r="U10" s="59"/>
      <c r="V10" s="3" t="s">
        <v>30</v>
      </c>
      <c r="W10" s="55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5"/>
      <c r="U11" s="59"/>
      <c r="V11" s="3" t="s">
        <v>29</v>
      </c>
      <c r="W11" s="55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5"/>
      <c r="U12" s="58" t="s">
        <v>18</v>
      </c>
      <c r="V12" s="3" t="s">
        <v>22</v>
      </c>
      <c r="W12" s="55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5"/>
      <c r="U13" s="59"/>
      <c r="V13" s="3" t="s">
        <v>36</v>
      </c>
      <c r="W13" s="55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5"/>
      <c r="U14" s="59"/>
      <c r="V14" s="3" t="s">
        <v>35</v>
      </c>
      <c r="W14" s="55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5"/>
      <c r="U15" s="59"/>
      <c r="V15" s="3" t="s">
        <v>23</v>
      </c>
      <c r="W15" s="55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5"/>
      <c r="U16" s="60"/>
      <c r="V16" s="3" t="s">
        <v>24</v>
      </c>
      <c r="W16" s="55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5"/>
      <c r="U17" s="55"/>
      <c r="V17" s="10"/>
      <c r="W17" s="55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5"/>
      <c r="U18" s="55"/>
      <c r="V18" s="10"/>
      <c r="W18" s="55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5"/>
      <c r="U19" s="54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5"/>
      <c r="U20" s="3" t="s">
        <v>16</v>
      </c>
      <c r="V20" s="3">
        <v>4</v>
      </c>
      <c r="W20" s="55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5"/>
      <c r="U21" s="3" t="s">
        <v>48</v>
      </c>
      <c r="V21" s="3">
        <f>COUNTIF($Q$6:$Q$51,"PC")</f>
        <v>0</v>
      </c>
      <c r="W21" s="55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5"/>
      <c r="U22" s="3" t="s">
        <v>49</v>
      </c>
      <c r="V22" s="3"/>
      <c r="W22" s="55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5"/>
      <c r="U23" s="55"/>
      <c r="V23" s="10"/>
      <c r="W23" s="55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5"/>
      <c r="U24" s="55"/>
      <c r="V24" s="10"/>
      <c r="W24" s="55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5"/>
      <c r="U25" s="54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5"/>
      <c r="U26" s="3" t="s">
        <v>25</v>
      </c>
      <c r="V26" s="3">
        <f>COUNTIF($R$6:$R$51,"*MCU*")</f>
        <v>0</v>
      </c>
      <c r="W26" s="55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5"/>
      <c r="U27" s="3" t="s">
        <v>33</v>
      </c>
      <c r="V27" s="3">
        <f>COUNTIF($R$6:$R$51,"*GSM*")</f>
        <v>0</v>
      </c>
      <c r="W27" s="55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5"/>
      <c r="U28" s="3" t="s">
        <v>26</v>
      </c>
      <c r="V28" s="3">
        <f>COUNTIF($R$6:$R$51,"*GPS*")</f>
        <v>0</v>
      </c>
      <c r="W28" s="55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5"/>
      <c r="U29" s="3" t="s">
        <v>51</v>
      </c>
      <c r="V29" s="3">
        <f>COUNTIF($R$6:$R$51,"*NG*")</f>
        <v>0</v>
      </c>
      <c r="W29" s="55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5"/>
      <c r="U30" s="3" t="s">
        <v>31</v>
      </c>
      <c r="V30" s="3">
        <f>COUNTIF($R$6:$R$51,"*I/O*")</f>
        <v>0</v>
      </c>
      <c r="W30" s="55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5"/>
      <c r="U31" s="3" t="s">
        <v>21</v>
      </c>
      <c r="V31" s="3"/>
      <c r="W31" s="55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5"/>
      <c r="U32" s="3" t="s">
        <v>27</v>
      </c>
      <c r="V32" s="3">
        <f>COUNTIF($R$6:$R$51,"*MCH*")</f>
        <v>0</v>
      </c>
      <c r="W32" s="55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5"/>
      <c r="U33" s="3" t="s">
        <v>46</v>
      </c>
      <c r="V33" s="3">
        <f>COUNTIF($R$6:$R$51,"*SF*")</f>
        <v>0</v>
      </c>
      <c r="W33" s="55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5"/>
      <c r="U34" s="3" t="s">
        <v>47</v>
      </c>
      <c r="V34" s="3">
        <f>COUNTIF($R$6:$R$51,"*RTB*")</f>
        <v>0</v>
      </c>
      <c r="W34" s="55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5"/>
      <c r="U35" s="3" t="s">
        <v>37</v>
      </c>
      <c r="V35" s="3"/>
      <c r="W35" s="55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5"/>
      <c r="U36" s="3" t="s">
        <v>28</v>
      </c>
      <c r="V36" s="3"/>
      <c r="W36" s="55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5"/>
      <c r="U37" s="12" t="s">
        <v>32</v>
      </c>
      <c r="V37" s="3"/>
      <c r="W37" s="55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5"/>
      <c r="U38" s="55"/>
      <c r="V38" s="10"/>
      <c r="W38" s="55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5"/>
      <c r="U39" s="55"/>
      <c r="V39" s="10"/>
      <c r="W39" s="55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5"/>
      <c r="U40" s="12" t="s">
        <v>39</v>
      </c>
      <c r="V40" s="3">
        <f>COUNTIF($O$6:$O$51,"*DM*")</f>
        <v>1</v>
      </c>
      <c r="W40" s="55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5"/>
      <c r="U41" s="12" t="s">
        <v>40</v>
      </c>
      <c r="V41" s="3">
        <f>COUNTIF($O$6:$O$51,"*KS*")</f>
        <v>0</v>
      </c>
      <c r="W41" s="55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5"/>
      <c r="U42" s="55"/>
      <c r="V42" s="10"/>
      <c r="W42" s="55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5"/>
      <c r="U43" s="55"/>
      <c r="V43" s="10"/>
      <c r="W43" s="55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5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5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5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5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5"/>
      <c r="V56" s="55"/>
      <c r="W56" s="55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5"/>
      <c r="V57" s="55"/>
      <c r="W57" s="55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" zoomScale="115" zoomScaleNormal="115" workbookViewId="0">
      <selection activeCell="F15" sqref="F15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42</v>
      </c>
      <c r="F5" s="53" t="s">
        <v>4</v>
      </c>
      <c r="G5" s="53" t="s">
        <v>5</v>
      </c>
      <c r="H5" s="53" t="s">
        <v>54</v>
      </c>
      <c r="I5" s="35" t="s">
        <v>14</v>
      </c>
      <c r="J5" s="53" t="s">
        <v>11</v>
      </c>
      <c r="K5" s="53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45132</v>
      </c>
      <c r="D6" s="39" t="s">
        <v>95</v>
      </c>
      <c r="E6" s="41" t="s">
        <v>96</v>
      </c>
      <c r="F6" s="39"/>
      <c r="G6" s="39" t="s">
        <v>127</v>
      </c>
      <c r="H6" s="39"/>
      <c r="I6" s="42"/>
      <c r="J6" s="44"/>
      <c r="K6" s="45"/>
      <c r="L6" s="45" t="s">
        <v>102</v>
      </c>
      <c r="M6" s="45" t="s">
        <v>122</v>
      </c>
      <c r="N6" s="43"/>
      <c r="O6" s="43" t="s">
        <v>123</v>
      </c>
      <c r="P6" s="45" t="s">
        <v>66</v>
      </c>
      <c r="Q6" s="43"/>
      <c r="R6" s="46"/>
      <c r="S6" s="47"/>
      <c r="T6" s="52"/>
      <c r="U6" s="58" t="s">
        <v>17</v>
      </c>
      <c r="V6" s="3" t="s">
        <v>19</v>
      </c>
      <c r="W6" s="52"/>
    </row>
    <row r="7" spans="1:23" ht="18" customHeight="1" x14ac:dyDescent="0.25">
      <c r="A7" s="47">
        <v>2</v>
      </c>
      <c r="B7" s="40">
        <v>45119</v>
      </c>
      <c r="C7" s="40">
        <v>45132</v>
      </c>
      <c r="D7" s="39" t="s">
        <v>95</v>
      </c>
      <c r="E7" s="41" t="s">
        <v>97</v>
      </c>
      <c r="F7" s="39"/>
      <c r="G7" s="39" t="s">
        <v>63</v>
      </c>
      <c r="H7" s="39" t="s">
        <v>124</v>
      </c>
      <c r="I7" s="42"/>
      <c r="J7" s="45"/>
      <c r="K7" s="45"/>
      <c r="L7" s="44" t="s">
        <v>98</v>
      </c>
      <c r="M7" s="45" t="s">
        <v>126</v>
      </c>
      <c r="N7" s="43"/>
      <c r="O7" s="43" t="s">
        <v>108</v>
      </c>
      <c r="P7" s="45" t="s">
        <v>66</v>
      </c>
      <c r="Q7" s="43"/>
      <c r="R7" s="46"/>
      <c r="S7" s="47"/>
      <c r="T7" s="52"/>
      <c r="U7" s="59"/>
      <c r="V7" s="3" t="s">
        <v>34</v>
      </c>
      <c r="W7" s="52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2"/>
      <c r="U8" s="59"/>
      <c r="V8" s="3" t="s">
        <v>20</v>
      </c>
      <c r="W8" s="52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3"/>
      <c r="K9" s="45"/>
      <c r="L9" s="44"/>
      <c r="M9" s="45"/>
      <c r="N9" s="43"/>
      <c r="O9" s="43"/>
      <c r="P9" s="45"/>
      <c r="Q9" s="43"/>
      <c r="R9" s="46"/>
      <c r="S9" s="47"/>
      <c r="T9" s="52"/>
      <c r="U9" s="59"/>
      <c r="V9" s="3" t="s">
        <v>50</v>
      </c>
      <c r="W9" s="52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2"/>
      <c r="U10" s="59"/>
      <c r="V10" s="3" t="s">
        <v>30</v>
      </c>
      <c r="W10" s="52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2"/>
      <c r="U11" s="59"/>
      <c r="V11" s="3" t="s">
        <v>29</v>
      </c>
      <c r="W11" s="52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2"/>
      <c r="U12" s="58" t="s">
        <v>18</v>
      </c>
      <c r="V12" s="3" t="s">
        <v>22</v>
      </c>
      <c r="W12" s="52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2"/>
      <c r="U13" s="59"/>
      <c r="V13" s="3" t="s">
        <v>36</v>
      </c>
      <c r="W13" s="52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2"/>
      <c r="U14" s="59"/>
      <c r="V14" s="3" t="s">
        <v>35</v>
      </c>
      <c r="W14" s="52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2"/>
      <c r="U15" s="59"/>
      <c r="V15" s="3" t="s">
        <v>23</v>
      </c>
      <c r="W15" s="52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2"/>
      <c r="U16" s="60"/>
      <c r="V16" s="3" t="s">
        <v>24</v>
      </c>
      <c r="W16" s="52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2"/>
      <c r="U17" s="52"/>
      <c r="V17" s="10"/>
      <c r="W17" s="52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2"/>
      <c r="U18" s="52"/>
      <c r="V18" s="10"/>
      <c r="W18" s="52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2"/>
      <c r="U19" s="53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2"/>
      <c r="U20" s="3" t="s">
        <v>16</v>
      </c>
      <c r="V20" s="3">
        <v>4</v>
      </c>
      <c r="W20" s="52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2"/>
      <c r="U21" s="3" t="s">
        <v>48</v>
      </c>
      <c r="V21" s="3">
        <f>COUNTIF($Q$6:$Q$51,"PC")</f>
        <v>0</v>
      </c>
      <c r="W21" s="52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2"/>
      <c r="U22" s="3" t="s">
        <v>49</v>
      </c>
      <c r="V22" s="3"/>
      <c r="W22" s="52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2"/>
      <c r="U23" s="52"/>
      <c r="V23" s="10"/>
      <c r="W23" s="52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2"/>
      <c r="U24" s="52"/>
      <c r="V24" s="10"/>
      <c r="W24" s="52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2"/>
      <c r="U25" s="53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2"/>
      <c r="U29" s="3" t="s">
        <v>51</v>
      </c>
      <c r="V29" s="3">
        <f>COUNTIF($R$6:$R$51,"*NG*")</f>
        <v>0</v>
      </c>
      <c r="W29" s="52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2"/>
      <c r="U33" s="3" t="s">
        <v>46</v>
      </c>
      <c r="V33" s="3">
        <f>COUNTIF($R$6:$R$51,"*SF*")</f>
        <v>0</v>
      </c>
      <c r="W33" s="52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2"/>
      <c r="U34" s="3" t="s">
        <v>47</v>
      </c>
      <c r="V34" s="3">
        <f>COUNTIF($R$6:$R$51,"*RTB*")</f>
        <v>0</v>
      </c>
      <c r="W34" s="52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2"/>
      <c r="U37" s="12" t="s">
        <v>32</v>
      </c>
      <c r="V37" s="3"/>
      <c r="W37" s="52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2"/>
      <c r="U38" s="52"/>
      <c r="V38" s="10"/>
      <c r="W38" s="52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2"/>
      <c r="U39" s="52"/>
      <c r="V39" s="10"/>
      <c r="W39" s="52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2"/>
      <c r="U40" s="12" t="s">
        <v>39</v>
      </c>
      <c r="V40" s="3">
        <f>COUNTIF($O$6:$O$51,"*DM*")</f>
        <v>1</v>
      </c>
      <c r="W40" s="52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2"/>
      <c r="U41" s="12" t="s">
        <v>40</v>
      </c>
      <c r="V41" s="3">
        <f>COUNTIF($O$6:$O$51,"*KS*")</f>
        <v>1</v>
      </c>
      <c r="W41" s="52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2"/>
      <c r="U42" s="52"/>
      <c r="V42" s="10"/>
      <c r="W42" s="52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2"/>
      <c r="U43" s="52"/>
      <c r="V43" s="10"/>
      <c r="W43" s="52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2"/>
      <c r="V56" s="52"/>
      <c r="W56" s="52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2"/>
      <c r="V57" s="52"/>
      <c r="W57" s="52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B16" sqref="B1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45124</v>
      </c>
      <c r="D6" s="39" t="s">
        <v>62</v>
      </c>
      <c r="E6" s="41" t="s">
        <v>70</v>
      </c>
      <c r="F6" s="39"/>
      <c r="G6" s="39" t="s">
        <v>63</v>
      </c>
      <c r="H6" s="39"/>
      <c r="I6" s="42" t="s">
        <v>71</v>
      </c>
      <c r="J6" s="44" t="s">
        <v>72</v>
      </c>
      <c r="K6" s="45" t="s">
        <v>73</v>
      </c>
      <c r="L6" s="45"/>
      <c r="M6" s="45" t="s">
        <v>37</v>
      </c>
      <c r="N6" s="43"/>
      <c r="O6" s="43" t="s">
        <v>65</v>
      </c>
      <c r="P6" s="45" t="s">
        <v>66</v>
      </c>
      <c r="Q6" s="43" t="s">
        <v>18</v>
      </c>
      <c r="R6" s="46" t="s">
        <v>23</v>
      </c>
      <c r="S6" s="47"/>
      <c r="T6" s="9"/>
      <c r="U6" s="58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45119</v>
      </c>
      <c r="C7" s="40">
        <v>45124</v>
      </c>
      <c r="D7" s="39" t="s">
        <v>62</v>
      </c>
      <c r="E7" s="41" t="s">
        <v>74</v>
      </c>
      <c r="F7" s="39"/>
      <c r="G7" s="39" t="s">
        <v>63</v>
      </c>
      <c r="H7" s="39"/>
      <c r="I7" s="42" t="s">
        <v>71</v>
      </c>
      <c r="J7" s="45" t="s">
        <v>73</v>
      </c>
      <c r="K7" s="45"/>
      <c r="L7" s="44" t="s">
        <v>75</v>
      </c>
      <c r="M7" s="45" t="s">
        <v>76</v>
      </c>
      <c r="N7" s="43"/>
      <c r="O7" s="43" t="s">
        <v>65</v>
      </c>
      <c r="P7" s="45" t="s">
        <v>66</v>
      </c>
      <c r="Q7" s="43" t="s">
        <v>18</v>
      </c>
      <c r="R7" s="46" t="s">
        <v>22</v>
      </c>
      <c r="S7" s="47"/>
      <c r="T7" s="9"/>
      <c r="U7" s="59"/>
      <c r="V7" s="3" t="s">
        <v>34</v>
      </c>
      <c r="W7" s="9"/>
    </row>
    <row r="8" spans="1:23" ht="18" customHeight="1" x14ac:dyDescent="0.25">
      <c r="A8" s="47">
        <v>3</v>
      </c>
      <c r="B8" s="40">
        <v>45119</v>
      </c>
      <c r="C8" s="40">
        <v>45124</v>
      </c>
      <c r="D8" s="39" t="s">
        <v>62</v>
      </c>
      <c r="E8" s="48" t="s">
        <v>77</v>
      </c>
      <c r="F8" s="39"/>
      <c r="G8" s="39" t="s">
        <v>63</v>
      </c>
      <c r="H8" s="39"/>
      <c r="I8" s="42" t="s">
        <v>71</v>
      </c>
      <c r="J8" s="45" t="s">
        <v>78</v>
      </c>
      <c r="K8" s="45" t="s">
        <v>73</v>
      </c>
      <c r="L8" s="44" t="s">
        <v>75</v>
      </c>
      <c r="M8" s="45" t="s">
        <v>79</v>
      </c>
      <c r="N8" s="43"/>
      <c r="O8" s="43" t="s">
        <v>65</v>
      </c>
      <c r="P8" s="45" t="s">
        <v>66</v>
      </c>
      <c r="Q8" s="43" t="s">
        <v>18</v>
      </c>
      <c r="R8" s="46" t="s">
        <v>80</v>
      </c>
      <c r="S8" s="47"/>
      <c r="T8" s="9"/>
      <c r="U8" s="59"/>
      <c r="V8" s="3" t="s">
        <v>20</v>
      </c>
      <c r="W8" s="9"/>
    </row>
    <row r="9" spans="1:23" ht="18" customHeight="1" x14ac:dyDescent="0.25">
      <c r="A9" s="47">
        <v>4</v>
      </c>
      <c r="B9" s="40">
        <v>45119</v>
      </c>
      <c r="C9" s="40">
        <v>45124</v>
      </c>
      <c r="D9" s="39" t="s">
        <v>62</v>
      </c>
      <c r="E9" s="48" t="s">
        <v>81</v>
      </c>
      <c r="F9" s="39"/>
      <c r="G9" s="39" t="s">
        <v>63</v>
      </c>
      <c r="H9" s="39"/>
      <c r="I9" s="42" t="s">
        <v>71</v>
      </c>
      <c r="J9" s="43" t="s">
        <v>72</v>
      </c>
      <c r="K9" s="45" t="s">
        <v>73</v>
      </c>
      <c r="L9" s="44" t="s">
        <v>75</v>
      </c>
      <c r="M9" s="45" t="s">
        <v>79</v>
      </c>
      <c r="N9" s="43"/>
      <c r="O9" s="43" t="s">
        <v>65</v>
      </c>
      <c r="P9" s="45" t="s">
        <v>66</v>
      </c>
      <c r="Q9" s="43" t="s">
        <v>18</v>
      </c>
      <c r="R9" s="46" t="s">
        <v>80</v>
      </c>
      <c r="S9" s="47"/>
      <c r="T9" s="9"/>
      <c r="U9" s="59"/>
      <c r="V9" s="3" t="s">
        <v>50</v>
      </c>
      <c r="W9" s="9"/>
    </row>
    <row r="10" spans="1:23" ht="18" customHeight="1" x14ac:dyDescent="0.25">
      <c r="A10" s="47">
        <v>5</v>
      </c>
      <c r="B10" s="40">
        <v>45119</v>
      </c>
      <c r="C10" s="40">
        <v>45124</v>
      </c>
      <c r="D10" s="39" t="s">
        <v>62</v>
      </c>
      <c r="E10" s="48" t="s">
        <v>83</v>
      </c>
      <c r="F10" s="39"/>
      <c r="G10" s="39" t="s">
        <v>63</v>
      </c>
      <c r="H10" s="39"/>
      <c r="I10" s="42" t="s">
        <v>71</v>
      </c>
      <c r="J10" s="45" t="s">
        <v>78</v>
      </c>
      <c r="K10" s="45" t="s">
        <v>73</v>
      </c>
      <c r="L10" s="45" t="s">
        <v>82</v>
      </c>
      <c r="M10" s="45" t="s">
        <v>64</v>
      </c>
      <c r="N10" s="43"/>
      <c r="O10" s="43" t="s">
        <v>65</v>
      </c>
      <c r="P10" s="45" t="s">
        <v>66</v>
      </c>
      <c r="Q10" s="43" t="s">
        <v>67</v>
      </c>
      <c r="R10" s="46" t="s">
        <v>68</v>
      </c>
      <c r="S10" s="47"/>
      <c r="T10" s="9"/>
      <c r="U10" s="59"/>
      <c r="V10" s="3" t="s">
        <v>30</v>
      </c>
      <c r="W10" s="9"/>
    </row>
    <row r="11" spans="1:23" ht="18" customHeight="1" x14ac:dyDescent="0.25">
      <c r="A11" s="47">
        <v>6</v>
      </c>
      <c r="B11" s="40">
        <v>45119</v>
      </c>
      <c r="C11" s="40">
        <v>45124</v>
      </c>
      <c r="D11" s="39" t="s">
        <v>62</v>
      </c>
      <c r="E11" s="48" t="s">
        <v>84</v>
      </c>
      <c r="F11" s="49"/>
      <c r="G11" s="39" t="s">
        <v>63</v>
      </c>
      <c r="H11" s="50"/>
      <c r="I11" s="42" t="s">
        <v>71</v>
      </c>
      <c r="J11" s="45" t="s">
        <v>78</v>
      </c>
      <c r="K11" s="45" t="s">
        <v>73</v>
      </c>
      <c r="L11" s="44" t="s">
        <v>85</v>
      </c>
      <c r="M11" s="45" t="s">
        <v>86</v>
      </c>
      <c r="N11" s="43"/>
      <c r="O11" s="43" t="s">
        <v>65</v>
      </c>
      <c r="P11" s="45" t="s">
        <v>66</v>
      </c>
      <c r="Q11" s="43" t="s">
        <v>67</v>
      </c>
      <c r="R11" s="46" t="s">
        <v>87</v>
      </c>
      <c r="S11" s="47"/>
      <c r="T11" s="9"/>
      <c r="U11" s="59"/>
      <c r="V11" s="3" t="s">
        <v>29</v>
      </c>
      <c r="W11" s="9"/>
    </row>
    <row r="12" spans="1:23" ht="18" customHeight="1" x14ac:dyDescent="0.25">
      <c r="A12" s="47">
        <v>7</v>
      </c>
      <c r="B12" s="40">
        <v>45119</v>
      </c>
      <c r="C12" s="40">
        <v>45124</v>
      </c>
      <c r="D12" s="39" t="s">
        <v>62</v>
      </c>
      <c r="E12" s="48" t="s">
        <v>88</v>
      </c>
      <c r="F12" s="49"/>
      <c r="G12" s="39" t="s">
        <v>63</v>
      </c>
      <c r="H12" s="50"/>
      <c r="I12" s="42" t="s">
        <v>71</v>
      </c>
      <c r="J12" s="45" t="s">
        <v>78</v>
      </c>
      <c r="K12" s="45" t="s">
        <v>73</v>
      </c>
      <c r="L12" s="45" t="s">
        <v>89</v>
      </c>
      <c r="M12" s="45" t="s">
        <v>90</v>
      </c>
      <c r="N12" s="43"/>
      <c r="O12" s="43" t="s">
        <v>65</v>
      </c>
      <c r="P12" s="45" t="s">
        <v>66</v>
      </c>
      <c r="Q12" s="43" t="s">
        <v>67</v>
      </c>
      <c r="R12" s="46" t="s">
        <v>91</v>
      </c>
      <c r="S12" s="47"/>
      <c r="T12" s="9"/>
      <c r="U12" s="58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>
        <v>45119</v>
      </c>
      <c r="C13" s="40">
        <v>45124</v>
      </c>
      <c r="D13" s="39" t="s">
        <v>62</v>
      </c>
      <c r="E13" s="48" t="s">
        <v>92</v>
      </c>
      <c r="F13" s="49"/>
      <c r="G13" s="39" t="s">
        <v>63</v>
      </c>
      <c r="H13" s="49"/>
      <c r="I13" s="42" t="s">
        <v>71</v>
      </c>
      <c r="J13" s="45" t="s">
        <v>78</v>
      </c>
      <c r="K13" s="45" t="s">
        <v>73</v>
      </c>
      <c r="L13" s="44" t="s">
        <v>75</v>
      </c>
      <c r="M13" s="45" t="s">
        <v>79</v>
      </c>
      <c r="N13" s="43"/>
      <c r="O13" s="43" t="s">
        <v>65</v>
      </c>
      <c r="P13" s="45" t="s">
        <v>66</v>
      </c>
      <c r="Q13" s="43" t="s">
        <v>18</v>
      </c>
      <c r="R13" s="46" t="s">
        <v>80</v>
      </c>
      <c r="S13" s="47"/>
      <c r="T13" s="9"/>
      <c r="U13" s="59"/>
      <c r="V13" s="3" t="s">
        <v>36</v>
      </c>
      <c r="W13" s="9"/>
    </row>
    <row r="14" spans="1:23" ht="18" customHeight="1" x14ac:dyDescent="0.25">
      <c r="A14" s="47">
        <v>9</v>
      </c>
      <c r="B14" s="40">
        <v>45119</v>
      </c>
      <c r="C14" s="40">
        <v>45124</v>
      </c>
      <c r="D14" s="39" t="s">
        <v>62</v>
      </c>
      <c r="E14" s="48" t="s">
        <v>93</v>
      </c>
      <c r="F14" s="49"/>
      <c r="G14" s="39" t="s">
        <v>63</v>
      </c>
      <c r="H14" s="49"/>
      <c r="I14" s="42" t="s">
        <v>71</v>
      </c>
      <c r="J14" s="45" t="s">
        <v>78</v>
      </c>
      <c r="K14" s="45" t="s">
        <v>73</v>
      </c>
      <c r="L14" s="44" t="s">
        <v>85</v>
      </c>
      <c r="M14" s="45" t="s">
        <v>86</v>
      </c>
      <c r="N14" s="43"/>
      <c r="O14" s="43" t="s">
        <v>65</v>
      </c>
      <c r="P14" s="45" t="s">
        <v>66</v>
      </c>
      <c r="Q14" s="43" t="s">
        <v>67</v>
      </c>
      <c r="R14" s="46" t="s">
        <v>87</v>
      </c>
      <c r="S14" s="47"/>
      <c r="T14" s="9"/>
      <c r="U14" s="59"/>
      <c r="V14" s="3" t="s">
        <v>35</v>
      </c>
      <c r="W14" s="9"/>
    </row>
    <row r="15" spans="1:23" ht="18" customHeight="1" x14ac:dyDescent="0.25">
      <c r="A15" s="47">
        <v>10</v>
      </c>
      <c r="B15" s="40">
        <v>45119</v>
      </c>
      <c r="C15" s="40">
        <v>45124</v>
      </c>
      <c r="D15" s="39" t="s">
        <v>62</v>
      </c>
      <c r="E15" s="48" t="s">
        <v>94</v>
      </c>
      <c r="F15" s="49"/>
      <c r="G15" s="39" t="s">
        <v>63</v>
      </c>
      <c r="H15" s="49"/>
      <c r="I15" s="42" t="s">
        <v>71</v>
      </c>
      <c r="J15" s="45" t="s">
        <v>78</v>
      </c>
      <c r="K15" s="45" t="s">
        <v>73</v>
      </c>
      <c r="L15" s="44"/>
      <c r="M15" s="45" t="s">
        <v>37</v>
      </c>
      <c r="N15" s="43"/>
      <c r="O15" s="43" t="s">
        <v>65</v>
      </c>
      <c r="P15" s="45" t="s">
        <v>66</v>
      </c>
      <c r="Q15" s="43" t="s">
        <v>18</v>
      </c>
      <c r="R15" s="46" t="s">
        <v>23</v>
      </c>
      <c r="S15" s="47"/>
      <c r="T15" s="9"/>
      <c r="U15" s="59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60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2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5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HUB</vt:lpstr>
      <vt:lpstr>CAM</vt:lpstr>
      <vt:lpstr>VNSH01</vt:lpstr>
      <vt:lpstr>VNSH02</vt:lpstr>
      <vt:lpstr>CAM!Criteria</vt:lpstr>
      <vt:lpstr>HUB!Criteria</vt:lpstr>
      <vt:lpstr>'TG102LE-4G'!Criteria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2023-07-25T02:39:36Z</dcterms:modified>
</cp:coreProperties>
</file>