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BM.07!$A$1:$H$91</definedName>
  </definedNames>
  <calcPr calcId="152511"/>
</workbook>
</file>

<file path=xl/calcChain.xml><?xml version="1.0" encoding="utf-8"?>
<calcChain xmlns="http://schemas.openxmlformats.org/spreadsheetml/2006/main">
  <c r="D57" i="10" l="1"/>
  <c r="D54" i="10"/>
  <c r="D45" i="10"/>
  <c r="D42" i="10"/>
  <c r="D34" i="10"/>
  <c r="D33" i="10"/>
  <c r="D28" i="10"/>
  <c r="D27" i="10"/>
  <c r="D26" i="10"/>
  <c r="D21" i="10"/>
  <c r="D13" i="10"/>
  <c r="E57" i="10" l="1"/>
  <c r="E54" i="10"/>
  <c r="E45" i="10"/>
  <c r="E42" i="10"/>
  <c r="E34" i="10"/>
  <c r="E33" i="10"/>
  <c r="E28" i="10"/>
  <c r="E27" i="10"/>
  <c r="E26" i="10"/>
  <c r="E21" i="10"/>
  <c r="E13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<sst xmlns="http://schemas.openxmlformats.org/spreadsheetml/2006/main" count="366" uniqueCount="187">
  <si>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</si>
  <si>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</si>
  <si>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</si>
  <si>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</si>
  <si>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</si>
  <si>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</si>
  <si>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</si>
  <si>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</si>
  <si>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</si>
  <si>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</si>
  <si>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</si>
  <si>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</si>
  <si>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</si>
  <si>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</si>
  <si>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</si>
  <si>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</si>
  <si>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</si>
  <si>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</si>
  <si>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</si>
  <si>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</si>
  <si>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</si>
  <si>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</si>
  <si>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</si>
  <si>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</si>
  <si>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</si>
  <si>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</si>
  <si>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</si>
  <si>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</si>
  <si>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</si>
  <si>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</si>
  <si>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</si>
  <si>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</si>
  <si>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</si>
  <si>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</si>
  <si>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</si>
  <si>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</si>
  <si>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</si>
  <si>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</si>
  <si>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</si>
  <si>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</si>
  <si>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</si>
  <si>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</si>
  <si>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</si>
  <si>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</si>
  <si>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</si>
  <si>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</si>
  <si>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</si>
  <si>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</si>
  <si>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</si>
  <si>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</si>
  <si>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</si>
  <si>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</si>
  <si>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</si>
  <si>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</si>
  <si>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</si>
  <si>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</si>
  <si>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</si>
  <si>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</si>
  <si>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</si>
  <si>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</si>
  <si>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</si>
  <si>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</si>
  <si>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</si>
  <si>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</si>
  <si>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</si>
  <si>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</si>
  <si>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</si>
  <si>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</si>
  <si>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</si>
  <si>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</si>
  <si>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</si>
  <si>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</si>
  <si>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</si>
  <si>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</si>
  <si>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</si>
  <si>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</si>
  <si>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</si>
  <si>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</si>
  <si>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</si>
  <si>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</si>
  <si>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</si>
  <si>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</si>
  <si>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</si>
  <si>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</si>
  <si>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</si>
  <si>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</si>
  <si>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</si>
  <si>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</si>
  <si>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</si>
  <si>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</si>
  <si>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</si>
  <si>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</si>
  <si>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</si>
  <si>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</si>
  <si>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</si>
  <si>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</si>
  <si>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</si>
  <si>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</si>
  <si>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</si>
  <si>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</si>
  <si>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</si>
  <si>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</si>
  <si>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</si>
  <si>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</si>
  <si>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</si>
  <si>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</si>
  <si>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</si>
  <si>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</si>
  <si>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</si>
  <si>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</si>
  <si>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</si>
  <si>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</si>
  <si>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</si>
  <si>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</si>
  <si>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</si>
  <si>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</si>
  <si>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</si>
  <si>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</si>
  <si>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</si>
  <si>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</si>
  <si>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</si>
  <si>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</si>
  <si>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</si>
  <si>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</si>
  <si>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</si>
  <si>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</si>
  <si>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Hà Nội, Ngày 10 Tháng 06 Năm 2021</t>
  </si>
  <si>
    <t>VT_CAP_C0402 470pF</t>
  </si>
  <si>
    <t>VT_CAP_C0603 22pF</t>
  </si>
  <si>
    <t>VT_CAP_C0402 56pF</t>
  </si>
  <si>
    <t>VT_CAP_C0603 150pF</t>
  </si>
  <si>
    <t>VT_CAP_C0603 220pF</t>
  </si>
  <si>
    <t>VT_CAP_C0603 1nF</t>
  </si>
  <si>
    <t>VT_CAP_C0603 10nF</t>
  </si>
  <si>
    <t>VT_CAP_C0603 100nF</t>
  </si>
  <si>
    <t>VT_CAP TAN 100uF 6.3V</t>
  </si>
  <si>
    <t>VT_CAP_C1210 3.3uF 100V</t>
  </si>
  <si>
    <t>VT_DIODE_1N4148W-7-F</t>
  </si>
  <si>
    <t>VT_LED_0603 RED</t>
  </si>
  <si>
    <t>VT_DIODE_PMEG6020ER</t>
  </si>
  <si>
    <t>VT_DIODE_ SMCJ45A</t>
  </si>
  <si>
    <t>VT_DIODE_ SMAJ5.0A</t>
  </si>
  <si>
    <t>VT_Fuse_60V - 550mA</t>
  </si>
  <si>
    <t>VT_IND_0402 6.8nH</t>
  </si>
  <si>
    <t>VT_IND_0603 56nH</t>
  </si>
  <si>
    <t>VT_IND_3225 2.2uH</t>
  </si>
  <si>
    <t>VT_IND_33uH/1.5A</t>
  </si>
  <si>
    <t>VT_Module_A7670E</t>
  </si>
  <si>
    <t>VT_Module_GPS L76-L</t>
  </si>
  <si>
    <t>VT_TRANSISTOR_J3S9013</t>
  </si>
  <si>
    <t>VT_TRANSISTOR_DTC143Z</t>
  </si>
  <si>
    <t>VT_MOSFET_IRLML6402TRPBF</t>
  </si>
  <si>
    <t>VT_RES_R0603 0R</t>
  </si>
  <si>
    <t>VT_RES_R0603 22R</t>
  </si>
  <si>
    <t>VT_RES_R0603 330R</t>
  </si>
  <si>
    <t>VT_RES_R0603 1K</t>
  </si>
  <si>
    <t>VT_RES_R0603 3.3K</t>
  </si>
  <si>
    <t>VT_RES_R0603 5.6K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</si>
  <si>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</si>
  <si>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</si>
  <si>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</si>
  <si>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</si>
  <si>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</si>
  <si>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</si>
  <si>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>VT_IC_STM32F030RCT6</t>
  </si>
  <si>
    <t>VT_IC_MAX2659</t>
  </si>
  <si>
    <t>VT_IC_LIS3DSH</t>
  </si>
  <si>
    <t>VT_IC_MAX3232</t>
  </si>
  <si>
    <t>VT_IC_MP9486A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</si>
  <si>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</si>
  <si>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</si>
  <si>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</si>
  <si>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</si>
  <si>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</si>
  <si>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</si>
  <si>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VT_ANT_GPS 1596</t>
  </si>
  <si>
    <t>VT_CONN_DB9 male, thẳng</t>
  </si>
  <si>
    <t>VT_CONN_2*2 (M3045)</t>
  </si>
  <si>
    <t>VT_CONN_IPEX</t>
  </si>
  <si>
    <t>VT_CONN_Micro SIM 2</t>
  </si>
  <si>
    <t>VT_Buzzer 3V 9mm</t>
  </si>
  <si>
    <t>VT_PCB_TG102LE-4G</t>
  </si>
  <si>
    <t>4000</t>
  </si>
  <si>
    <t>Xuất kho đợt 1 sản xuất trước 1500 thiết bị</t>
  </si>
  <si>
    <t>Xuất kho linh kiện gia công 4000 thiết bị TG102LE-4G (Lô 01/2021)</t>
  </si>
  <si>
    <t>VT_DIODE_1N4148WS-7-F</t>
  </si>
  <si>
    <t>VT_IC_TLV73333PDBVR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</si>
</sst>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8" fillId="2" borderId="1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65</xdr:row>
      <xdr:rowOff>0</xdr:rowOff>
    </xdr:from>
    <xdr:to>
      <xdr:col>19</xdr:col>
      <xdr:colOff>307040</xdr:colOff>
      <xdr:row>65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5"/>
      <c r="J2" s="115"/>
      <c r="K2" s="116"/>
      <c r="L2" s="120" t="s">
        <v>77</v>
      </c>
      <c r="M2" s="120"/>
    </row>
    <row r="3" spans="1:13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8"/>
      <c r="J3" s="118"/>
      <c r="K3" s="119"/>
      <c r="L3" s="120" t="s">
        <v>71</v>
      </c>
      <c r="M3" s="120"/>
    </row>
    <row r="4" spans="1:13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1"/>
      <c r="K4" s="121"/>
      <c r="L4" s="120" t="s">
        <v>61</v>
      </c>
      <c r="M4" s="120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4" t="s">
        <v>1</v>
      </c>
      <c r="C8" s="104"/>
      <c r="D8" s="104"/>
      <c r="E8" s="73" t="s">
        <v>2</v>
      </c>
      <c r="F8" s="73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73" t="s">
        <v>4</v>
      </c>
    </row>
    <row r="9" spans="1:13" s="2" customFormat="1" ht="35.25" customHeight="1" x14ac:dyDescent="0.2">
      <c r="A9" s="74">
        <v>1</v>
      </c>
      <c r="B9" s="110" t="s">
        <v>105</v>
      </c>
      <c r="C9" s="111"/>
      <c r="D9" s="112"/>
      <c r="E9" s="72" t="s">
        <v>93</v>
      </c>
      <c r="F9" s="72">
        <v>985</v>
      </c>
      <c r="G9" s="108"/>
      <c r="H9" s="109"/>
      <c r="I9" s="108"/>
      <c r="J9" s="109"/>
      <c r="K9" s="100" t="s">
        <v>106</v>
      </c>
      <c r="L9" s="100"/>
      <c r="M9" s="73"/>
    </row>
    <row r="10" spans="1:13" s="2" customFormat="1" ht="35.25" customHeight="1" x14ac:dyDescent="0.2">
      <c r="A10" s="74">
        <v>2</v>
      </c>
      <c r="B10" s="110" t="s">
        <v>104</v>
      </c>
      <c r="C10" s="111"/>
      <c r="D10" s="112"/>
      <c r="E10" s="72" t="s">
        <v>93</v>
      </c>
      <c r="F10" s="72">
        <v>985</v>
      </c>
      <c r="G10" s="108"/>
      <c r="H10" s="109"/>
      <c r="I10" s="108"/>
      <c r="J10" s="109"/>
      <c r="K10" s="100" t="s">
        <v>106</v>
      </c>
      <c r="L10" s="100"/>
      <c r="M10" s="73"/>
    </row>
    <row r="11" spans="1:13" s="2" customFormat="1" ht="32.25" customHeight="1" x14ac:dyDescent="0.2">
      <c r="A11" s="74">
        <v>3</v>
      </c>
      <c r="B11" s="105" t="s">
        <v>101</v>
      </c>
      <c r="C11" s="106"/>
      <c r="D11" s="107"/>
      <c r="E11" s="72" t="s">
        <v>93</v>
      </c>
      <c r="F11" s="72">
        <v>985</v>
      </c>
      <c r="G11" s="99"/>
      <c r="H11" s="99"/>
      <c r="I11" s="99"/>
      <c r="J11" s="99"/>
      <c r="K11" s="100" t="s">
        <v>106</v>
      </c>
      <c r="L11" s="100"/>
      <c r="M11" s="71"/>
    </row>
    <row r="12" spans="1:13" s="2" customFormat="1" ht="42" customHeight="1" x14ac:dyDescent="0.2">
      <c r="A12" s="74">
        <v>4</v>
      </c>
      <c r="B12" s="98" t="s">
        <v>102</v>
      </c>
      <c r="C12" s="98"/>
      <c r="D12" s="98"/>
      <c r="E12" s="72" t="s">
        <v>93</v>
      </c>
      <c r="F12" s="72">
        <f>985*2</f>
        <v>1970</v>
      </c>
      <c r="G12" s="99"/>
      <c r="H12" s="99"/>
      <c r="I12" s="99"/>
      <c r="J12" s="99"/>
      <c r="K12" s="100" t="s">
        <v>106</v>
      </c>
      <c r="L12" s="100"/>
      <c r="M12" s="71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5" t="s">
        <v>95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6"/>
      <c r="J2" s="120" t="s">
        <v>77</v>
      </c>
      <c r="K2" s="120"/>
    </row>
    <row r="3" spans="1:11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9"/>
      <c r="J3" s="120" t="s">
        <v>71</v>
      </c>
      <c r="K3" s="120"/>
    </row>
    <row r="4" spans="1:11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0" t="s">
        <v>61</v>
      </c>
      <c r="K4" s="120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08" t="s">
        <v>3</v>
      </c>
      <c r="G8" s="109"/>
      <c r="H8" s="108" t="s">
        <v>86</v>
      </c>
      <c r="I8" s="122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112</v>
      </c>
      <c r="C9" s="124"/>
      <c r="D9" s="125"/>
      <c r="E9" s="77" t="s">
        <v>93</v>
      </c>
      <c r="F9" s="123">
        <v>6</v>
      </c>
      <c r="G9" s="125"/>
      <c r="H9" s="123" t="s">
        <v>113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116</v>
      </c>
      <c r="C10" s="124"/>
      <c r="D10" s="125"/>
      <c r="E10" s="77" t="s">
        <v>93</v>
      </c>
      <c r="F10" s="123">
        <v>4</v>
      </c>
      <c r="G10" s="125"/>
      <c r="H10" s="123" t="s">
        <v>113</v>
      </c>
      <c r="I10" s="124"/>
      <c r="J10" s="125"/>
      <c r="K10" s="77" t="s">
        <v>117</v>
      </c>
    </row>
    <row r="11" spans="1:11" s="2" customFormat="1" ht="35.25" customHeight="1" x14ac:dyDescent="0.2">
      <c r="A11" s="77">
        <v>3</v>
      </c>
      <c r="B11" s="123" t="s">
        <v>115</v>
      </c>
      <c r="C11" s="124"/>
      <c r="D11" s="125"/>
      <c r="E11" s="77" t="s">
        <v>93</v>
      </c>
      <c r="F11" s="123">
        <v>2</v>
      </c>
      <c r="G11" s="125"/>
      <c r="H11" s="123" t="s">
        <v>114</v>
      </c>
      <c r="I11" s="124"/>
      <c r="J11" s="125"/>
      <c r="K11" s="77" t="s">
        <v>118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5" t="s">
        <v>95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tabSelected="1" view="pageBreakPreview" zoomScale="85" zoomScaleNormal="100" zoomScaleSheetLayoutView="85" workbookViewId="0">
      <selection activeCell="H60" sqref="H6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4" width="18.5703125" style="1" customWidth="1"/>
    <col min="5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8" ht="20.25" customHeight="1" x14ac:dyDescent="0.2">
      <c r="A2" s="113"/>
      <c r="B2" s="113"/>
      <c r="C2" s="126" t="s">
        <v>90</v>
      </c>
      <c r="D2" s="126"/>
      <c r="E2" s="126"/>
      <c r="F2" s="127"/>
      <c r="G2" s="120" t="s">
        <v>77</v>
      </c>
      <c r="H2" s="120"/>
    </row>
    <row r="3" spans="1:8" ht="17.25" customHeight="1" x14ac:dyDescent="0.2">
      <c r="A3" s="113"/>
      <c r="B3" s="113"/>
      <c r="C3" s="128"/>
      <c r="D3" s="128"/>
      <c r="E3" s="128"/>
      <c r="F3" s="129"/>
      <c r="G3" s="120" t="s">
        <v>71</v>
      </c>
      <c r="H3" s="120"/>
    </row>
    <row r="4" spans="1:8" ht="31.5" customHeight="1" x14ac:dyDescent="0.2">
      <c r="A4" s="113"/>
      <c r="B4" s="113"/>
      <c r="C4" s="130"/>
      <c r="D4" s="130"/>
      <c r="E4" s="130"/>
      <c r="F4" s="131"/>
      <c r="G4" s="120" t="s">
        <v>61</v>
      </c>
      <c r="H4" s="120"/>
    </row>
    <row r="5" spans="1:8" s="59" customFormat="1" ht="17.25" customHeight="1" x14ac:dyDescent="0.25">
      <c r="A5" s="59" t="s">
        <v>92</v>
      </c>
    </row>
    <row r="6" spans="1:8" s="59" customFormat="1" ht="17.25" customHeight="1" x14ac:dyDescent="0.25">
      <c r="A6" s="59" t="s">
        <v>124</v>
      </c>
      <c r="E6" s="63" t="s">
        <v>125</v>
      </c>
      <c r="F6" s="133" t="s">
        <v>126</v>
      </c>
      <c r="G6" s="133"/>
      <c r="H6" s="133"/>
    </row>
    <row r="7" spans="1:8" s="59" customFormat="1" ht="17.25" customHeight="1" x14ac:dyDescent="0.25">
      <c r="A7" s="59" t="s">
        <v>94</v>
      </c>
    </row>
    <row r="8" spans="1:8" s="2" customFormat="1" ht="42.6" customHeight="1" x14ac:dyDescent="0.2">
      <c r="A8" s="60" t="s">
        <v>0</v>
      </c>
      <c r="B8" s="75" t="s">
        <v>108</v>
      </c>
      <c r="C8" s="60" t="s">
        <v>2</v>
      </c>
      <c r="D8" s="78" t="s">
        <v>3</v>
      </c>
      <c r="E8" s="60" t="s">
        <v>3</v>
      </c>
      <c r="F8" s="78" t="s">
        <v>120</v>
      </c>
      <c r="G8" s="78" t="s">
        <v>107</v>
      </c>
      <c r="H8" s="60" t="s">
        <v>4</v>
      </c>
    </row>
    <row r="9" spans="1:8" s="2" customFormat="1" ht="42.6" customHeight="1" x14ac:dyDescent="0.2">
      <c r="A9" s="68">
        <v>1</v>
      </c>
      <c r="B9" s="86" t="s">
        <v>127</v>
      </c>
      <c r="C9" s="68" t="s">
        <v>93</v>
      </c>
      <c r="D9" s="89">
        <v>8850</v>
      </c>
      <c r="E9" s="89">
        <v>8850</v>
      </c>
      <c r="F9" s="78"/>
      <c r="G9" s="135" t="s">
        <v>184</v>
      </c>
      <c r="H9" s="135" t="s">
        <v>183</v>
      </c>
    </row>
    <row r="10" spans="1:8" s="2" customFormat="1" ht="42.6" customHeight="1" x14ac:dyDescent="0.2">
      <c r="A10" s="68">
        <v>2</v>
      </c>
      <c r="B10" s="86" t="s">
        <v>128</v>
      </c>
      <c r="C10" s="68" t="s">
        <v>93</v>
      </c>
      <c r="D10" s="89">
        <v>28000</v>
      </c>
      <c r="E10" s="89">
        <v>28000</v>
      </c>
      <c r="F10" s="78"/>
      <c r="G10" s="136"/>
      <c r="H10" s="136"/>
    </row>
    <row r="11" spans="1:8" s="2" customFormat="1" ht="42.6" customHeight="1" x14ac:dyDescent="0.2">
      <c r="A11" s="68">
        <v>3</v>
      </c>
      <c r="B11" s="86" t="s">
        <v>129</v>
      </c>
      <c r="C11" s="68" t="s">
        <v>93</v>
      </c>
      <c r="D11" s="89">
        <v>5500</v>
      </c>
      <c r="E11" s="89">
        <v>5500</v>
      </c>
      <c r="F11" s="78"/>
      <c r="G11" s="85"/>
      <c r="H11" s="78"/>
    </row>
    <row r="12" spans="1:8" s="2" customFormat="1" ht="42.6" customHeight="1" x14ac:dyDescent="0.2">
      <c r="A12" s="68">
        <v>4</v>
      </c>
      <c r="B12" s="86" t="s">
        <v>130</v>
      </c>
      <c r="C12" s="68" t="s">
        <v>93</v>
      </c>
      <c r="D12" s="89">
        <v>16000</v>
      </c>
      <c r="E12" s="89">
        <v>16000</v>
      </c>
      <c r="F12" s="78"/>
      <c r="G12" s="85"/>
      <c r="H12" s="78"/>
    </row>
    <row r="13" spans="1:8" s="2" customFormat="1" ht="42.6" customHeight="1" x14ac:dyDescent="0.2">
      <c r="A13" s="68">
        <v>5</v>
      </c>
      <c r="B13" s="86" t="s">
        <v>131</v>
      </c>
      <c r="C13" s="68" t="s">
        <v>93</v>
      </c>
      <c r="D13" s="89">
        <f>4000+1473</f>
        <v>5473</v>
      </c>
      <c r="E13" s="89">
        <f>4000+1473</f>
        <v>5473</v>
      </c>
      <c r="F13" s="78"/>
      <c r="G13" s="85"/>
      <c r="H13" s="78"/>
    </row>
    <row r="14" spans="1:8" s="2" customFormat="1" ht="42.6" customHeight="1" x14ac:dyDescent="0.2">
      <c r="A14" s="68">
        <v>6</v>
      </c>
      <c r="B14" s="86" t="s">
        <v>132</v>
      </c>
      <c r="C14" s="68" t="s">
        <v>93</v>
      </c>
      <c r="D14" s="89">
        <v>4728</v>
      </c>
      <c r="E14" s="89">
        <v>4728</v>
      </c>
      <c r="F14" s="78"/>
      <c r="G14" s="85"/>
      <c r="H14" s="78"/>
    </row>
    <row r="15" spans="1:8" s="2" customFormat="1" ht="42.6" customHeight="1" x14ac:dyDescent="0.2">
      <c r="A15" s="68">
        <v>7</v>
      </c>
      <c r="B15" s="86" t="s">
        <v>133</v>
      </c>
      <c r="C15" s="68" t="s">
        <v>93</v>
      </c>
      <c r="D15" s="89">
        <v>4000</v>
      </c>
      <c r="E15" s="89">
        <v>4000</v>
      </c>
      <c r="F15" s="78"/>
      <c r="G15" s="85"/>
      <c r="H15" s="78"/>
    </row>
    <row r="16" spans="1:8" s="2" customFormat="1" ht="42.6" customHeight="1" x14ac:dyDescent="0.2">
      <c r="A16" s="68">
        <v>8</v>
      </c>
      <c r="B16" s="86" t="s">
        <v>134</v>
      </c>
      <c r="C16" s="68" t="s">
        <v>93</v>
      </c>
      <c r="D16" s="89">
        <v>108000</v>
      </c>
      <c r="E16" s="89">
        <v>108000</v>
      </c>
      <c r="F16" s="78"/>
      <c r="G16" s="85"/>
      <c r="H16" s="78"/>
    </row>
    <row r="17" spans="1:8" s="2" customFormat="1" ht="42.6" customHeight="1" x14ac:dyDescent="0.2">
      <c r="A17" s="68">
        <v>9</v>
      </c>
      <c r="B17" s="87" t="s">
        <v>135</v>
      </c>
      <c r="C17" s="68" t="s">
        <v>93</v>
      </c>
      <c r="D17" s="89">
        <v>23000</v>
      </c>
      <c r="E17" s="89">
        <v>23000</v>
      </c>
      <c r="F17" s="78"/>
      <c r="G17" s="85"/>
      <c r="H17" s="78"/>
    </row>
    <row r="18" spans="1:8" s="2" customFormat="1" ht="42.6" customHeight="1" x14ac:dyDescent="0.2">
      <c r="A18" s="68">
        <v>10</v>
      </c>
      <c r="B18" s="86" t="s">
        <v>136</v>
      </c>
      <c r="C18" s="68" t="s">
        <v>93</v>
      </c>
      <c r="D18" s="89">
        <v>3669</v>
      </c>
      <c r="E18" s="89">
        <v>3669</v>
      </c>
      <c r="F18" s="78"/>
      <c r="G18" s="85"/>
      <c r="H18" s="78"/>
    </row>
    <row r="19" spans="1:8" s="2" customFormat="1" ht="42.6" customHeight="1" x14ac:dyDescent="0.2">
      <c r="A19" s="68">
        <v>11</v>
      </c>
      <c r="B19" s="86" t="s">
        <v>185</v>
      </c>
      <c r="C19" s="68" t="s">
        <v>93</v>
      </c>
      <c r="D19" s="89">
        <v>2732</v>
      </c>
      <c r="E19" s="89">
        <v>2732</v>
      </c>
      <c r="F19" s="78"/>
      <c r="G19" s="85"/>
      <c r="H19" s="78"/>
    </row>
    <row r="20" spans="1:8" s="2" customFormat="1" ht="42.6" customHeight="1" x14ac:dyDescent="0.2">
      <c r="A20" s="68">
        <v>12</v>
      </c>
      <c r="B20" s="86" t="s">
        <v>137</v>
      </c>
      <c r="C20" s="68" t="s">
        <v>93</v>
      </c>
      <c r="D20" s="89">
        <v>30500</v>
      </c>
      <c r="E20" s="89">
        <v>30500</v>
      </c>
      <c r="F20" s="78"/>
      <c r="G20" s="85"/>
      <c r="H20" s="78"/>
    </row>
    <row r="21" spans="1:8" s="2" customFormat="1" ht="42.6" customHeight="1" x14ac:dyDescent="0.2">
      <c r="A21" s="68">
        <v>13</v>
      </c>
      <c r="B21" s="86" t="s">
        <v>138</v>
      </c>
      <c r="C21" s="68" t="s">
        <v>93</v>
      </c>
      <c r="D21" s="89">
        <f>3167+16000</f>
        <v>19167</v>
      </c>
      <c r="E21" s="89">
        <f>3167+16000</f>
        <v>19167</v>
      </c>
      <c r="F21" s="78"/>
      <c r="G21" s="85"/>
      <c r="H21" s="78"/>
    </row>
    <row r="22" spans="1:8" s="2" customFormat="1" ht="42.6" customHeight="1" x14ac:dyDescent="0.2">
      <c r="A22" s="68">
        <v>14</v>
      </c>
      <c r="B22" s="86" t="s">
        <v>139</v>
      </c>
      <c r="C22" s="68" t="s">
        <v>93</v>
      </c>
      <c r="D22" s="89">
        <v>9000</v>
      </c>
      <c r="E22" s="89">
        <v>9000</v>
      </c>
      <c r="F22" s="78"/>
      <c r="G22" s="85"/>
      <c r="H22" s="78"/>
    </row>
    <row r="23" spans="1:8" s="2" customFormat="1" ht="42.6" customHeight="1" x14ac:dyDescent="0.2">
      <c r="A23" s="68">
        <v>15</v>
      </c>
      <c r="B23" s="86" t="s">
        <v>140</v>
      </c>
      <c r="C23" s="68" t="s">
        <v>93</v>
      </c>
      <c r="D23" s="89">
        <v>4139</v>
      </c>
      <c r="E23" s="89">
        <v>4139</v>
      </c>
      <c r="F23" s="78"/>
      <c r="G23" s="85"/>
      <c r="H23" s="78"/>
    </row>
    <row r="24" spans="1:8" s="2" customFormat="1" ht="42.6" customHeight="1" x14ac:dyDescent="0.2">
      <c r="A24" s="68">
        <v>16</v>
      </c>
      <c r="B24" s="86" t="s">
        <v>141</v>
      </c>
      <c r="C24" s="68" t="s">
        <v>93</v>
      </c>
      <c r="D24" s="89">
        <v>5000</v>
      </c>
      <c r="E24" s="89">
        <v>5000</v>
      </c>
      <c r="F24" s="78"/>
      <c r="G24" s="85"/>
      <c r="H24" s="78"/>
    </row>
    <row r="25" spans="1:8" s="2" customFormat="1" ht="42.6" customHeight="1" x14ac:dyDescent="0.2">
      <c r="A25" s="68">
        <v>17</v>
      </c>
      <c r="B25" s="86" t="s">
        <v>142</v>
      </c>
      <c r="C25" s="68" t="s">
        <v>93</v>
      </c>
      <c r="D25" s="89">
        <v>6000</v>
      </c>
      <c r="E25" s="89">
        <v>6000</v>
      </c>
      <c r="F25" s="78"/>
      <c r="G25" s="85"/>
      <c r="H25" s="78"/>
    </row>
    <row r="26" spans="1:8" s="2" customFormat="1" ht="42.6" customHeight="1" x14ac:dyDescent="0.2">
      <c r="A26" s="68">
        <v>18</v>
      </c>
      <c r="B26" s="86" t="s">
        <v>143</v>
      </c>
      <c r="C26" s="68" t="s">
        <v>93</v>
      </c>
      <c r="D26" s="89">
        <f>2000+2410</f>
        <v>4410</v>
      </c>
      <c r="E26" s="89">
        <f>2000+2410</f>
        <v>4410</v>
      </c>
      <c r="F26" s="78"/>
      <c r="G26" s="85"/>
      <c r="H26" s="78"/>
    </row>
    <row r="27" spans="1:8" s="2" customFormat="1" ht="42.6" customHeight="1" x14ac:dyDescent="0.2">
      <c r="A27" s="68">
        <v>19</v>
      </c>
      <c r="B27" s="86" t="s">
        <v>144</v>
      </c>
      <c r="C27" s="68" t="s">
        <v>93</v>
      </c>
      <c r="D27" s="89">
        <f>3600+572</f>
        <v>4172</v>
      </c>
      <c r="E27" s="89">
        <f>3600+572</f>
        <v>4172</v>
      </c>
      <c r="F27" s="78"/>
      <c r="G27" s="85"/>
      <c r="H27" s="78"/>
    </row>
    <row r="28" spans="1:8" s="2" customFormat="1" ht="42.6" customHeight="1" x14ac:dyDescent="0.2">
      <c r="A28" s="68">
        <v>20</v>
      </c>
      <c r="B28" s="86" t="s">
        <v>145</v>
      </c>
      <c r="C28" s="68" t="s">
        <v>93</v>
      </c>
      <c r="D28" s="89">
        <f>3500+1000</f>
        <v>4500</v>
      </c>
      <c r="E28" s="89">
        <f>3500+1000</f>
        <v>4500</v>
      </c>
      <c r="F28" s="78"/>
      <c r="G28" s="85"/>
      <c r="H28" s="78"/>
    </row>
    <row r="29" spans="1:8" s="2" customFormat="1" ht="42.6" customHeight="1" x14ac:dyDescent="0.2">
      <c r="A29" s="68">
        <v>21</v>
      </c>
      <c r="B29" s="86" t="s">
        <v>146</v>
      </c>
      <c r="C29" s="68" t="s">
        <v>93</v>
      </c>
      <c r="D29" s="89">
        <v>4000</v>
      </c>
      <c r="E29" s="89">
        <v>4000</v>
      </c>
      <c r="F29" s="78"/>
      <c r="G29" s="85"/>
      <c r="H29" s="78"/>
    </row>
    <row r="30" spans="1:8" s="2" customFormat="1" ht="42.6" customHeight="1" x14ac:dyDescent="0.2">
      <c r="A30" s="68">
        <v>22</v>
      </c>
      <c r="B30" s="86" t="s">
        <v>147</v>
      </c>
      <c r="C30" s="68" t="s">
        <v>93</v>
      </c>
      <c r="D30" s="89">
        <v>4000</v>
      </c>
      <c r="E30" s="89">
        <v>4000</v>
      </c>
      <c r="F30" s="78"/>
      <c r="G30" s="85"/>
      <c r="H30" s="78"/>
    </row>
    <row r="31" spans="1:8" s="2" customFormat="1" ht="42.6" customHeight="1" x14ac:dyDescent="0.2">
      <c r="A31" s="68">
        <v>23</v>
      </c>
      <c r="B31" s="86" t="s">
        <v>148</v>
      </c>
      <c r="C31" s="68" t="s">
        <v>93</v>
      </c>
      <c r="D31" s="89">
        <v>4000</v>
      </c>
      <c r="E31" s="89">
        <v>4000</v>
      </c>
      <c r="F31" s="78"/>
      <c r="G31" s="85"/>
      <c r="H31" s="78"/>
    </row>
    <row r="32" spans="1:8" s="2" customFormat="1" ht="42.6" customHeight="1" x14ac:dyDescent="0.2">
      <c r="A32" s="68">
        <v>24</v>
      </c>
      <c r="B32" s="86" t="s">
        <v>149</v>
      </c>
      <c r="C32" s="68" t="s">
        <v>93</v>
      </c>
      <c r="D32" s="89">
        <v>14500</v>
      </c>
      <c r="E32" s="89">
        <v>14500</v>
      </c>
      <c r="F32" s="78"/>
      <c r="G32" s="85"/>
      <c r="H32" s="78"/>
    </row>
    <row r="33" spans="1:8" s="2" customFormat="1" ht="42.6" customHeight="1" x14ac:dyDescent="0.2">
      <c r="A33" s="68">
        <v>25</v>
      </c>
      <c r="B33" s="86" t="s">
        <v>150</v>
      </c>
      <c r="C33" s="68" t="s">
        <v>93</v>
      </c>
      <c r="D33" s="89">
        <f>16500+3500</f>
        <v>20000</v>
      </c>
      <c r="E33" s="89">
        <f>16500+3500</f>
        <v>20000</v>
      </c>
      <c r="F33" s="78"/>
      <c r="G33" s="85"/>
      <c r="H33" s="78"/>
    </row>
    <row r="34" spans="1:8" s="2" customFormat="1" ht="42.6" customHeight="1" x14ac:dyDescent="0.2">
      <c r="A34" s="68">
        <v>26</v>
      </c>
      <c r="B34" s="86" t="s">
        <v>151</v>
      </c>
      <c r="C34" s="68" t="s">
        <v>93</v>
      </c>
      <c r="D34" s="89">
        <f>10000+2809</f>
        <v>12809</v>
      </c>
      <c r="E34" s="89">
        <f>10000+2809</f>
        <v>12809</v>
      </c>
      <c r="F34" s="78"/>
      <c r="G34" s="85"/>
      <c r="H34" s="78"/>
    </row>
    <row r="35" spans="1:8" s="2" customFormat="1" ht="42.6" customHeight="1" x14ac:dyDescent="0.2">
      <c r="A35" s="68">
        <v>27</v>
      </c>
      <c r="B35" s="86" t="s">
        <v>152</v>
      </c>
      <c r="C35" s="68" t="s">
        <v>93</v>
      </c>
      <c r="D35" s="89">
        <v>12000</v>
      </c>
      <c r="E35" s="89">
        <v>12000</v>
      </c>
      <c r="F35" s="78"/>
      <c r="G35" s="85"/>
      <c r="H35" s="78"/>
    </row>
    <row r="36" spans="1:8" s="2" customFormat="1" ht="42.6" customHeight="1" x14ac:dyDescent="0.2">
      <c r="A36" s="68">
        <v>28</v>
      </c>
      <c r="B36" s="86" t="s">
        <v>153</v>
      </c>
      <c r="C36" s="68" t="s">
        <v>93</v>
      </c>
      <c r="D36" s="89">
        <v>13000</v>
      </c>
      <c r="E36" s="89">
        <v>13000</v>
      </c>
      <c r="F36" s="78"/>
      <c r="G36" s="85"/>
      <c r="H36" s="78"/>
    </row>
    <row r="37" spans="1:8" s="2" customFormat="1" ht="42.6" customHeight="1" x14ac:dyDescent="0.2">
      <c r="A37" s="68">
        <v>29</v>
      </c>
      <c r="B37" s="86" t="s">
        <v>154</v>
      </c>
      <c r="C37" s="68" t="s">
        <v>93</v>
      </c>
      <c r="D37" s="89">
        <v>12614</v>
      </c>
      <c r="E37" s="89">
        <v>12614</v>
      </c>
      <c r="F37" s="78"/>
      <c r="G37" s="85"/>
      <c r="H37" s="78"/>
    </row>
    <row r="38" spans="1:8" s="2" customFormat="1" ht="42.6" customHeight="1" x14ac:dyDescent="0.2">
      <c r="A38" s="68">
        <v>30</v>
      </c>
      <c r="B38" s="86" t="s">
        <v>155</v>
      </c>
      <c r="C38" s="68" t="s">
        <v>93</v>
      </c>
      <c r="D38" s="89">
        <v>22620</v>
      </c>
      <c r="E38" s="89">
        <v>22620</v>
      </c>
      <c r="F38" s="78"/>
      <c r="G38" s="85"/>
      <c r="H38" s="78"/>
    </row>
    <row r="39" spans="1:8" s="2" customFormat="1" ht="42.6" customHeight="1" x14ac:dyDescent="0.2">
      <c r="A39" s="68">
        <v>31</v>
      </c>
      <c r="B39" s="86" t="s">
        <v>156</v>
      </c>
      <c r="C39" s="68" t="s">
        <v>93</v>
      </c>
      <c r="D39" s="89">
        <v>37000</v>
      </c>
      <c r="E39" s="89">
        <v>37000</v>
      </c>
      <c r="F39" s="78"/>
      <c r="G39" s="85"/>
      <c r="H39" s="78"/>
    </row>
    <row r="40" spans="1:8" s="2" customFormat="1" ht="42.6" customHeight="1" x14ac:dyDescent="0.2">
      <c r="A40" s="68">
        <v>32</v>
      </c>
      <c r="B40" s="86" t="s">
        <v>157</v>
      </c>
      <c r="C40" s="68" t="s">
        <v>93</v>
      </c>
      <c r="D40" s="89">
        <v>13000</v>
      </c>
      <c r="E40" s="89">
        <v>13000</v>
      </c>
      <c r="F40" s="78"/>
      <c r="G40" s="85"/>
      <c r="H40" s="78"/>
    </row>
    <row r="41" spans="1:8" s="2" customFormat="1" ht="42.6" customHeight="1" x14ac:dyDescent="0.2">
      <c r="A41" s="68">
        <v>33</v>
      </c>
      <c r="B41" s="86" t="s">
        <v>158</v>
      </c>
      <c r="C41" s="68" t="s">
        <v>93</v>
      </c>
      <c r="D41" s="89">
        <v>8400</v>
      </c>
      <c r="E41" s="89">
        <v>8400</v>
      </c>
      <c r="F41" s="78"/>
      <c r="G41" s="85"/>
      <c r="H41" s="78"/>
    </row>
    <row r="42" spans="1:8" s="2" customFormat="1" ht="42.6" customHeight="1" x14ac:dyDescent="0.2">
      <c r="A42" s="68">
        <v>34</v>
      </c>
      <c r="B42" s="86" t="s">
        <v>159</v>
      </c>
      <c r="C42" s="68" t="s">
        <v>93</v>
      </c>
      <c r="D42" s="89">
        <f>95000+5000</f>
        <v>100000</v>
      </c>
      <c r="E42" s="89">
        <f>95000+5000</f>
        <v>100000</v>
      </c>
      <c r="F42" s="78"/>
      <c r="G42" s="85"/>
      <c r="H42" s="78"/>
    </row>
    <row r="43" spans="1:8" s="2" customFormat="1" ht="42.6" customHeight="1" x14ac:dyDescent="0.2">
      <c r="A43" s="68">
        <v>35</v>
      </c>
      <c r="B43" s="86" t="s">
        <v>160</v>
      </c>
      <c r="C43" s="68" t="s">
        <v>93</v>
      </c>
      <c r="D43" s="89">
        <v>9000</v>
      </c>
      <c r="E43" s="89">
        <v>9000</v>
      </c>
      <c r="F43" s="78"/>
      <c r="G43" s="85"/>
      <c r="H43" s="78"/>
    </row>
    <row r="44" spans="1:8" s="2" customFormat="1" ht="42.6" customHeight="1" x14ac:dyDescent="0.2">
      <c r="A44" s="68">
        <v>36</v>
      </c>
      <c r="B44" s="86" t="s">
        <v>161</v>
      </c>
      <c r="C44" s="68" t="s">
        <v>93</v>
      </c>
      <c r="D44" s="89">
        <v>16800</v>
      </c>
      <c r="E44" s="89">
        <v>16800</v>
      </c>
      <c r="F44" s="78"/>
      <c r="G44" s="85"/>
      <c r="H44" s="78"/>
    </row>
    <row r="45" spans="1:8" s="2" customFormat="1" ht="42.6" customHeight="1" x14ac:dyDescent="0.2">
      <c r="A45" s="68">
        <v>37</v>
      </c>
      <c r="B45" s="86" t="s">
        <v>162</v>
      </c>
      <c r="C45" s="68" t="s">
        <v>93</v>
      </c>
      <c r="D45" s="89">
        <f>12000+5175</f>
        <v>17175</v>
      </c>
      <c r="E45" s="89">
        <f>12000+5175</f>
        <v>17175</v>
      </c>
      <c r="F45" s="78"/>
      <c r="G45" s="85"/>
      <c r="H45" s="78"/>
    </row>
    <row r="46" spans="1:8" s="2" customFormat="1" ht="42.6" customHeight="1" x14ac:dyDescent="0.2">
      <c r="A46" s="68">
        <v>38</v>
      </c>
      <c r="B46" s="86" t="s">
        <v>163</v>
      </c>
      <c r="C46" s="68" t="s">
        <v>93</v>
      </c>
      <c r="D46" s="89">
        <v>3854</v>
      </c>
      <c r="E46" s="89">
        <v>3854</v>
      </c>
      <c r="F46" s="78"/>
      <c r="G46" s="85"/>
      <c r="H46" s="78"/>
    </row>
    <row r="47" spans="1:8" s="2" customFormat="1" ht="42.6" customHeight="1" x14ac:dyDescent="0.2">
      <c r="A47" s="68">
        <v>39</v>
      </c>
      <c r="B47" s="86" t="s">
        <v>164</v>
      </c>
      <c r="C47" s="68" t="s">
        <v>93</v>
      </c>
      <c r="D47" s="89">
        <v>2880</v>
      </c>
      <c r="E47" s="89">
        <v>2880</v>
      </c>
      <c r="F47" s="78"/>
      <c r="G47" s="85"/>
      <c r="H47" s="78"/>
    </row>
    <row r="48" spans="1:8" s="2" customFormat="1" ht="42.6" customHeight="1" x14ac:dyDescent="0.2">
      <c r="A48" s="68">
        <v>40</v>
      </c>
      <c r="B48" s="86" t="s">
        <v>165</v>
      </c>
      <c r="C48" s="68" t="s">
        <v>93</v>
      </c>
      <c r="D48" s="89">
        <v>4100</v>
      </c>
      <c r="E48" s="89">
        <v>4100</v>
      </c>
      <c r="F48" s="78"/>
      <c r="G48" s="85"/>
      <c r="H48" s="78"/>
    </row>
    <row r="49" spans="1:8" s="2" customFormat="1" ht="42.6" customHeight="1" x14ac:dyDescent="0.2">
      <c r="A49" s="68">
        <v>41</v>
      </c>
      <c r="B49" s="86" t="s">
        <v>166</v>
      </c>
      <c r="C49" s="68" t="s">
        <v>93</v>
      </c>
      <c r="D49" s="89" t="s">
        <v>182</v>
      </c>
      <c r="E49" s="89" t="s">
        <v>182</v>
      </c>
      <c r="F49" s="78"/>
      <c r="G49" s="85"/>
      <c r="H49" s="78"/>
    </row>
    <row r="50" spans="1:8" s="2" customFormat="1" ht="42.6" customHeight="1" x14ac:dyDescent="0.2">
      <c r="A50" s="68">
        <v>42</v>
      </c>
      <c r="B50" s="86" t="s">
        <v>167</v>
      </c>
      <c r="C50" s="68" t="s">
        <v>93</v>
      </c>
      <c r="D50" s="89">
        <v>4165</v>
      </c>
      <c r="E50" s="89">
        <v>4165</v>
      </c>
      <c r="F50" s="78"/>
      <c r="G50" s="85"/>
      <c r="H50" s="78"/>
    </row>
    <row r="51" spans="1:8" s="2" customFormat="1" ht="42.6" customHeight="1" x14ac:dyDescent="0.2">
      <c r="A51" s="68">
        <v>43</v>
      </c>
      <c r="B51" s="87" t="s">
        <v>168</v>
      </c>
      <c r="C51" s="68" t="s">
        <v>93</v>
      </c>
      <c r="D51" s="89">
        <v>1500</v>
      </c>
      <c r="E51" s="89">
        <v>1500</v>
      </c>
      <c r="F51" s="78"/>
      <c r="G51" s="85"/>
      <c r="H51" s="78"/>
    </row>
    <row r="52" spans="1:8" s="2" customFormat="1" ht="42.6" customHeight="1" x14ac:dyDescent="0.2">
      <c r="A52" s="68">
        <v>44</v>
      </c>
      <c r="B52" s="91" t="s">
        <v>186</v>
      </c>
      <c r="C52" s="68" t="s">
        <v>93</v>
      </c>
      <c r="D52" s="89">
        <v>3500</v>
      </c>
      <c r="E52" s="89">
        <v>3500</v>
      </c>
      <c r="F52" s="78"/>
      <c r="G52" s="85"/>
      <c r="H52" s="78"/>
    </row>
    <row r="53" spans="1:8" s="2" customFormat="1" ht="42.6" customHeight="1" x14ac:dyDescent="0.2">
      <c r="A53" s="68">
        <v>45</v>
      </c>
      <c r="B53" s="86" t="s">
        <v>169</v>
      </c>
      <c r="C53" s="68" t="s">
        <v>93</v>
      </c>
      <c r="D53" s="89">
        <v>850</v>
      </c>
      <c r="E53" s="89">
        <v>850</v>
      </c>
      <c r="F53" s="78"/>
      <c r="G53" s="85"/>
      <c r="H53" s="78"/>
    </row>
    <row r="54" spans="1:8" s="2" customFormat="1" ht="42.6" customHeight="1" x14ac:dyDescent="0.2">
      <c r="A54" s="68">
        <v>46</v>
      </c>
      <c r="B54" s="86" t="s">
        <v>170</v>
      </c>
      <c r="C54" s="68" t="s">
        <v>93</v>
      </c>
      <c r="D54" s="89">
        <f>2000+2000</f>
        <v>4000</v>
      </c>
      <c r="E54" s="89">
        <f>2000+2000</f>
        <v>4000</v>
      </c>
      <c r="F54" s="78"/>
      <c r="G54" s="85"/>
      <c r="H54" s="78"/>
    </row>
    <row r="55" spans="1:8" s="2" customFormat="1" ht="42.6" customHeight="1" x14ac:dyDescent="0.2">
      <c r="A55" s="68">
        <v>47</v>
      </c>
      <c r="B55" s="86" t="s">
        <v>171</v>
      </c>
      <c r="C55" s="68" t="s">
        <v>93</v>
      </c>
      <c r="D55" s="89">
        <v>4005</v>
      </c>
      <c r="E55" s="89">
        <v>4005</v>
      </c>
      <c r="F55" s="78"/>
      <c r="G55" s="85"/>
      <c r="H55" s="78"/>
    </row>
    <row r="56" spans="1:8" s="2" customFormat="1" ht="42.6" customHeight="1" x14ac:dyDescent="0.2">
      <c r="A56" s="68">
        <v>48</v>
      </c>
      <c r="B56" s="87" t="s">
        <v>172</v>
      </c>
      <c r="C56" s="68" t="s">
        <v>93</v>
      </c>
      <c r="D56" s="89">
        <v>6000</v>
      </c>
      <c r="E56" s="89">
        <v>6000</v>
      </c>
      <c r="F56" s="78"/>
      <c r="G56" s="85"/>
      <c r="H56" s="78"/>
    </row>
    <row r="57" spans="1:8" s="2" customFormat="1" ht="42.6" customHeight="1" x14ac:dyDescent="0.2">
      <c r="A57" s="68">
        <v>49</v>
      </c>
      <c r="B57" s="86" t="s">
        <v>173</v>
      </c>
      <c r="C57" s="68" t="s">
        <v>93</v>
      </c>
      <c r="D57" s="89">
        <f>3500+632</f>
        <v>4132</v>
      </c>
      <c r="E57" s="89">
        <f>3500+632</f>
        <v>4132</v>
      </c>
      <c r="F57" s="78"/>
      <c r="G57" s="85"/>
      <c r="H57" s="78"/>
    </row>
    <row r="58" spans="1:8" s="2" customFormat="1" ht="42.6" customHeight="1" x14ac:dyDescent="0.2">
      <c r="A58" s="68">
        <v>50</v>
      </c>
      <c r="B58" s="86" t="s">
        <v>174</v>
      </c>
      <c r="C58" s="68" t="s">
        <v>93</v>
      </c>
      <c r="D58" s="89">
        <v>4000</v>
      </c>
      <c r="E58" s="89">
        <v>4000</v>
      </c>
      <c r="F58" s="78"/>
      <c r="G58" s="85"/>
      <c r="H58" s="78"/>
    </row>
    <row r="59" spans="1:8" s="2" customFormat="1" ht="42.6" customHeight="1" x14ac:dyDescent="0.2">
      <c r="A59" s="68">
        <v>51</v>
      </c>
      <c r="B59" s="87" t="s">
        <v>175</v>
      </c>
      <c r="C59" s="68" t="s">
        <v>93</v>
      </c>
      <c r="D59" s="89">
        <v>1500</v>
      </c>
      <c r="E59" s="89">
        <v>1500</v>
      </c>
      <c r="F59" s="78"/>
      <c r="G59" s="85"/>
      <c r="H59" s="78"/>
    </row>
    <row r="60" spans="1:8" s="2" customFormat="1" ht="42.6" customHeight="1" x14ac:dyDescent="0.2">
      <c r="A60" s="68">
        <v>52</v>
      </c>
      <c r="B60" s="86" t="s">
        <v>176</v>
      </c>
      <c r="C60" s="68" t="s">
        <v>93</v>
      </c>
      <c r="D60" s="89">
        <v>4000</v>
      </c>
      <c r="E60" s="89">
        <v>4000</v>
      </c>
      <c r="F60" s="78"/>
      <c r="G60" s="85"/>
      <c r="H60" s="78"/>
    </row>
    <row r="61" spans="1:8" s="2" customFormat="1" ht="42.6" customHeight="1" x14ac:dyDescent="0.2">
      <c r="A61" s="68">
        <v>53</v>
      </c>
      <c r="B61" s="86" t="s">
        <v>177</v>
      </c>
      <c r="C61" s="68" t="s">
        <v>93</v>
      </c>
      <c r="D61" s="89">
        <v>8000</v>
      </c>
      <c r="E61" s="89">
        <v>8000</v>
      </c>
      <c r="F61" s="78"/>
      <c r="G61" s="85"/>
      <c r="H61" s="78"/>
    </row>
    <row r="62" spans="1:8" s="2" customFormat="1" ht="42.6" customHeight="1" x14ac:dyDescent="0.2">
      <c r="A62" s="68">
        <v>54</v>
      </c>
      <c r="B62" s="86" t="s">
        <v>178</v>
      </c>
      <c r="C62" s="68" t="s">
        <v>93</v>
      </c>
      <c r="D62" s="89">
        <v>4500</v>
      </c>
      <c r="E62" s="89">
        <v>4500</v>
      </c>
      <c r="F62" s="78"/>
      <c r="G62" s="85"/>
      <c r="H62" s="78"/>
    </row>
    <row r="63" spans="1:8" s="2" customFormat="1" ht="42.6" customHeight="1" x14ac:dyDescent="0.2">
      <c r="A63" s="68">
        <v>55</v>
      </c>
      <c r="B63" s="86" t="s">
        <v>179</v>
      </c>
      <c r="C63" s="68" t="s">
        <v>93</v>
      </c>
      <c r="D63" s="89">
        <v>4000</v>
      </c>
      <c r="E63" s="89">
        <v>4000</v>
      </c>
      <c r="F63" s="78"/>
      <c r="G63" s="85"/>
      <c r="H63" s="78"/>
    </row>
    <row r="64" spans="1:8" s="2" customFormat="1" ht="42.6" customHeight="1" x14ac:dyDescent="0.2">
      <c r="A64" s="68">
        <v>56</v>
      </c>
      <c r="B64" s="86" t="s">
        <v>180</v>
      </c>
      <c r="C64" s="68" t="s">
        <v>93</v>
      </c>
      <c r="D64" s="89">
        <v>4000</v>
      </c>
      <c r="E64" s="89">
        <v>4000</v>
      </c>
      <c r="F64" s="78"/>
      <c r="G64" s="85"/>
      <c r="H64" s="78"/>
    </row>
    <row r="65" spans="1:8" s="2" customFormat="1" ht="42.6" customHeight="1" x14ac:dyDescent="0.2">
      <c r="A65" s="68">
        <v>57</v>
      </c>
      <c r="B65" s="88" t="s">
        <v>181</v>
      </c>
      <c r="C65" s="68" t="s">
        <v>93</v>
      </c>
      <c r="D65" s="89">
        <v>1500</v>
      </c>
      <c r="E65" s="89">
        <v>1500</v>
      </c>
      <c r="F65" s="78"/>
      <c r="G65" s="85"/>
      <c r="H65" s="78"/>
    </row>
    <row r="66" spans="1:8" s="2" customFormat="1" ht="25.5" customHeight="1" x14ac:dyDescent="0.2">
      <c r="A66" s="67"/>
      <c r="B66" s="134"/>
      <c r="C66" s="134"/>
      <c r="D66" s="134"/>
      <c r="E66" s="134"/>
      <c r="F66" s="134"/>
      <c r="G66" s="134"/>
      <c r="H66" s="79"/>
    </row>
    <row r="67" spans="1:8" s="2" customFormat="1" ht="25.5" customHeight="1" x14ac:dyDescent="0.2">
      <c r="A67" s="67"/>
      <c r="B67" s="66"/>
      <c r="C67" s="62"/>
      <c r="D67" s="62"/>
      <c r="E67" s="66"/>
      <c r="F67" s="66"/>
      <c r="G67" s="66"/>
      <c r="H67" s="79"/>
    </row>
    <row r="68" spans="1:8" s="2" customFormat="1" ht="15.75" x14ac:dyDescent="0.2">
      <c r="A68" s="61"/>
      <c r="B68" s="132"/>
      <c r="C68" s="132"/>
      <c r="D68" s="90"/>
      <c r="E68" s="61"/>
      <c r="F68" s="61"/>
      <c r="G68" s="61"/>
      <c r="H68" s="61"/>
    </row>
    <row r="69" spans="1:8" s="2" customFormat="1" ht="15.6" customHeight="1" x14ac:dyDescent="0.2">
      <c r="A69" s="139" t="s">
        <v>97</v>
      </c>
      <c r="B69" s="139"/>
      <c r="C69" s="139" t="s">
        <v>79</v>
      </c>
      <c r="D69" s="139"/>
      <c r="E69" s="139"/>
      <c r="F69" s="141" t="s">
        <v>78</v>
      </c>
      <c r="G69" s="141"/>
      <c r="H69" s="83" t="s">
        <v>5</v>
      </c>
    </row>
    <row r="70" spans="1:8" s="2" customFormat="1" ht="16.149999999999999" customHeight="1" x14ac:dyDescent="0.2">
      <c r="A70" s="140" t="s">
        <v>6</v>
      </c>
      <c r="B70" s="140"/>
      <c r="C70" s="140" t="s">
        <v>6</v>
      </c>
      <c r="D70" s="140"/>
      <c r="E70" s="140"/>
      <c r="F70" s="140" t="s">
        <v>6</v>
      </c>
      <c r="G70" s="140"/>
      <c r="H70" s="82" t="s">
        <v>6</v>
      </c>
    </row>
    <row r="71" spans="1:8" s="2" customFormat="1" ht="15.75" x14ac:dyDescent="0.2">
      <c r="A71" s="62"/>
      <c r="B71" s="62"/>
      <c r="C71" s="62"/>
      <c r="D71" s="62"/>
      <c r="E71" s="62"/>
      <c r="F71" s="62"/>
      <c r="G71" s="64"/>
      <c r="H71" s="62"/>
    </row>
    <row r="72" spans="1:8" s="2" customFormat="1" ht="15.75" x14ac:dyDescent="0.2">
      <c r="A72" s="62"/>
      <c r="B72" s="62"/>
      <c r="C72" s="62"/>
      <c r="D72" s="62"/>
      <c r="E72" s="62"/>
      <c r="F72" s="62"/>
      <c r="G72" s="64"/>
      <c r="H72" s="62"/>
    </row>
    <row r="73" spans="1:8" s="2" customFormat="1" ht="15.75" x14ac:dyDescent="0.2">
      <c r="A73" s="62"/>
      <c r="B73" s="62"/>
      <c r="C73" s="62"/>
      <c r="D73" s="62"/>
      <c r="E73" s="62"/>
      <c r="F73" s="62"/>
      <c r="G73" s="64"/>
      <c r="H73" s="62"/>
    </row>
    <row r="74" spans="1:8" s="2" customFormat="1" ht="16.149999999999999" customHeight="1" x14ac:dyDescent="0.2">
      <c r="C74" s="65"/>
      <c r="D74" s="65"/>
      <c r="E74" s="76"/>
      <c r="F74" s="65"/>
      <c r="G74" s="140"/>
      <c r="H74" s="140"/>
    </row>
    <row r="75" spans="1:8" s="2" customFormat="1" ht="15.75" x14ac:dyDescent="0.2">
      <c r="A75" s="62"/>
      <c r="B75" s="62"/>
      <c r="C75" s="62"/>
      <c r="D75" s="62"/>
      <c r="E75" s="62"/>
      <c r="F75" s="62"/>
      <c r="G75" s="64"/>
      <c r="H75" s="62"/>
    </row>
    <row r="76" spans="1:8" s="2" customFormat="1" ht="31.5" customHeight="1" x14ac:dyDescent="0.2">
      <c r="A76" s="140" t="s">
        <v>119</v>
      </c>
      <c r="B76" s="140"/>
      <c r="C76" s="140" t="s">
        <v>88</v>
      </c>
      <c r="D76" s="140"/>
      <c r="E76" s="140"/>
      <c r="F76" s="142" t="s">
        <v>89</v>
      </c>
      <c r="G76" s="142"/>
      <c r="H76" s="82" t="s">
        <v>91</v>
      </c>
    </row>
    <row r="77" spans="1:8" s="2" customFormat="1" x14ac:dyDescent="0.2"/>
    <row r="78" spans="1:8" s="2" customFormat="1" x14ac:dyDescent="0.2">
      <c r="F78" s="138"/>
      <c r="G78" s="138"/>
      <c r="H78" s="138"/>
    </row>
    <row r="79" spans="1:8" s="2" customFormat="1" x14ac:dyDescent="0.2"/>
    <row r="80" spans="1:8" s="2" customFormat="1" x14ac:dyDescent="0.2"/>
    <row r="81" spans="3:8" s="2" customFormat="1" x14ac:dyDescent="0.2"/>
    <row r="82" spans="3:8" s="2" customFormat="1" ht="13.5" x14ac:dyDescent="0.2">
      <c r="C82" s="137" t="s">
        <v>109</v>
      </c>
      <c r="D82" s="137"/>
      <c r="E82" s="137"/>
      <c r="F82" s="137"/>
      <c r="G82" s="137"/>
      <c r="H82" s="137"/>
    </row>
    <row r="83" spans="3:8" s="2" customFormat="1" x14ac:dyDescent="0.2"/>
    <row r="84" spans="3:8" s="2" customFormat="1" x14ac:dyDescent="0.2"/>
    <row r="89" spans="3:8" ht="15.75" x14ac:dyDescent="0.2">
      <c r="H89" s="84" t="s">
        <v>91</v>
      </c>
    </row>
  </sheetData>
  <mergeCells count="22">
    <mergeCell ref="C82:H82"/>
    <mergeCell ref="F78:H78"/>
    <mergeCell ref="A69:B69"/>
    <mergeCell ref="A70:B70"/>
    <mergeCell ref="A76:B76"/>
    <mergeCell ref="G74:H74"/>
    <mergeCell ref="C69:E69"/>
    <mergeCell ref="C70:E70"/>
    <mergeCell ref="C76:E76"/>
    <mergeCell ref="F69:G69"/>
    <mergeCell ref="F70:G70"/>
    <mergeCell ref="F76:G76"/>
    <mergeCell ref="C2:F4"/>
    <mergeCell ref="A2:B4"/>
    <mergeCell ref="B68:C68"/>
    <mergeCell ref="G2:H2"/>
    <mergeCell ref="G3:H3"/>
    <mergeCell ref="G4:H4"/>
    <mergeCell ref="F6:H6"/>
    <mergeCell ref="B66:G66"/>
    <mergeCell ref="G9:G10"/>
    <mergeCell ref="H9:H10"/>
  </mergeCells>
  <pageMargins left="0" right="0" top="0.55118110236220474" bottom="0" header="0" footer="0"/>
  <pageSetup paperSize="9" scale="59" orientation="portrait" horizontalDpi="300" verticalDpi="300" r:id="rId1"/>
  <rowBreaks count="2" manualBreakCount="2">
    <brk id="33" max="6" man="1"/>
    <brk id="61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6" t="s">
        <v>96</v>
      </c>
      <c r="E1" s="126"/>
      <c r="F1" s="127"/>
      <c r="G1" s="120" t="s">
        <v>76</v>
      </c>
      <c r="H1" s="120"/>
    </row>
    <row r="2" spans="1:8" ht="18.75" customHeight="1" x14ac:dyDescent="0.2">
      <c r="A2" s="152"/>
      <c r="B2" s="132"/>
      <c r="C2" s="153"/>
      <c r="D2" s="147"/>
      <c r="E2" s="128"/>
      <c r="F2" s="129"/>
      <c r="G2" s="120" t="s">
        <v>71</v>
      </c>
      <c r="H2" s="120"/>
    </row>
    <row r="3" spans="1:8" ht="18.75" customHeight="1" x14ac:dyDescent="0.2">
      <c r="A3" s="154"/>
      <c r="B3" s="155"/>
      <c r="C3" s="156"/>
      <c r="D3" s="148"/>
      <c r="E3" s="130"/>
      <c r="F3" s="131"/>
      <c r="G3" s="120" t="s">
        <v>61</v>
      </c>
      <c r="H3" s="120"/>
    </row>
    <row r="4" spans="1:8" ht="24" customHeight="1" x14ac:dyDescent="0.2">
      <c r="A4" s="159" t="s">
        <v>123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44" t="s">
        <v>121</v>
      </c>
      <c r="C7" s="145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3" t="s">
        <v>97</v>
      </c>
      <c r="B9" s="143"/>
      <c r="C9" s="143" t="s">
        <v>79</v>
      </c>
      <c r="D9" s="143"/>
      <c r="E9" s="143"/>
      <c r="F9" s="143"/>
      <c r="G9" s="143" t="s">
        <v>80</v>
      </c>
      <c r="H9" s="143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119</v>
      </c>
      <c r="B15" s="158"/>
      <c r="C15" s="158" t="s">
        <v>95</v>
      </c>
      <c r="D15" s="158"/>
      <c r="E15" s="158"/>
      <c r="F15" s="158"/>
      <c r="G15" s="158" t="s">
        <v>91</v>
      </c>
      <c r="H15" s="15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3"/>
      <c r="B2" s="113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113"/>
      <c r="B3" s="113"/>
      <c r="C3" s="167"/>
      <c r="D3" s="168"/>
      <c r="E3" s="169"/>
      <c r="F3" s="32" t="s">
        <v>71</v>
      </c>
    </row>
    <row r="4" spans="1:6" ht="19.5" customHeight="1" x14ac:dyDescent="0.2">
      <c r="A4" s="113"/>
      <c r="B4" s="113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3"/>
      <c r="B2" s="113"/>
      <c r="C2" s="186" t="s">
        <v>33</v>
      </c>
      <c r="D2" s="186"/>
      <c r="E2" s="186"/>
      <c r="F2" s="186"/>
      <c r="G2" s="186"/>
      <c r="H2" s="186"/>
      <c r="I2" s="186"/>
      <c r="J2" s="187" t="s">
        <v>74</v>
      </c>
      <c r="K2" s="188"/>
      <c r="L2" s="189"/>
    </row>
    <row r="3" spans="1:12" ht="18.75" customHeight="1" x14ac:dyDescent="0.2">
      <c r="A3" s="113"/>
      <c r="B3" s="113"/>
      <c r="C3" s="186"/>
      <c r="D3" s="186"/>
      <c r="E3" s="186"/>
      <c r="F3" s="186"/>
      <c r="G3" s="186"/>
      <c r="H3" s="186"/>
      <c r="I3" s="186"/>
      <c r="J3" s="187" t="s">
        <v>71</v>
      </c>
      <c r="K3" s="188"/>
      <c r="L3" s="189"/>
    </row>
    <row r="4" spans="1:12" ht="18.75" customHeight="1" x14ac:dyDescent="0.2">
      <c r="A4" s="113"/>
      <c r="B4" s="113"/>
      <c r="C4" s="186"/>
      <c r="D4" s="186"/>
      <c r="E4" s="186"/>
      <c r="F4" s="186"/>
      <c r="G4" s="186"/>
      <c r="H4" s="186"/>
      <c r="I4" s="186"/>
      <c r="J4" s="187" t="s">
        <v>61</v>
      </c>
      <c r="K4" s="188"/>
      <c r="L4" s="189"/>
    </row>
    <row r="5" spans="1:12" ht="21.75" customHeight="1" x14ac:dyDescent="0.2">
      <c r="A5" s="185" t="s">
        <v>65</v>
      </c>
      <c r="B5" s="185"/>
      <c r="C5" s="185"/>
      <c r="D5" s="185"/>
      <c r="E5" s="185"/>
      <c r="F5" s="185" t="s">
        <v>66</v>
      </c>
      <c r="G5" s="185"/>
      <c r="H5" s="185"/>
      <c r="I5" s="185"/>
      <c r="J5" s="185"/>
    </row>
    <row r="6" spans="1:12" ht="15" customHeight="1" x14ac:dyDescent="0.25">
      <c r="A6" s="12" t="s">
        <v>16</v>
      </c>
      <c r="E6" s="184"/>
      <c r="F6" s="184"/>
      <c r="G6" s="18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83" t="s">
        <v>36</v>
      </c>
      <c r="C21" s="183" t="s">
        <v>37</v>
      </c>
      <c r="D21" s="183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76" t="s">
        <v>14</v>
      </c>
      <c r="L21" s="174" t="s">
        <v>4</v>
      </c>
    </row>
    <row r="22" spans="1:12" ht="27.75" customHeight="1" x14ac:dyDescent="0.2">
      <c r="A22" s="182"/>
      <c r="B22" s="183"/>
      <c r="C22" s="183"/>
      <c r="D22" s="183"/>
      <c r="E22" s="178"/>
      <c r="F22" s="37" t="s">
        <v>39</v>
      </c>
      <c r="G22" s="37" t="s">
        <v>40</v>
      </c>
      <c r="H22" s="178"/>
      <c r="I22" s="178"/>
      <c r="J22" s="178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3"/>
      <c r="B2" s="113"/>
      <c r="C2" s="195" t="s">
        <v>64</v>
      </c>
      <c r="D2" s="196"/>
      <c r="E2" s="196"/>
      <c r="F2" s="196"/>
      <c r="G2" s="196"/>
      <c r="H2" s="196"/>
      <c r="I2" s="196"/>
      <c r="J2" s="187" t="s">
        <v>72</v>
      </c>
      <c r="K2" s="189"/>
    </row>
    <row r="3" spans="1:14" ht="21" customHeight="1" x14ac:dyDescent="0.25">
      <c r="A3" s="113"/>
      <c r="B3" s="113"/>
      <c r="C3" s="196"/>
      <c r="D3" s="196"/>
      <c r="E3" s="196"/>
      <c r="F3" s="196"/>
      <c r="G3" s="196"/>
      <c r="H3" s="196"/>
      <c r="I3" s="196"/>
      <c r="J3" s="187" t="s">
        <v>71</v>
      </c>
      <c r="K3" s="189"/>
    </row>
    <row r="4" spans="1:14" ht="19.5" customHeight="1" x14ac:dyDescent="0.25">
      <c r="A4" s="113"/>
      <c r="B4" s="113"/>
      <c r="C4" s="196"/>
      <c r="D4" s="196"/>
      <c r="E4" s="196"/>
      <c r="F4" s="196"/>
      <c r="G4" s="196"/>
      <c r="H4" s="196"/>
      <c r="I4" s="196"/>
      <c r="J4" s="187" t="s">
        <v>61</v>
      </c>
      <c r="K4" s="189"/>
    </row>
    <row r="5" spans="1:14" ht="30" customHeight="1" x14ac:dyDescent="0.25">
      <c r="A5" s="185" t="s">
        <v>60</v>
      </c>
      <c r="B5" s="185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9"/>
      <c r="K8" s="20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9"/>
      <c r="K9" s="20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1"/>
      <c r="K10" s="20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1"/>
      <c r="K11" s="20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1"/>
      <c r="K12" s="20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1"/>
      <c r="K13" s="202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203"/>
      <c r="K14" s="204"/>
    </row>
    <row r="15" spans="1:14" ht="15.75" thickTop="1" x14ac:dyDescent="0.25"/>
    <row r="16" spans="1:14" ht="66.75" customHeight="1" x14ac:dyDescent="0.25">
      <c r="A16" s="198" t="s">
        <v>73</v>
      </c>
      <c r="B16" s="198"/>
      <c r="C16" s="198"/>
      <c r="D16" s="49"/>
      <c r="E16" s="198" t="s">
        <v>79</v>
      </c>
      <c r="F16" s="198"/>
      <c r="G16" s="198" t="s">
        <v>78</v>
      </c>
      <c r="H16" s="198"/>
      <c r="I16" s="198" t="s">
        <v>59</v>
      </c>
      <c r="J16" s="198"/>
      <c r="K16" s="198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3"/>
      <c r="B2" s="113"/>
      <c r="C2" s="113"/>
      <c r="D2" s="114" t="s">
        <v>69</v>
      </c>
      <c r="E2" s="115"/>
      <c r="F2" s="115"/>
      <c r="G2" s="115"/>
      <c r="H2" s="116"/>
      <c r="I2" s="187" t="s">
        <v>70</v>
      </c>
      <c r="J2" s="189"/>
    </row>
    <row r="3" spans="1:10" x14ac:dyDescent="0.2">
      <c r="A3" s="113"/>
      <c r="B3" s="113"/>
      <c r="C3" s="113"/>
      <c r="D3" s="117"/>
      <c r="E3" s="118"/>
      <c r="F3" s="118"/>
      <c r="G3" s="118"/>
      <c r="H3" s="119"/>
      <c r="I3" s="187" t="s">
        <v>71</v>
      </c>
      <c r="J3" s="189"/>
    </row>
    <row r="4" spans="1:10" x14ac:dyDescent="0.2">
      <c r="A4" s="113"/>
      <c r="B4" s="113"/>
      <c r="C4" s="113"/>
      <c r="D4" s="210"/>
      <c r="E4" s="211"/>
      <c r="F4" s="211"/>
      <c r="G4" s="211"/>
      <c r="H4" s="212"/>
      <c r="I4" s="187" t="s">
        <v>61</v>
      </c>
      <c r="J4" s="18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5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5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5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5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5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5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5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5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5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7"/>
      <c r="B23" s="5"/>
      <c r="C23" s="5"/>
      <c r="D23" s="93"/>
      <c r="E23" s="93"/>
      <c r="F23" s="93"/>
      <c r="G23" s="5"/>
      <c r="H23" s="5"/>
      <c r="I23" s="5"/>
      <c r="J23" s="8"/>
    </row>
    <row r="24" spans="1:10" ht="13.5" x14ac:dyDescent="0.2">
      <c r="A24" s="7"/>
      <c r="B24" s="5"/>
      <c r="C24" s="5"/>
      <c r="D24" s="93"/>
      <c r="E24" s="93"/>
      <c r="F24" s="93"/>
      <c r="G24" s="5"/>
      <c r="H24" s="5"/>
      <c r="I24" s="5"/>
      <c r="J24" s="8"/>
    </row>
    <row r="25" spans="1:10" ht="13.5" x14ac:dyDescent="0.2">
      <c r="A25" s="7"/>
      <c r="B25" s="5"/>
      <c r="C25" s="5"/>
      <c r="D25" s="93"/>
      <c r="E25" s="93"/>
      <c r="F25" s="93"/>
      <c r="G25" s="5"/>
      <c r="H25" s="5"/>
      <c r="I25" s="5"/>
      <c r="J25" s="8"/>
    </row>
    <row r="26" spans="1:10" ht="13.5" x14ac:dyDescent="0.2">
      <c r="A26" s="9"/>
      <c r="B26" s="10"/>
      <c r="C26" s="10"/>
      <c r="D26" s="96"/>
      <c r="E26" s="96"/>
      <c r="F26" s="9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2022-10-17T06:32:41Z</dcterms:modified>
</cp:coreProperties>
</file>