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2.XuLyBH\"/>
    </mc:Choice>
  </mc:AlternateContent>
  <bookViews>
    <workbookView xWindow="0" yWindow="4215" windowWidth="21600" windowHeight="11385"/>
  </bookViews>
  <sheets>
    <sheet name="TG102V" sheetId="52" r:id="rId1"/>
    <sheet name="TG102LE" sheetId="51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52" l="1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<sst xmlns="http://schemas.openxmlformats.org/spreadsheetml/2006/main" count="244" uniqueCount="80">
  <si>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</si>
  <si>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</si>
  <si>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</si>
  <si>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</si>
  <si>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</si>
  <si>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</si>
  <si>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</si>
  <si>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</si>
  <si>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</si>
  <si>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</si>
  <si>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</si>
  <si>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</si>
  <si>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</si>
  <si>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</si>
  <si>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</si>
  <si>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</si>
  <si>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</si>
  <si>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</si>
  <si>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</si>
  <si>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</si>
  <si>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</si>
  <si>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</si>
  <si>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</si>
  <si>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</si>
  <si>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</si>
  <si>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</si>
  <si>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</si>
  <si>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</si>
  <si>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</si>
  <si>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</si>
  <si>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</si>
  <si>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</si>
  <si>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</si>
  <si>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</si>
  <si>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</si>
  <si>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</si>
  <si>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</si>
  <si>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</si>
  <si>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</si>
  <si>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</si>
  <si>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</si>
  <si>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</si>
  <si>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</si>
  <si>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</si>
  <si>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</si>
  <si>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</si>
  <si>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</si>
  <si>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</si>
  <si>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</si>
  <si>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</si>
  <si>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</si>
  <si>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</si>
  <si>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</si>
  <si>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</si>
  <si>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</si>
  <si>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</si>
  <si>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</si>
  <si>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</si>
  <si>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</si>
  <si>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</si>
  <si>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</si>
  <si>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</si>
  <si>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</si>
  <si>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Lắp đặt</t>
  </si>
  <si>
    <t>Sim</t>
  </si>
  <si>
    <t>TG102V</t>
  </si>
  <si>
    <t>ID: 202103021007404</t>
  </si>
  <si>
    <t>125.212.203.114,16767</t>
  </si>
  <si>
    <t>Xác định lỗi</t>
  </si>
  <si>
    <t>LE.2.00.---28.200624</t>
  </si>
  <si>
    <t>Thiết bị hoạt động bình thường</t>
  </si>
  <si>
    <t>Test lại thiết bị</t>
  </si>
  <si>
    <t>BT</t>
  </si>
  <si>
    <t>Tùng</t>
  </si>
  <si>
    <t>125.212.203.114,16363</t>
  </si>
  <si>
    <t>Thiết bị treo khởi động</t>
  </si>
  <si>
    <t>Nạp lại FW</t>
  </si>
  <si>
    <t>W.2.00.---21.200630</t>
  </si>
  <si>
    <t>Thiết bị không nhận 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</si>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</sst>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06" zoomScaleNormal="106" workbookViewId="0">
      <selection activeCell="H10" sqref="H10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48.5703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36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11</v>
      </c>
      <c r="K4" s="68"/>
      <c r="L4" s="74" t="s">
        <v>68</v>
      </c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U4" s="68" t="s">
        <v>39</v>
      </c>
      <c r="V4" s="68" t="s">
        <v>53</v>
      </c>
      <c r="W4" s="37"/>
    </row>
    <row r="5" spans="1:23" ht="50.1" customHeight="1" x14ac:dyDescent="0.25">
      <c r="A5" s="7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42" t="s">
        <v>15</v>
      </c>
      <c r="J5" s="67" t="s">
        <v>12</v>
      </c>
      <c r="K5" s="67" t="s">
        <v>13</v>
      </c>
      <c r="L5" s="75"/>
      <c r="M5" s="75"/>
      <c r="N5" s="75"/>
      <c r="O5" s="75"/>
      <c r="P5" s="80"/>
      <c r="Q5" s="75"/>
      <c r="R5" s="75"/>
      <c r="S5" s="81"/>
      <c r="U5" s="68"/>
      <c r="V5" s="68"/>
      <c r="W5" s="37"/>
    </row>
    <row r="6" spans="1:23" ht="18" customHeight="1" x14ac:dyDescent="0.25">
      <c r="A6" s="3">
        <v>1</v>
      </c>
      <c r="B6" s="58">
        <v>45019</v>
      </c>
      <c r="C6" s="58"/>
      <c r="D6" s="46" t="s">
        <v>65</v>
      </c>
      <c r="E6" s="65">
        <v>869627031845225</v>
      </c>
      <c r="F6" s="46"/>
      <c r="G6" s="46" t="s">
        <v>62</v>
      </c>
      <c r="H6" s="46"/>
      <c r="I6" s="59" t="s">
        <v>67</v>
      </c>
      <c r="J6" s="59" t="s">
        <v>77</v>
      </c>
      <c r="K6" s="62"/>
      <c r="L6" s="62" t="s">
        <v>78</v>
      </c>
      <c r="M6" s="62" t="s">
        <v>79</v>
      </c>
      <c r="N6" s="60"/>
      <c r="O6" s="60" t="s">
        <v>72</v>
      </c>
      <c r="P6" s="62" t="s">
        <v>73</v>
      </c>
      <c r="Q6" s="60" t="s">
        <v>18</v>
      </c>
      <c r="R6" s="63" t="s">
        <v>30</v>
      </c>
      <c r="S6" s="64"/>
      <c r="T6" s="66"/>
      <c r="U6" s="76" t="s">
        <v>18</v>
      </c>
      <c r="V6" s="3" t="s">
        <v>20</v>
      </c>
      <c r="W6" s="66"/>
    </row>
    <row r="7" spans="1:23" ht="18" customHeight="1" x14ac:dyDescent="0.25">
      <c r="A7" s="3">
        <v>2</v>
      </c>
      <c r="B7" s="58"/>
      <c r="C7" s="58"/>
      <c r="D7" s="46"/>
      <c r="E7" s="65"/>
      <c r="F7" s="46"/>
      <c r="G7" s="46"/>
      <c r="H7" s="46"/>
      <c r="I7" s="59"/>
      <c r="J7" s="61"/>
      <c r="K7" s="61"/>
      <c r="L7" s="61"/>
      <c r="M7" s="62"/>
      <c r="N7" s="60"/>
      <c r="O7" s="60"/>
      <c r="P7" s="62"/>
      <c r="Q7" s="60"/>
      <c r="R7" s="63"/>
      <c r="S7" s="64"/>
      <c r="T7" s="66"/>
      <c r="U7" s="77"/>
      <c r="V7" s="3" t="s">
        <v>35</v>
      </c>
      <c r="W7" s="66"/>
    </row>
    <row r="8" spans="1:23" ht="18" customHeight="1" x14ac:dyDescent="0.25">
      <c r="A8" s="3">
        <v>3</v>
      </c>
      <c r="B8" s="58"/>
      <c r="C8" s="58"/>
      <c r="D8" s="46"/>
      <c r="E8" s="65"/>
      <c r="F8" s="46"/>
      <c r="G8" s="46"/>
      <c r="H8" s="46"/>
      <c r="I8" s="59"/>
      <c r="J8" s="61"/>
      <c r="K8" s="61"/>
      <c r="L8" s="61"/>
      <c r="M8" s="62"/>
      <c r="N8" s="60"/>
      <c r="O8" s="60"/>
      <c r="P8" s="62"/>
      <c r="Q8" s="60"/>
      <c r="R8" s="63"/>
      <c r="S8" s="64"/>
      <c r="T8" s="66"/>
      <c r="U8" s="77"/>
      <c r="V8" s="3" t="s">
        <v>21</v>
      </c>
      <c r="W8" s="66"/>
    </row>
    <row r="9" spans="1:23" ht="18" customHeight="1" x14ac:dyDescent="0.25">
      <c r="A9" s="3">
        <v>4</v>
      </c>
      <c r="B9" s="58"/>
      <c r="C9" s="58"/>
      <c r="D9" s="46"/>
      <c r="E9" s="65"/>
      <c r="F9" s="46"/>
      <c r="G9" s="46"/>
      <c r="H9" s="46"/>
      <c r="I9" s="59"/>
      <c r="J9" s="60"/>
      <c r="K9" s="61"/>
      <c r="L9" s="61"/>
      <c r="M9" s="62"/>
      <c r="N9" s="60"/>
      <c r="O9" s="60"/>
      <c r="P9" s="62"/>
      <c r="Q9" s="60"/>
      <c r="R9" s="63"/>
      <c r="S9" s="64"/>
      <c r="T9" s="66"/>
      <c r="U9" s="77"/>
      <c r="V9" s="3" t="s">
        <v>51</v>
      </c>
      <c r="W9" s="66"/>
    </row>
    <row r="10" spans="1:23" ht="18" customHeight="1" x14ac:dyDescent="0.25">
      <c r="A10" s="3">
        <v>5</v>
      </c>
      <c r="B10" s="58"/>
      <c r="C10" s="58"/>
      <c r="D10" s="46"/>
      <c r="E10" s="65"/>
      <c r="F10" s="46"/>
      <c r="G10" s="46"/>
      <c r="H10" s="46"/>
      <c r="I10" s="59"/>
      <c r="J10" s="65"/>
      <c r="K10" s="62"/>
      <c r="L10" s="62"/>
      <c r="M10" s="62"/>
      <c r="N10" s="60"/>
      <c r="O10" s="60"/>
      <c r="P10" s="62"/>
      <c r="Q10" s="60"/>
      <c r="R10" s="63"/>
      <c r="S10" s="64"/>
      <c r="T10" s="66"/>
      <c r="U10" s="77"/>
      <c r="V10" s="3" t="s">
        <v>31</v>
      </c>
      <c r="W10" s="66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66"/>
      <c r="U11" s="77"/>
      <c r="V11" s="3" t="s">
        <v>30</v>
      </c>
      <c r="W11" s="66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66"/>
      <c r="U12" s="76" t="s">
        <v>19</v>
      </c>
      <c r="V12" s="3" t="s">
        <v>23</v>
      </c>
      <c r="W12" s="66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66"/>
      <c r="U13" s="77"/>
      <c r="V13" s="3" t="s">
        <v>37</v>
      </c>
      <c r="W13" s="66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66"/>
      <c r="U14" s="77"/>
      <c r="V14" s="3" t="s">
        <v>36</v>
      </c>
      <c r="W14" s="66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66"/>
      <c r="U15" s="77"/>
      <c r="V15" s="3" t="s">
        <v>24</v>
      </c>
      <c r="W15" s="66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66"/>
      <c r="U16" s="78"/>
      <c r="V16" s="3" t="s">
        <v>25</v>
      </c>
      <c r="W16" s="66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66"/>
      <c r="K17" s="51"/>
      <c r="L17" s="51"/>
      <c r="M17" s="33"/>
      <c r="N17" s="1"/>
      <c r="O17" s="1"/>
      <c r="P17" s="33"/>
      <c r="Q17" s="1"/>
      <c r="R17" s="2"/>
      <c r="S17" s="3"/>
      <c r="T17" s="66"/>
      <c r="U17" s="66"/>
      <c r="V17" s="13"/>
      <c r="W17" s="66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66"/>
      <c r="U18" s="66"/>
      <c r="V18" s="13"/>
      <c r="W18" s="66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66"/>
      <c r="U19" s="67" t="s">
        <v>39</v>
      </c>
      <c r="V19" s="14" t="s">
        <v>16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66"/>
      <c r="U20" s="3" t="s">
        <v>17</v>
      </c>
      <c r="V20" s="3">
        <v>4</v>
      </c>
      <c r="W20" s="66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66"/>
      <c r="U21" s="3" t="s">
        <v>49</v>
      </c>
      <c r="V21" s="3">
        <f>COUNTIF($Q$6:$Q$51,"PC")</f>
        <v>1</v>
      </c>
      <c r="W21" s="66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66"/>
      <c r="U22" s="3" t="s">
        <v>50</v>
      </c>
      <c r="V22" s="3"/>
      <c r="W22" s="66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66"/>
      <c r="U23" s="66"/>
      <c r="V23" s="13"/>
      <c r="W23" s="66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66"/>
      <c r="U24" s="66"/>
      <c r="V24" s="13"/>
      <c r="W24" s="66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66"/>
      <c r="U25" s="67" t="s">
        <v>46</v>
      </c>
      <c r="V25" s="14" t="s">
        <v>16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66"/>
      <c r="U26" s="3" t="s">
        <v>26</v>
      </c>
      <c r="V26" s="3">
        <f>COUNTIF($R$6:$R$51,"*MCU*")</f>
        <v>0</v>
      </c>
      <c r="W26" s="66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66"/>
      <c r="U27" s="3" t="s">
        <v>34</v>
      </c>
      <c r="V27" s="3">
        <f>COUNTIF($R$6:$R$51,"*GSM*")</f>
        <v>0</v>
      </c>
      <c r="W27" s="66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66"/>
      <c r="U28" s="3" t="s">
        <v>27</v>
      </c>
      <c r="V28" s="3">
        <f>COUNTIF($R$6:$R$51,"*GPS*")</f>
        <v>0</v>
      </c>
      <c r="W28" s="66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66"/>
      <c r="U29" s="3" t="s">
        <v>52</v>
      </c>
      <c r="V29" s="3">
        <f>COUNTIF($R$6:$R$51,"*NG*")</f>
        <v>0</v>
      </c>
      <c r="W29" s="66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66"/>
      <c r="U30" s="3" t="s">
        <v>32</v>
      </c>
      <c r="V30" s="3">
        <f>COUNTIF($R$6:$R$51,"*I/O*")</f>
        <v>0</v>
      </c>
      <c r="W30" s="66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66"/>
      <c r="U31" s="3" t="s">
        <v>22</v>
      </c>
      <c r="V31" s="3"/>
      <c r="W31" s="66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66"/>
      <c r="U32" s="3" t="s">
        <v>28</v>
      </c>
      <c r="V32" s="3">
        <f>COUNTIF($R$6:$R$51,"*MCH*")</f>
        <v>0</v>
      </c>
      <c r="W32" s="66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66"/>
      <c r="U33" s="3" t="s">
        <v>47</v>
      </c>
      <c r="V33" s="3">
        <f>COUNTIF($R$6:$R$51,"*SF*")</f>
        <v>0</v>
      </c>
      <c r="W33" s="66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66"/>
      <c r="U34" s="3" t="s">
        <v>48</v>
      </c>
      <c r="V34" s="3">
        <f>COUNTIF($R$6:$R$51,"*RTB*")</f>
        <v>0</v>
      </c>
      <c r="W34" s="66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66"/>
      <c r="U35" s="3" t="s">
        <v>38</v>
      </c>
      <c r="V35" s="3"/>
      <c r="W35" s="66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66"/>
      <c r="U36" s="3" t="s">
        <v>29</v>
      </c>
      <c r="V36" s="3"/>
      <c r="W36" s="66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66"/>
      <c r="U37" s="15" t="s">
        <v>33</v>
      </c>
      <c r="V37" s="3"/>
      <c r="W37" s="66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66"/>
      <c r="U38" s="66"/>
      <c r="V38" s="13"/>
      <c r="W38" s="66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66"/>
      <c r="U39" s="66"/>
      <c r="V39" s="13"/>
      <c r="W39" s="66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66"/>
      <c r="U40" s="15" t="s">
        <v>40</v>
      </c>
      <c r="V40" s="3">
        <f>COUNTIF($O$6:$O$51,"*DM*")</f>
        <v>0</v>
      </c>
      <c r="W40" s="66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66"/>
      <c r="U41" s="15" t="s">
        <v>41</v>
      </c>
      <c r="V41" s="3">
        <f>COUNTIF($O$6:$O$51,"*KS*")</f>
        <v>0</v>
      </c>
      <c r="W41" s="66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66"/>
      <c r="U42" s="66"/>
      <c r="V42" s="13"/>
      <c r="W42" s="66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66"/>
      <c r="U43" s="66"/>
      <c r="V43" s="13"/>
      <c r="W43" s="66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66"/>
      <c r="U44" s="3" t="s">
        <v>3</v>
      </c>
      <c r="V44" s="3" t="s">
        <v>58</v>
      </c>
      <c r="W44" s="3" t="s">
        <v>59</v>
      </c>
      <c r="X44" s="3" t="s">
        <v>60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66"/>
      <c r="U45" s="3" t="s">
        <v>44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66"/>
      <c r="U46" s="3" t="s">
        <v>56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66"/>
      <c r="U47" s="3" t="s">
        <v>45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57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66"/>
      <c r="V56" s="66"/>
      <c r="W56" s="66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66"/>
      <c r="V57" s="66"/>
      <c r="W57" s="66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61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61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61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61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61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06" zoomScaleNormal="106" workbookViewId="0">
      <selection activeCell="H13" sqref="H13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56.5703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36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11</v>
      </c>
      <c r="K4" s="68"/>
      <c r="L4" s="82" t="s">
        <v>68</v>
      </c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U4" s="68" t="s">
        <v>39</v>
      </c>
      <c r="V4" s="68" t="s">
        <v>53</v>
      </c>
      <c r="W4" s="37"/>
    </row>
    <row r="5" spans="1:23" ht="50.1" customHeight="1" x14ac:dyDescent="0.25">
      <c r="A5" s="73"/>
      <c r="B5" s="34" t="s">
        <v>1</v>
      </c>
      <c r="C5" s="34" t="s">
        <v>2</v>
      </c>
      <c r="D5" s="34" t="s">
        <v>3</v>
      </c>
      <c r="E5" s="34" t="s">
        <v>43</v>
      </c>
      <c r="F5" s="34" t="s">
        <v>4</v>
      </c>
      <c r="G5" s="34" t="s">
        <v>5</v>
      </c>
      <c r="H5" s="34" t="s">
        <v>55</v>
      </c>
      <c r="I5" s="42" t="s">
        <v>15</v>
      </c>
      <c r="J5" s="34" t="s">
        <v>12</v>
      </c>
      <c r="K5" s="34" t="s">
        <v>13</v>
      </c>
      <c r="L5" s="83"/>
      <c r="M5" s="75"/>
      <c r="N5" s="75"/>
      <c r="O5" s="75"/>
      <c r="P5" s="80"/>
      <c r="Q5" s="75"/>
      <c r="R5" s="75"/>
      <c r="S5" s="81"/>
      <c r="U5" s="68"/>
      <c r="V5" s="68"/>
      <c r="W5" s="37"/>
    </row>
    <row r="6" spans="1:23" ht="18" customHeight="1" x14ac:dyDescent="0.25">
      <c r="A6" s="3">
        <v>1</v>
      </c>
      <c r="B6" s="58">
        <v>45019</v>
      </c>
      <c r="C6" s="58"/>
      <c r="D6" s="46" t="s">
        <v>44</v>
      </c>
      <c r="E6" s="65">
        <v>868183034584404</v>
      </c>
      <c r="F6" s="46" t="s">
        <v>64</v>
      </c>
      <c r="G6" s="46" t="s">
        <v>62</v>
      </c>
      <c r="H6" s="46" t="s">
        <v>66</v>
      </c>
      <c r="I6" s="59" t="s">
        <v>67</v>
      </c>
      <c r="J6" s="61" t="s">
        <v>69</v>
      </c>
      <c r="K6" s="62"/>
      <c r="L6" s="62" t="s">
        <v>70</v>
      </c>
      <c r="M6" s="62" t="s">
        <v>71</v>
      </c>
      <c r="N6" s="60"/>
      <c r="O6" s="60" t="s">
        <v>72</v>
      </c>
      <c r="P6" s="62" t="s">
        <v>73</v>
      </c>
      <c r="Q6" s="60" t="s">
        <v>19</v>
      </c>
      <c r="R6" s="63" t="s">
        <v>25</v>
      </c>
      <c r="S6" s="64"/>
      <c r="T6" s="12"/>
      <c r="U6" s="76" t="s">
        <v>18</v>
      </c>
      <c r="V6" s="3" t="s">
        <v>20</v>
      </c>
      <c r="W6" s="12"/>
    </row>
    <row r="7" spans="1:23" ht="18" customHeight="1" x14ac:dyDescent="0.25">
      <c r="A7" s="3">
        <v>2</v>
      </c>
      <c r="B7" s="58">
        <v>45019</v>
      </c>
      <c r="C7" s="58">
        <v>45020</v>
      </c>
      <c r="D7" s="46" t="s">
        <v>44</v>
      </c>
      <c r="E7" s="65">
        <v>860157040208073</v>
      </c>
      <c r="F7" s="46" t="s">
        <v>64</v>
      </c>
      <c r="G7" s="46" t="s">
        <v>62</v>
      </c>
      <c r="H7" s="46"/>
      <c r="I7" s="59" t="s">
        <v>74</v>
      </c>
      <c r="J7" s="61" t="s">
        <v>69</v>
      </c>
      <c r="K7" s="61"/>
      <c r="L7" s="61" t="s">
        <v>75</v>
      </c>
      <c r="M7" s="62" t="s">
        <v>76</v>
      </c>
      <c r="N7" s="60"/>
      <c r="O7" s="60" t="s">
        <v>72</v>
      </c>
      <c r="P7" s="62" t="s">
        <v>73</v>
      </c>
      <c r="Q7" s="60" t="s">
        <v>19</v>
      </c>
      <c r="R7" s="63" t="s">
        <v>24</v>
      </c>
      <c r="S7" s="64"/>
      <c r="T7" s="12"/>
      <c r="U7" s="77"/>
      <c r="V7" s="3" t="s">
        <v>35</v>
      </c>
      <c r="W7" s="12"/>
    </row>
    <row r="8" spans="1:23" ht="18" customHeight="1" x14ac:dyDescent="0.25">
      <c r="A8" s="3">
        <v>3</v>
      </c>
      <c r="B8" s="58"/>
      <c r="C8" s="58"/>
      <c r="D8" s="46"/>
      <c r="E8" s="65"/>
      <c r="F8" s="46"/>
      <c r="G8" s="46"/>
      <c r="H8" s="46"/>
      <c r="I8" s="59"/>
      <c r="J8" s="61"/>
      <c r="K8" s="61"/>
      <c r="L8" s="61"/>
      <c r="M8" s="62"/>
      <c r="N8" s="60"/>
      <c r="O8" s="60"/>
      <c r="P8" s="62"/>
      <c r="Q8" s="60"/>
      <c r="R8" s="63"/>
      <c r="S8" s="64"/>
      <c r="T8" s="12"/>
      <c r="U8" s="77"/>
      <c r="V8" s="3" t="s">
        <v>21</v>
      </c>
      <c r="W8" s="12"/>
    </row>
    <row r="9" spans="1:23" ht="18" customHeight="1" x14ac:dyDescent="0.25">
      <c r="A9" s="3">
        <v>4</v>
      </c>
      <c r="B9" s="58"/>
      <c r="C9" s="58"/>
      <c r="D9" s="46"/>
      <c r="E9" s="65"/>
      <c r="F9" s="46"/>
      <c r="G9" s="46"/>
      <c r="H9" s="46"/>
      <c r="I9" s="59"/>
      <c r="J9" s="60"/>
      <c r="K9" s="61"/>
      <c r="L9" s="61"/>
      <c r="M9" s="62"/>
      <c r="N9" s="60"/>
      <c r="O9" s="60"/>
      <c r="P9" s="62"/>
      <c r="Q9" s="60"/>
      <c r="R9" s="63"/>
      <c r="S9" s="64"/>
      <c r="T9" s="12"/>
      <c r="U9" s="77"/>
      <c r="V9" s="3" t="s">
        <v>51</v>
      </c>
      <c r="W9" s="12"/>
    </row>
    <row r="10" spans="1:23" ht="18" customHeight="1" x14ac:dyDescent="0.25">
      <c r="A10" s="3">
        <v>5</v>
      </c>
      <c r="B10" s="58"/>
      <c r="C10" s="58"/>
      <c r="D10" s="46"/>
      <c r="E10" s="65"/>
      <c r="F10" s="46"/>
      <c r="G10" s="46"/>
      <c r="H10" s="46"/>
      <c r="I10" s="59"/>
      <c r="J10" s="65"/>
      <c r="K10" s="62"/>
      <c r="L10" s="62"/>
      <c r="M10" s="62"/>
      <c r="N10" s="60"/>
      <c r="O10" s="60"/>
      <c r="P10" s="62"/>
      <c r="Q10" s="60"/>
      <c r="R10" s="63"/>
      <c r="S10" s="64"/>
      <c r="T10" s="12"/>
      <c r="U10" s="77"/>
      <c r="V10" s="3" t="s">
        <v>31</v>
      </c>
      <c r="W10" s="12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12"/>
      <c r="U11" s="77"/>
      <c r="V11" s="3" t="s">
        <v>30</v>
      </c>
      <c r="W11" s="12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12"/>
      <c r="U12" s="76" t="s">
        <v>19</v>
      </c>
      <c r="V12" s="3" t="s">
        <v>23</v>
      </c>
      <c r="W12" s="12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12"/>
      <c r="U13" s="77"/>
      <c r="V13" s="3" t="s">
        <v>37</v>
      </c>
      <c r="W13" s="12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12"/>
      <c r="U14" s="77"/>
      <c r="V14" s="3" t="s">
        <v>36</v>
      </c>
      <c r="W14" s="12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12"/>
      <c r="U15" s="77"/>
      <c r="V15" s="3" t="s">
        <v>24</v>
      </c>
      <c r="W15" s="12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12"/>
      <c r="U16" s="78"/>
      <c r="V16" s="3" t="s">
        <v>25</v>
      </c>
      <c r="W16" s="12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12"/>
      <c r="K17" s="51"/>
      <c r="L17" s="51"/>
      <c r="M17" s="33"/>
      <c r="N17" s="1"/>
      <c r="O17" s="1"/>
      <c r="P17" s="33"/>
      <c r="Q17" s="1"/>
      <c r="R17" s="2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12"/>
      <c r="U19" s="34" t="s">
        <v>39</v>
      </c>
      <c r="V19" s="14" t="s">
        <v>16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12"/>
      <c r="U20" s="3" t="s">
        <v>17</v>
      </c>
      <c r="V20" s="3">
        <v>4</v>
      </c>
      <c r="W20" s="12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12"/>
      <c r="U21" s="3" t="s">
        <v>49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12"/>
      <c r="U22" s="3" t="s">
        <v>50</v>
      </c>
      <c r="V22" s="3"/>
      <c r="W22" s="12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4" t="s">
        <v>46</v>
      </c>
      <c r="V25" s="14" t="s">
        <v>16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26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12"/>
      <c r="U27" s="3" t="s">
        <v>34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12"/>
      <c r="U28" s="3" t="s">
        <v>27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12"/>
      <c r="U29" s="3" t="s">
        <v>52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12"/>
      <c r="U30" s="3" t="s">
        <v>32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12"/>
      <c r="U31" s="3" t="s">
        <v>22</v>
      </c>
      <c r="V31" s="3"/>
      <c r="W31" s="1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12"/>
      <c r="U32" s="3" t="s">
        <v>28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12"/>
      <c r="U33" s="3" t="s">
        <v>47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12"/>
      <c r="U34" s="3" t="s">
        <v>48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12"/>
      <c r="U35" s="3" t="s">
        <v>38</v>
      </c>
      <c r="V35" s="3"/>
      <c r="W35" s="1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12"/>
      <c r="U36" s="3" t="s">
        <v>29</v>
      </c>
      <c r="V36" s="3"/>
      <c r="W36" s="1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12"/>
      <c r="U37" s="15" t="s">
        <v>33</v>
      </c>
      <c r="V37" s="3"/>
      <c r="W37" s="1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12"/>
      <c r="U40" s="15" t="s">
        <v>40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12"/>
      <c r="U41" s="15" t="s">
        <v>41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12"/>
      <c r="U44" s="3" t="s">
        <v>3</v>
      </c>
      <c r="V44" s="3" t="s">
        <v>58</v>
      </c>
      <c r="W44" s="3" t="s">
        <v>59</v>
      </c>
      <c r="X44" s="3" t="s">
        <v>60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12"/>
      <c r="U45" s="3" t="s">
        <v>44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12"/>
      <c r="U46" s="3" t="s">
        <v>56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12"/>
      <c r="U47" s="3" t="s">
        <v>45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57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12"/>
      <c r="V56" s="12"/>
      <c r="W56" s="1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12"/>
      <c r="V57" s="12"/>
      <c r="W57" s="1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61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61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61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61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61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53" style="10" customWidth="1"/>
    <col min="11" max="11" width="33.42578125" style="10" customWidth="1"/>
    <col min="12" max="12" width="30.710937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36"/>
    </row>
    <row r="2" spans="1:23" ht="24.95" customHeight="1" x14ac:dyDescent="0.25">
      <c r="A2" s="70" t="s">
        <v>9</v>
      </c>
      <c r="B2" s="71"/>
      <c r="C2" s="71"/>
      <c r="D2" s="71"/>
      <c r="E2" s="72" t="s">
        <v>63</v>
      </c>
      <c r="F2" s="72"/>
      <c r="G2" s="4"/>
      <c r="H2" s="17"/>
      <c r="I2" s="17"/>
      <c r="J2" s="17"/>
      <c r="K2" s="17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4" t="s">
        <v>14</v>
      </c>
      <c r="Q4" s="68" t="s">
        <v>39</v>
      </c>
      <c r="R4" s="68" t="s">
        <v>53</v>
      </c>
      <c r="S4" s="81" t="s">
        <v>54</v>
      </c>
      <c r="U4" s="68" t="s">
        <v>39</v>
      </c>
      <c r="V4" s="68" t="s">
        <v>53</v>
      </c>
      <c r="W4" s="37"/>
    </row>
    <row r="5" spans="1:23" ht="50.1" customHeight="1" x14ac:dyDescent="0.25">
      <c r="A5" s="73"/>
      <c r="B5" s="34" t="s">
        <v>1</v>
      </c>
      <c r="C5" s="34" t="s">
        <v>2</v>
      </c>
      <c r="D5" s="34" t="s">
        <v>3</v>
      </c>
      <c r="E5" s="34" t="s">
        <v>43</v>
      </c>
      <c r="F5" s="34" t="s">
        <v>4</v>
      </c>
      <c r="G5" s="34" t="s">
        <v>5</v>
      </c>
      <c r="H5" s="34" t="s">
        <v>55</v>
      </c>
      <c r="I5" s="34" t="s">
        <v>15</v>
      </c>
      <c r="J5" s="68"/>
      <c r="K5" s="34" t="s">
        <v>12</v>
      </c>
      <c r="L5" s="34" t="s">
        <v>13</v>
      </c>
      <c r="M5" s="75"/>
      <c r="N5" s="75"/>
      <c r="O5" s="68"/>
      <c r="P5" s="84"/>
      <c r="Q5" s="68"/>
      <c r="R5" s="68"/>
      <c r="S5" s="81"/>
      <c r="U5" s="68"/>
      <c r="V5" s="68"/>
      <c r="W5" s="37"/>
    </row>
    <row r="6" spans="1:23" ht="18" customHeight="1" x14ac:dyDescent="0.25">
      <c r="A6" s="3">
        <v>1</v>
      </c>
      <c r="B6" s="30"/>
      <c r="C6" s="30"/>
      <c r="D6" s="31"/>
      <c r="E6" s="32"/>
      <c r="F6" s="39"/>
      <c r="G6" s="31"/>
      <c r="H6" s="31"/>
      <c r="I6" s="43"/>
      <c r="J6" s="1"/>
      <c r="K6" s="33"/>
      <c r="L6" s="33"/>
      <c r="M6" s="33"/>
      <c r="N6" s="1"/>
      <c r="O6" s="33"/>
      <c r="P6" s="1"/>
      <c r="Q6" s="2"/>
      <c r="R6" s="31"/>
      <c r="S6" s="3"/>
      <c r="T6" s="12"/>
      <c r="U6" s="76" t="s">
        <v>18</v>
      </c>
      <c r="V6" s="3" t="s">
        <v>20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1"/>
      <c r="K7" s="33"/>
      <c r="L7" s="33"/>
      <c r="M7" s="33"/>
      <c r="N7" s="1"/>
      <c r="O7" s="33"/>
      <c r="P7" s="1"/>
      <c r="Q7" s="2"/>
      <c r="R7" s="31"/>
      <c r="S7" s="3"/>
      <c r="T7" s="12"/>
      <c r="U7" s="77"/>
      <c r="V7" s="3" t="s">
        <v>35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1"/>
      <c r="K8" s="33"/>
      <c r="L8" s="33"/>
      <c r="M8" s="33"/>
      <c r="N8" s="1"/>
      <c r="O8" s="33"/>
      <c r="P8" s="1"/>
      <c r="Q8" s="2"/>
      <c r="R8" s="31"/>
      <c r="S8" s="3"/>
      <c r="T8" s="12"/>
      <c r="U8" s="77"/>
      <c r="V8" s="3" t="s">
        <v>21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1"/>
      <c r="K9" s="33"/>
      <c r="L9" s="33"/>
      <c r="M9" s="33"/>
      <c r="N9" s="1"/>
      <c r="O9" s="33"/>
      <c r="P9" s="1"/>
      <c r="Q9" s="2"/>
      <c r="R9" s="31"/>
      <c r="S9" s="3"/>
      <c r="T9" s="12"/>
      <c r="U9" s="77"/>
      <c r="V9" s="3" t="s">
        <v>51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1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77"/>
      <c r="V10" s="3" t="s">
        <v>31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1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77"/>
      <c r="V11" s="3" t="s">
        <v>30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1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76" t="s">
        <v>19</v>
      </c>
      <c r="V12" s="3" t="s">
        <v>23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1"/>
      <c r="L13" s="33"/>
      <c r="M13" s="1"/>
      <c r="N13" s="1"/>
      <c r="O13" s="33"/>
      <c r="P13" s="1"/>
      <c r="Q13" s="2"/>
      <c r="R13" s="3"/>
      <c r="S13" s="3"/>
      <c r="T13" s="12"/>
      <c r="U13" s="77"/>
      <c r="V13" s="3" t="s">
        <v>37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33"/>
      <c r="K14" s="1"/>
      <c r="L14" s="33"/>
      <c r="M14" s="33"/>
      <c r="N14" s="1"/>
      <c r="O14" s="33"/>
      <c r="P14" s="1"/>
      <c r="Q14" s="3"/>
      <c r="R14" s="31"/>
      <c r="S14" s="3"/>
      <c r="T14" s="12"/>
      <c r="U14" s="77"/>
      <c r="V14" s="3" t="s">
        <v>36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33"/>
      <c r="K15" s="1"/>
      <c r="L15" s="33"/>
      <c r="M15" s="33"/>
      <c r="N15" s="1"/>
      <c r="O15" s="33"/>
      <c r="P15" s="1"/>
      <c r="Q15" s="3"/>
      <c r="R15" s="31"/>
      <c r="S15" s="3"/>
      <c r="T15" s="12"/>
      <c r="U15" s="77"/>
      <c r="V15" s="3" t="s">
        <v>24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1"/>
      <c r="L16" s="33"/>
      <c r="M16" s="33"/>
      <c r="N16" s="1"/>
      <c r="O16" s="33"/>
      <c r="P16" s="1"/>
      <c r="Q16" s="3"/>
      <c r="R16" s="31"/>
      <c r="S16" s="3"/>
      <c r="T16" s="12"/>
      <c r="U16" s="78"/>
      <c r="V16" s="3" t="s">
        <v>25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33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39</v>
      </c>
      <c r="V19" s="14" t="s">
        <v>16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17</v>
      </c>
      <c r="V20" s="3">
        <f>COUNTIF($Q$6:$Q$51,"PM")</f>
        <v>0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49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3"/>
      <c r="L22" s="1"/>
      <c r="M22" s="3"/>
      <c r="N22" s="3"/>
      <c r="O22" s="33"/>
      <c r="P22" s="3"/>
      <c r="Q22" s="3"/>
      <c r="R22" s="3"/>
      <c r="S22" s="3"/>
      <c r="T22" s="12"/>
      <c r="U22" s="3" t="s">
        <v>50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1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1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1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46</v>
      </c>
      <c r="V25" s="14" t="s">
        <v>16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1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26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1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34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1"/>
      <c r="L28" s="3"/>
      <c r="M28" s="3"/>
      <c r="N28" s="1"/>
      <c r="O28" s="33"/>
      <c r="P28" s="3"/>
      <c r="Q28" s="3"/>
      <c r="R28" s="3"/>
      <c r="S28" s="3"/>
      <c r="T28" s="12"/>
      <c r="U28" s="3" t="s">
        <v>27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1"/>
      <c r="L29" s="3"/>
      <c r="M29" s="3"/>
      <c r="N29" s="1"/>
      <c r="O29" s="33"/>
      <c r="P29" s="3"/>
      <c r="Q29" s="3"/>
      <c r="R29" s="3"/>
      <c r="S29" s="3"/>
      <c r="T29" s="12"/>
      <c r="U29" s="3" t="s">
        <v>52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32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22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28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47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48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38</v>
      </c>
      <c r="V35" s="3">
        <f>COUNTIF($R$6:$R$51,"*NCFW*")</f>
        <v>0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29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33</v>
      </c>
      <c r="V37" s="3">
        <f>SUM(V26:V36)</f>
        <v>0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40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41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58</v>
      </c>
      <c r="W44" s="3" t="s">
        <v>59</v>
      </c>
      <c r="X44" s="3" t="s">
        <v>60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44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56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45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>
        <f>COUNTIF(J9:J20,"*GSM*")</f>
        <v>0</v>
      </c>
      <c r="U48" s="3" t="s">
        <v>57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2023-04-06T01:33:10Z</dcterms:modified>
</cp:coreProperties>
</file>