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28800" windowHeight="12435"/>
  </bookViews>
  <sheets>
    <sheet name="List" sheetId="8" r:id="rId1"/>
    <sheet name="LE-4G V2.0" sheetId="5" r:id="rId2"/>
  </sheets>
  <definedNames>
    <definedName name="_xlnm._FilterDatabase" localSheetId="0" hidden="1">List!$A$9:$O$73</definedName>
    <definedName name="DATA_4G">'LE-4G V2.0'!$B$13:$G$75</definedName>
    <definedName name="DATA_LE">#REF!</definedName>
    <definedName name="DATA_List">List!$C$11:$G$73</definedName>
  </definedNames>
  <calcPr calcId="152511"/>
</workbook>
</file>

<file path=xl/calcChain.xml><?xml version="1.0" encoding="utf-8"?>
<calcChain xmlns="http://schemas.openxmlformats.org/spreadsheetml/2006/main">
  <c r="L12" i="8" l="1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11" i="8" l="1"/>
  <c r="E9" i="5" l="1"/>
  <c r="G64" i="5" l="1"/>
  <c r="G74" i="5"/>
  <c r="G75" i="5"/>
  <c r="G34" i="5"/>
  <c r="G44" i="5"/>
  <c r="G33" i="5"/>
  <c r="G17" i="5"/>
  <c r="N15" i="8" s="1"/>
  <c r="M15" i="8" s="1"/>
  <c r="G23" i="5"/>
  <c r="G24" i="5"/>
  <c r="G25" i="5"/>
  <c r="G26" i="5"/>
  <c r="G27" i="5"/>
  <c r="N25" i="8" s="1"/>
  <c r="M25" i="8" s="1"/>
  <c r="G28" i="5"/>
  <c r="G29" i="5"/>
  <c r="G30" i="5"/>
  <c r="G31" i="5"/>
  <c r="G32" i="5"/>
  <c r="G35" i="5"/>
  <c r="G36" i="5"/>
  <c r="G37" i="5"/>
  <c r="G38" i="5"/>
  <c r="G39" i="5"/>
  <c r="G40" i="5"/>
  <c r="G41" i="5"/>
  <c r="G42" i="5"/>
  <c r="N40" i="8" s="1"/>
  <c r="M40" i="8" s="1"/>
  <c r="G43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5" i="5"/>
  <c r="G66" i="5"/>
  <c r="N64" i="8" s="1"/>
  <c r="M64" i="8" s="1"/>
  <c r="G67" i="5"/>
  <c r="G68" i="5"/>
  <c r="G69" i="5"/>
  <c r="G70" i="5"/>
  <c r="G71" i="5"/>
  <c r="N69" i="8" s="1"/>
  <c r="M69" i="8" s="1"/>
  <c r="G72" i="5"/>
  <c r="G73" i="5"/>
  <c r="N71" i="8" s="1"/>
  <c r="M71" i="8" s="1"/>
  <c r="G22" i="5"/>
  <c r="G21" i="5"/>
  <c r="N21" i="8" s="1"/>
  <c r="M21" i="8" s="1"/>
  <c r="G16" i="5"/>
  <c r="N14" i="8" s="1"/>
  <c r="M14" i="8" s="1"/>
  <c r="G18" i="5"/>
  <c r="N16" i="8" s="1"/>
  <c r="M16" i="8" s="1"/>
  <c r="G19" i="5"/>
  <c r="N17" i="8" s="1"/>
  <c r="M17" i="8" s="1"/>
  <c r="G14" i="5"/>
  <c r="N12" i="8" s="1"/>
  <c r="M12" i="8" s="1"/>
  <c r="N50" i="8" l="1"/>
  <c r="N46" i="8"/>
  <c r="M46" i="8" s="1"/>
  <c r="N42" i="8"/>
  <c r="N26" i="8"/>
  <c r="N62" i="8"/>
  <c r="M62" i="8" s="1"/>
  <c r="N54" i="8"/>
  <c r="N47" i="8"/>
  <c r="N57" i="8"/>
  <c r="N61" i="8"/>
  <c r="N72" i="8"/>
  <c r="O69" i="8"/>
  <c r="N27" i="8"/>
  <c r="O62" i="8"/>
  <c r="N60" i="8"/>
  <c r="M60" i="8" s="1"/>
  <c r="O64" i="8"/>
  <c r="N67" i="8"/>
  <c r="M67" i="8" s="1"/>
  <c r="N59" i="8"/>
  <c r="M59" i="8" s="1"/>
  <c r="O46" i="8"/>
  <c r="N29" i="8"/>
  <c r="M29" i="8" s="1"/>
  <c r="O15" i="8"/>
  <c r="O16" i="8"/>
  <c r="O71" i="8"/>
  <c r="N44" i="8"/>
  <c r="M44" i="8" s="1"/>
  <c r="N41" i="8"/>
  <c r="M41" i="8" s="1"/>
  <c r="N38" i="8"/>
  <c r="M38" i="8" s="1"/>
  <c r="N33" i="8"/>
  <c r="M33" i="8" s="1"/>
  <c r="N28" i="8"/>
  <c r="M28" i="8" s="1"/>
  <c r="O12" i="8"/>
  <c r="O21" i="8"/>
  <c r="N43" i="8"/>
  <c r="M43" i="8" s="1"/>
  <c r="N39" i="8"/>
  <c r="M39" i="8" s="1"/>
  <c r="O25" i="8"/>
  <c r="N37" i="8"/>
  <c r="M37" i="8" s="1"/>
  <c r="N32" i="8"/>
  <c r="M32" i="8" s="1"/>
  <c r="O14" i="8"/>
  <c r="N48" i="8"/>
  <c r="M48" i="8" s="1"/>
  <c r="O40" i="8"/>
  <c r="N34" i="8"/>
  <c r="M34" i="8" s="1"/>
  <c r="N24" i="8"/>
  <c r="M24" i="8" s="1"/>
  <c r="N45" i="8"/>
  <c r="M45" i="8" s="1"/>
  <c r="N73" i="8"/>
  <c r="M73" i="8" s="1"/>
  <c r="N68" i="8"/>
  <c r="M68" i="8" s="1"/>
  <c r="N52" i="8"/>
  <c r="M52" i="8" s="1"/>
  <c r="N30" i="8"/>
  <c r="M30" i="8" s="1"/>
  <c r="N23" i="8"/>
  <c r="M23" i="8" s="1"/>
  <c r="N51" i="8"/>
  <c r="M51" i="8" s="1"/>
  <c r="N19" i="8"/>
  <c r="M19" i="8" s="1"/>
  <c r="N20" i="8"/>
  <c r="M20" i="8" s="1"/>
  <c r="N66" i="8"/>
  <c r="M66" i="8" s="1"/>
  <c r="N58" i="8"/>
  <c r="M58" i="8" s="1"/>
  <c r="N63" i="8"/>
  <c r="M63" i="8" s="1"/>
  <c r="N49" i="8"/>
  <c r="M49" i="8" s="1"/>
  <c r="N22" i="8"/>
  <c r="M22" i="8" s="1"/>
  <c r="N35" i="8"/>
  <c r="M35" i="8" s="1"/>
  <c r="N31" i="8"/>
  <c r="M31" i="8" s="1"/>
  <c r="N70" i="8"/>
  <c r="M70" i="8" s="1"/>
  <c r="N65" i="8"/>
  <c r="M65" i="8" s="1"/>
  <c r="N55" i="8"/>
  <c r="M55" i="8" s="1"/>
  <c r="N56" i="8"/>
  <c r="M56" i="8" s="1"/>
  <c r="N53" i="8"/>
  <c r="M53" i="8" s="1"/>
  <c r="N36" i="8"/>
  <c r="M36" i="8" s="1"/>
  <c r="G20" i="5"/>
  <c r="N18" i="8" s="1"/>
  <c r="M18" i="8" s="1"/>
  <c r="G15" i="5"/>
  <c r="N13" i="8" s="1"/>
  <c r="M13" i="8" s="1"/>
  <c r="G13" i="5"/>
  <c r="N11" i="8" s="1"/>
  <c r="M11" i="8" s="1"/>
  <c r="M26" i="8" l="1"/>
  <c r="O26" i="8" s="1"/>
  <c r="M47" i="8"/>
  <c r="O47" i="8" s="1"/>
  <c r="M42" i="8"/>
  <c r="O42" i="8" s="1"/>
  <c r="M72" i="8"/>
  <c r="O72" i="8" s="1"/>
  <c r="M54" i="8"/>
  <c r="O54" i="8" s="1"/>
  <c r="M27" i="8"/>
  <c r="O27" i="8" s="1"/>
  <c r="M57" i="8"/>
  <c r="O57" i="8" s="1"/>
  <c r="M61" i="8"/>
  <c r="O61" i="8" s="1"/>
  <c r="M50" i="8"/>
  <c r="O50" i="8" s="1"/>
  <c r="O32" i="8"/>
  <c r="O33" i="8"/>
  <c r="O59" i="8"/>
  <c r="O39" i="8"/>
  <c r="O66" i="8"/>
  <c r="O73" i="8"/>
  <c r="O37" i="8"/>
  <c r="O53" i="8"/>
  <c r="O49" i="8"/>
  <c r="O45" i="8"/>
  <c r="O28" i="8"/>
  <c r="O60" i="8"/>
  <c r="O13" i="8"/>
  <c r="O63" i="8"/>
  <c r="O19" i="8"/>
  <c r="O52" i="8"/>
  <c r="O24" i="8"/>
  <c r="O29" i="8"/>
  <c r="O67" i="8"/>
  <c r="O36" i="8"/>
  <c r="O65" i="8"/>
  <c r="O22" i="8"/>
  <c r="O23" i="8"/>
  <c r="O48" i="8"/>
  <c r="O43" i="8"/>
  <c r="O41" i="8"/>
  <c r="O11" i="8"/>
  <c r="O70" i="8"/>
  <c r="O20" i="8"/>
  <c r="O30" i="8"/>
  <c r="O34" i="8"/>
  <c r="O44" i="8"/>
  <c r="O56" i="8"/>
  <c r="O31" i="8"/>
  <c r="O18" i="8"/>
  <c r="O55" i="8"/>
  <c r="O35" i="8"/>
  <c r="O58" i="8"/>
  <c r="O51" i="8"/>
  <c r="O68" i="8"/>
  <c r="O38" i="8"/>
  <c r="O17" i="8"/>
</calcChain>
</file>

<file path=xl/sharedStrings.xml><?xml version="1.0" encoding="utf-8"?>
<sst xmlns="http://schemas.openxmlformats.org/spreadsheetml/2006/main" count="864" uniqueCount="399">
  <si>
    <t>Viet Nam Electronics and Telecommunications Technology JSC</t>
  </si>
  <si>
    <t>Add: ​233-234, Block C6, Dai Kim urban area, Dai Kim ward, Hoang Mai district, Ha Noi city.</t>
  </si>
  <si>
    <t>Phone :    +84 4 36400767             Fax:  +84 4 36400767.</t>
  </si>
  <si>
    <t>Contact : info@vn-et.com</t>
  </si>
  <si>
    <t>Website: http://www.vnetgps.vn</t>
  </si>
  <si>
    <t xml:space="preserve">Số lượng cần sản xuất (PCS): </t>
  </si>
  <si>
    <t>No</t>
  </si>
  <si>
    <t>Name VNET</t>
  </si>
  <si>
    <t>Part Number (VNET)</t>
  </si>
  <si>
    <t>Part Number (Uni)</t>
  </si>
  <si>
    <t>Description</t>
  </si>
  <si>
    <t>Quantity/PCB</t>
  </si>
  <si>
    <t>Quantity/Product</t>
  </si>
  <si>
    <t>Unit</t>
  </si>
  <si>
    <t>Note</t>
  </si>
  <si>
    <t>CL10C220JB8NNNC</t>
  </si>
  <si>
    <t>PCS</t>
  </si>
  <si>
    <t>CL10C151JB8NNNC</t>
  </si>
  <si>
    <t>CL10C104JB8NNNC</t>
  </si>
  <si>
    <t>VT_CAP_C1210 3.3uF 100V</t>
  </si>
  <si>
    <t>C3225X7S2A335M200AB</t>
  </si>
  <si>
    <t>VT_DIODE_1N4148W-7-F</t>
  </si>
  <si>
    <t>1N4148W-7-F</t>
  </si>
  <si>
    <t>VT_DIODE_ SMCJ45A</t>
  </si>
  <si>
    <t>SMCJ45A</t>
  </si>
  <si>
    <t>VT_DIODE_PMEG6020ER</t>
  </si>
  <si>
    <t>MF-SMDF050-2</t>
  </si>
  <si>
    <t>PTC Resettable Fuse 60V 550mA</t>
  </si>
  <si>
    <t>F1</t>
  </si>
  <si>
    <t>VT_IND_3225 2.2uH</t>
  </si>
  <si>
    <t>LQH32PN2R2NN0</t>
  </si>
  <si>
    <t>L2</t>
  </si>
  <si>
    <t>L1</t>
  </si>
  <si>
    <t>M1</t>
  </si>
  <si>
    <t>RC0603FR-070RL</t>
  </si>
  <si>
    <t>RC0603FR-0722RL</t>
  </si>
  <si>
    <t>RC0603FR-071KL</t>
  </si>
  <si>
    <t>RC0603FR-073K3L</t>
  </si>
  <si>
    <t>RC0603FR-0710KL</t>
  </si>
  <si>
    <t>RC0603FR-07200KL</t>
  </si>
  <si>
    <t>RC0603FR-07510KL</t>
  </si>
  <si>
    <t>VT_MOSFET_IRLML6402TRPBF</t>
  </si>
  <si>
    <t>MOSFET P-CH 30V 3.6A SOT-23-3</t>
  </si>
  <si>
    <t>VT_IC_Bộ nhớ 8M 02</t>
  </si>
  <si>
    <t>IC FLASH 64MBIT CMOS SPI 8SOIC</t>
  </si>
  <si>
    <t>U1</t>
  </si>
  <si>
    <t>U3</t>
  </si>
  <si>
    <t>U4</t>
  </si>
  <si>
    <t>U5</t>
  </si>
  <si>
    <t>U6</t>
  </si>
  <si>
    <t>U7</t>
  </si>
  <si>
    <t>VT_IC_LIS3DSH</t>
  </si>
  <si>
    <t>LIS3DSHTR</t>
  </si>
  <si>
    <t>ACCEL 2-16G I2C/SPI 16LGA</t>
  </si>
  <si>
    <t>U2</t>
  </si>
  <si>
    <t>J2</t>
  </si>
  <si>
    <t>VT_phụ kiện_Túi nilon chống sốc</t>
  </si>
  <si>
    <t>VT_Vỏ hộp_TG102LE</t>
  </si>
  <si>
    <t>CL10C102JB8NNNC</t>
  </si>
  <si>
    <t>CL10C103JB8NNNC</t>
  </si>
  <si>
    <t>VT_IND_0603 56nH</t>
  </si>
  <si>
    <t>HK160856NJ-T</t>
  </si>
  <si>
    <t>L4</t>
  </si>
  <si>
    <t>L3</t>
  </si>
  <si>
    <t>RC0603FR-07330RL</t>
  </si>
  <si>
    <t>RC0603FR-075K6L</t>
  </si>
  <si>
    <t>IRLML6402TRPBF</t>
  </si>
  <si>
    <t>VT_TRANSISTOR_J3S9013</t>
  </si>
  <si>
    <t>VT_IC_MAX3232</t>
  </si>
  <si>
    <t>MAX3232</t>
  </si>
  <si>
    <t>MAX3232EIDR</t>
  </si>
  <si>
    <t>2/2 Transceiver Full RS232 16-SOIC</t>
  </si>
  <si>
    <t>VT_IC_STM32F030RCT6</t>
  </si>
  <si>
    <t>STM32F030RCT6</t>
  </si>
  <si>
    <t>STM32F030RCT6TR</t>
  </si>
  <si>
    <t>U8</t>
  </si>
  <si>
    <t>VT_IC_CR95HF</t>
  </si>
  <si>
    <t>CR95HF</t>
  </si>
  <si>
    <t>CR95HF-VMD5T</t>
  </si>
  <si>
    <t>U10</t>
  </si>
  <si>
    <t>VT_CRYSTAL_SMD 27.12MHz</t>
  </si>
  <si>
    <t>Crystal 27.12MHz</t>
  </si>
  <si>
    <t>XRCGB27M120F3M00R0</t>
  </si>
  <si>
    <t>CRYSTAL 27.12MHz RoHS</t>
  </si>
  <si>
    <t>X1</t>
  </si>
  <si>
    <t>Y1</t>
  </si>
  <si>
    <t>Y2</t>
  </si>
  <si>
    <t>VT_Buzzer 3V 9mm</t>
  </si>
  <si>
    <t>Buzzer 9*6mm (D*h)</t>
  </si>
  <si>
    <t>Buzzer</t>
  </si>
  <si>
    <t>LS1</t>
  </si>
  <si>
    <t>COM1</t>
  </si>
  <si>
    <t>H1, H2</t>
  </si>
  <si>
    <t xml:space="preserve">VT_PHỤ KIỆN_IME I2 </t>
  </si>
  <si>
    <t>HH_Bó dây_BD-04-0</t>
  </si>
  <si>
    <t>HH_PHỤ KIỆN_RFID Card</t>
  </si>
  <si>
    <t>VT_CAP TAN 100uF 6.3V</t>
  </si>
  <si>
    <t>IPEX MHF1</t>
  </si>
  <si>
    <t>Components</t>
  </si>
  <si>
    <t>% Hao hụt</t>
  </si>
  <si>
    <t>Tồn kho VNET</t>
  </si>
  <si>
    <t>Chưa về</t>
  </si>
  <si>
    <t>SMT</t>
  </si>
  <si>
    <t>Tồn kho ảo</t>
  </si>
  <si>
    <t>Tổng tồn</t>
  </si>
  <si>
    <t>Sản xuất</t>
  </si>
  <si>
    <t>Order</t>
  </si>
  <si>
    <t>Categories</t>
  </si>
  <si>
    <t>Capacitor</t>
  </si>
  <si>
    <t>Inductor</t>
  </si>
  <si>
    <t>Diode</t>
  </si>
  <si>
    <t>Fuse</t>
  </si>
  <si>
    <t>Module</t>
  </si>
  <si>
    <t>Resistor</t>
  </si>
  <si>
    <t>Transistor</t>
  </si>
  <si>
    <t>IC</t>
  </si>
  <si>
    <t>Crystal</t>
  </si>
  <si>
    <t>Connector</t>
  </si>
  <si>
    <t>PCB</t>
  </si>
  <si>
    <t>Antenna</t>
  </si>
  <si>
    <t>Enclosure</t>
  </si>
  <si>
    <t>EXT</t>
  </si>
  <si>
    <t>Tổng tồn kho: Kho VNET + Kho SMT</t>
  </si>
  <si>
    <t>Sản xuất: Tổng linh kiện</t>
  </si>
  <si>
    <t>Linh kiện cần nhập thêm: Tổng tồn kho - sản xuất - % hao hụt (giá trị âm ô sẽ chuyển màu đỏ)</t>
  </si>
  <si>
    <t>CAP CER 22PF 50V C0G/NP0 0603</t>
  </si>
  <si>
    <t>CAP CER 150PF 50V C0G/NP0 0603</t>
  </si>
  <si>
    <t>CAP CER 1000PF 50V C0G/NP0 0603</t>
  </si>
  <si>
    <t>CAP CER 100nF 50V C0G/NP0 0603</t>
  </si>
  <si>
    <t>CAP CER 10nF 50V C0G/NP0 0603</t>
  </si>
  <si>
    <t>CAP CER 3.3UF 100V X7S 1210</t>
  </si>
  <si>
    <t>TVS DIODE 45V 72.7V DO214AB</t>
  </si>
  <si>
    <t>FIXED IND 56NH 300MA 750 MOHM</t>
  </si>
  <si>
    <t>RES SMD 0 OHM JUMPER 1/10W 0603</t>
  </si>
  <si>
    <t>RES SMD 22 OHM 1% 1/10W 0603</t>
  </si>
  <si>
    <t>RES SMD 1K OHM 1% 1/10W 0603</t>
  </si>
  <si>
    <t>RES SMD 3.3K OHM 1% 1/10W 0603</t>
  </si>
  <si>
    <t>RES SMD 5.6K OHM 1% 1/10W 0603</t>
  </si>
  <si>
    <t>RES SMD 10K OHM 1% 1/10W 0603</t>
  </si>
  <si>
    <t>RES SMD 200K OHM 1% 1/10W 0603</t>
  </si>
  <si>
    <t>RES SMD 510K OHM 1% 1/10W 0603</t>
  </si>
  <si>
    <t>IC RFID RDR/TRN 13.56MZ 32VFQFPN</t>
  </si>
  <si>
    <t>M2</t>
  </si>
  <si>
    <t>PCB TG102LE-4G Products (VT_PCB Product_TG102LE-4G)</t>
  </si>
  <si>
    <t>C33</t>
  </si>
  <si>
    <t>J3</t>
  </si>
  <si>
    <t>TG102LE 4G</t>
  </si>
  <si>
    <t>CAP CER 470PF 50V X7R 0402</t>
  </si>
  <si>
    <t>CL05B471JB5NNNC</t>
  </si>
  <si>
    <t>CRYSTAL 32.7680KHZ 12.5PF SMD</t>
  </si>
  <si>
    <t>VT_CRYSTAL_SMD 8M 3225</t>
  </si>
  <si>
    <t>TZ3313B</t>
  </si>
  <si>
    <t>HK10056N8J-T</t>
  </si>
  <si>
    <t>FIXED IND 6.8NH 430MA 250 MOHM</t>
  </si>
  <si>
    <t>VT_DIODE_1N4148WS-7-F</t>
  </si>
  <si>
    <t>1N4148WS-7-F</t>
  </si>
  <si>
    <t>DIODE GEN PURP 75V 150MA SOD323</t>
  </si>
  <si>
    <t>VT_LED_0603 RED</t>
  </si>
  <si>
    <t>VT_Fuse_60V - 550mA</t>
  </si>
  <si>
    <t>6.8nH</t>
  </si>
  <si>
    <t>VT_IND_33uH/1.5A</t>
  </si>
  <si>
    <t>33uH, 1.5A</t>
  </si>
  <si>
    <t>SWPA6028S330MT</t>
  </si>
  <si>
    <t>FIXED IND 33UH 1.5A 286 MOHM SMD</t>
  </si>
  <si>
    <t>210K</t>
  </si>
  <si>
    <t>RC0603FR-07210KL</t>
  </si>
  <si>
    <t>RES SMD 210K OHM 1% 1/10W 0603</t>
  </si>
  <si>
    <t>VT_IC_MP9486A</t>
  </si>
  <si>
    <t>MP9486A</t>
  </si>
  <si>
    <t>MP9486AGN-Z</t>
  </si>
  <si>
    <t>IC REG 100V INPT 3.5A SWITCH CUR</t>
  </si>
  <si>
    <t>VT_IC_SPX3819</t>
  </si>
  <si>
    <t>SPX3819M5</t>
  </si>
  <si>
    <t>IC REG LINEAR 3.3V 500MA SOT23-5</t>
  </si>
  <si>
    <t>VT_ANT_GPS 1596</t>
  </si>
  <si>
    <t>25x25x4</t>
  </si>
  <si>
    <t>25x25x4mm thick GPS Patch Antenna</t>
  </si>
  <si>
    <t>VT_CONN_2*2 (M3045)</t>
  </si>
  <si>
    <t>VT_CONN_Micro SIM 2</t>
  </si>
  <si>
    <t>VT_PCB_TG102LE</t>
  </si>
  <si>
    <t>VT_DECAL_TG102LE</t>
  </si>
  <si>
    <t>CC0402JRNPO9BN560</t>
  </si>
  <si>
    <t>VT_DIODE_ SMAJ5.0A</t>
  </si>
  <si>
    <t>SMAJ5.0A</t>
  </si>
  <si>
    <t>TVS DIODE 5VWM 9.2VC SMA</t>
  </si>
  <si>
    <t>8.2K</t>
  </si>
  <si>
    <t>RC0603FR-078K2L</t>
  </si>
  <si>
    <t>RES SMD 8.2K OHM 1% 1/10W 0603</t>
  </si>
  <si>
    <t>VT_IC_SN74AUP1T334</t>
  </si>
  <si>
    <t>SN74AUP1T34D</t>
  </si>
  <si>
    <t>SN74AUP1T34DCKR</t>
  </si>
  <si>
    <t>IC TRNSLTR UNIDIRECTIONAL SC70-5</t>
  </si>
  <si>
    <t>VT_CONN_IPEX</t>
  </si>
  <si>
    <t>C2, C3, C6, C7, C43, C52, C53</t>
  </si>
  <si>
    <t>C46, C47, C50, C51</t>
  </si>
  <si>
    <t>C48, C49</t>
  </si>
  <si>
    <t>C45</t>
  </si>
  <si>
    <t>C26</t>
  </si>
  <si>
    <t>D7, D8, D9</t>
  </si>
  <si>
    <t>D10</t>
  </si>
  <si>
    <t>D3, D4, D5, D6</t>
  </si>
  <si>
    <t>Q2, Q3, Q4, Q5, Q6</t>
  </si>
  <si>
    <t>R56, R57, R58</t>
  </si>
  <si>
    <t>R62, R64, R67</t>
  </si>
  <si>
    <t>C58</t>
  </si>
  <si>
    <t>C59</t>
  </si>
  <si>
    <t>C1, C4, C5, C8, C9, C10, C11, C12, C13, C16, C18, C19, C20, C21, C22, C23, C25, C28, C29, C31, C35, C38, C42, C44, C54, C56, C57</t>
  </si>
  <si>
    <t>D13</t>
  </si>
  <si>
    <t>Q1, Q8, Q9, Q12</t>
  </si>
  <si>
    <t>Q7, Q10, Q11</t>
  </si>
  <si>
    <t>R25, R30, R31, R32, R50, R51</t>
  </si>
  <si>
    <t>R40, R65, R66</t>
  </si>
  <si>
    <t>R4, R26, R27, R28, R29, R38, R54, R60, R72</t>
  </si>
  <si>
    <t>R15, R35, R49</t>
  </si>
  <si>
    <t>R42, R68</t>
  </si>
  <si>
    <t>R6, R70</t>
  </si>
  <si>
    <t>R14, R22, R23, R33</t>
  </si>
  <si>
    <t>R36, R37, R59, R71</t>
  </si>
  <si>
    <t>VT_CAP_C0402 470pF</t>
  </si>
  <si>
    <t>470pF</t>
  </si>
  <si>
    <t>VT_CAP_C0603 22pF</t>
  </si>
  <si>
    <t>22pF</t>
  </si>
  <si>
    <t>VT_CAP_C0402 56pF</t>
  </si>
  <si>
    <t>56pF</t>
  </si>
  <si>
    <t>CAP CER 56PF 50V C0G/NPO 0402</t>
  </si>
  <si>
    <t>VT_CAP_C0603 150pF</t>
  </si>
  <si>
    <t>150pF</t>
  </si>
  <si>
    <t>VT_CAP_C0603 220pF</t>
  </si>
  <si>
    <t>220pF</t>
  </si>
  <si>
    <t>CL10C221JB8NNNC</t>
  </si>
  <si>
    <t>CAP CER 220PF 50V C0G/NP0 0603</t>
  </si>
  <si>
    <t>VT_CAP_C0603 1nF</t>
  </si>
  <si>
    <t>1nF</t>
  </si>
  <si>
    <t>VT_CAP_C0603 10nF</t>
  </si>
  <si>
    <t>10nF</t>
  </si>
  <si>
    <t>VT_CAP_C0603 100nF</t>
  </si>
  <si>
    <t>100nF</t>
  </si>
  <si>
    <t>107B</t>
  </si>
  <si>
    <t>CAP TANT 100UF 6.3V 10% 1411</t>
  </si>
  <si>
    <t>3.3uF/100V</t>
  </si>
  <si>
    <t>1N4148</t>
  </si>
  <si>
    <t>DIODE GEN PURP 100V 300MA SOD123</t>
  </si>
  <si>
    <t>RED</t>
  </si>
  <si>
    <t>LED RED CLEAR 0603 SMD</t>
  </si>
  <si>
    <t>60V 2A</t>
  </si>
  <si>
    <t>PMEG6020ER,115</t>
  </si>
  <si>
    <t>DIODE SCHOTTKY 60V 2A SOD123W</t>
  </si>
  <si>
    <t>SMCJ45A-E3/57T</t>
  </si>
  <si>
    <t>60V-550mA</t>
  </si>
  <si>
    <t>56nH</t>
  </si>
  <si>
    <t>2.2uH</t>
  </si>
  <si>
    <t>FIXED IND 2.2UH 1.6A 76 MOHM SMD</t>
  </si>
  <si>
    <t>Dual-Band HSPA/WCDMA and Dual-Band GSM/GPRS/EDGE module in a SMT</t>
  </si>
  <si>
    <t>VT_Module_GPS L76-L</t>
  </si>
  <si>
    <t>L76-L</t>
  </si>
  <si>
    <t>L76 series, the smallest GNSS modules</t>
  </si>
  <si>
    <t>S9013/MMBT3904</t>
  </si>
  <si>
    <t>TRANS NPN 50V 0.15A</t>
  </si>
  <si>
    <t>VT_TRANSISTOR_DTC143Z</t>
  </si>
  <si>
    <t>DTC143Z</t>
  </si>
  <si>
    <t>TRANS PREBIAS NPN 200MW SMT3</t>
  </si>
  <si>
    <t>IRLML6402</t>
  </si>
  <si>
    <t>VT_RES_R0603 0R</t>
  </si>
  <si>
    <t>0R</t>
  </si>
  <si>
    <t>VT_RES_R0603 22R</t>
  </si>
  <si>
    <t>22R</t>
  </si>
  <si>
    <t>VT_RES_R0603 330R</t>
  </si>
  <si>
    <t>330R</t>
  </si>
  <si>
    <t>RES SMD 330OHM 1% 1/10W 0603</t>
  </si>
  <si>
    <t>VT_RES_R0603 1K</t>
  </si>
  <si>
    <t>1K</t>
  </si>
  <si>
    <t>VT_RES_R0603 3.3K</t>
  </si>
  <si>
    <t>3.3K</t>
  </si>
  <si>
    <t>VT_RES_R0603 5.6K</t>
  </si>
  <si>
    <t>5.6K</t>
  </si>
  <si>
    <t>VT_RES_R0603 8.2K</t>
  </si>
  <si>
    <t>VT_RES_R0603 10K</t>
  </si>
  <si>
    <t>10K</t>
  </si>
  <si>
    <t>VT_RES_R0603 200K</t>
  </si>
  <si>
    <t>200K</t>
  </si>
  <si>
    <t>VT_RES_R0603 210K</t>
  </si>
  <si>
    <t>VT_RES_R0603 510K</t>
  </si>
  <si>
    <t>510K</t>
  </si>
  <si>
    <t>Flash 64Mbit</t>
  </si>
  <si>
    <t>IC MCU 32BIT 256KB FLASH 64LQFP</t>
  </si>
  <si>
    <t>VT_IC_MAX2659</t>
  </si>
  <si>
    <t>MAX2659/BGU7005</t>
  </si>
  <si>
    <t>MAX2659ELT+T/BGU7005,115</t>
  </si>
  <si>
    <t>IC RF AMP GPS 1575.42MHZ 6UDFN</t>
  </si>
  <si>
    <t>8MHz</t>
  </si>
  <si>
    <t>CRYSTAL 24.0000MHZ 10PF SMD</t>
  </si>
  <si>
    <t>VT_CRYSTAL_SMD 32.768KHz  2P</t>
  </si>
  <si>
    <t>32.768Khz</t>
  </si>
  <si>
    <t>VT_ANTENNA_PCB 4G</t>
  </si>
  <si>
    <t>ANTENNA 4G FPCB</t>
  </si>
  <si>
    <t>M19P-PYA-022-D0</t>
  </si>
  <si>
    <t>RF ANT 4G LTE FPCB TRAC 50MM</t>
  </si>
  <si>
    <t>VT_CONN_DB9 male, thẳng</t>
  </si>
  <si>
    <t>DB9 MALE</t>
  </si>
  <si>
    <t>CONN D-SUB PLUG 9POS PNL MNT</t>
  </si>
  <si>
    <t>MX3.0 RA 2*2P S</t>
  </si>
  <si>
    <t>M3045-2x2-B</t>
  </si>
  <si>
    <t>Micro-Fit 3.0™ Straight Header, 3.00mm Pitch, Dual Row, 4 Circuits</t>
  </si>
  <si>
    <t>CONN UMC RCPT STR 50 OHM SMD</t>
  </si>
  <si>
    <t>MUP-C792</t>
  </si>
  <si>
    <t>3V 9mm</t>
  </si>
  <si>
    <t>TMB09A03</t>
  </si>
  <si>
    <t>Led</t>
  </si>
  <si>
    <t>C24, C27, C32, C34, C55, C60</t>
  </si>
  <si>
    <t>D1, D2, D11, D12, D18</t>
  </si>
  <si>
    <t>D14, D15, D16</t>
  </si>
  <si>
    <t>R1, R2, R3, R5, R7, R8, R9, R10, R11, R12, R13, R16, R17, R18, R20, R21, R34, R39, R45, R55, R61, R63, R69, R73, R80</t>
  </si>
  <si>
    <t>AT1</t>
  </si>
  <si>
    <t>BOM for TG102LE-4G V2.0</t>
  </si>
  <si>
    <t>Package</t>
  </si>
  <si>
    <t>Brand</t>
  </si>
  <si>
    <t>0603 - C</t>
  </si>
  <si>
    <t>SAMSUNG</t>
  </si>
  <si>
    <t>1210 - C</t>
  </si>
  <si>
    <t>TDK Corporation</t>
  </si>
  <si>
    <t>3528 - TANTALUM</t>
  </si>
  <si>
    <t>Kemet</t>
  </si>
  <si>
    <t>SOD-123</t>
  </si>
  <si>
    <t>NXP</t>
  </si>
  <si>
    <t>LED - 0603 - R</t>
  </si>
  <si>
    <t>Everlight</t>
  </si>
  <si>
    <t>Diode - SMA</t>
  </si>
  <si>
    <t>DIODES</t>
  </si>
  <si>
    <t>2016 - Fuse</t>
  </si>
  <si>
    <t>Bourns Inc.</t>
  </si>
  <si>
    <t>INDUCTOR-5D28</t>
  </si>
  <si>
    <t>Taiyo Yuden</t>
  </si>
  <si>
    <t>0603 - L</t>
  </si>
  <si>
    <t>SOT23B</t>
  </si>
  <si>
    <t>Fairchild</t>
  </si>
  <si>
    <t>0603 - R</t>
  </si>
  <si>
    <t>Yageo</t>
  </si>
  <si>
    <t>SOIC16</t>
  </si>
  <si>
    <t>TI</t>
  </si>
  <si>
    <t>SOIC8 - POWER</t>
  </si>
  <si>
    <t>ST</t>
  </si>
  <si>
    <t>Littelfuse Inc.</t>
  </si>
  <si>
    <t>China</t>
  </si>
  <si>
    <t>Update: 25/11/2020</t>
  </si>
  <si>
    <t>T491B107K006AT or
TAJB107M006RNJ</t>
  </si>
  <si>
    <t>LED0603: RED
QTLP601CRTR</t>
  </si>
  <si>
    <t>VT_IND_0402 6.8nH</t>
  </si>
  <si>
    <t>VT_Module_A7670E</t>
  </si>
  <si>
    <t>A7670E</t>
  </si>
  <si>
    <t>DTC143ZKAT146 or
TDTC143Z,LM(T</t>
  </si>
  <si>
    <t>W25Q64JVSSIQ</t>
  </si>
  <si>
    <t>SPX3819M5-L-3-3/TR or
TLV73333PDBVR</t>
  </si>
  <si>
    <t>ABS07-32.768KHZ-T or
FC-135 32.7680KA-A5</t>
  </si>
  <si>
    <t>JTDT1575-1602S or
A25-4102820-AMT23</t>
  </si>
  <si>
    <t>772-E09-103R001 ==&gt; cross China brand</t>
  </si>
  <si>
    <t>RECE.20279.001E.01 or
MUP-R4151</t>
  </si>
  <si>
    <t>MUP-C792-3 6P</t>
  </si>
  <si>
    <t>Socket Micro Sim 6pin (6+1)</t>
  </si>
  <si>
    <t>0402 - C</t>
  </si>
  <si>
    <t>Samsung</t>
  </si>
  <si>
    <t>SOD-323</t>
  </si>
  <si>
    <t>DIODE - SMC</t>
  </si>
  <si>
    <t>Vishay</t>
  </si>
  <si>
    <t>0402 - L</t>
  </si>
  <si>
    <t>1210 - L</t>
  </si>
  <si>
    <t>Murata</t>
  </si>
  <si>
    <t>SunLord</t>
  </si>
  <si>
    <t>A7670x</t>
  </si>
  <si>
    <t>SIMCOM</t>
  </si>
  <si>
    <t>Quectel L76</t>
  </si>
  <si>
    <t>Quectel</t>
  </si>
  <si>
    <t>Rohm</t>
  </si>
  <si>
    <t>Infineon Technologies</t>
  </si>
  <si>
    <t>8 - SOIC</t>
  </si>
  <si>
    <t>Cypress</t>
  </si>
  <si>
    <t>LQFP64</t>
  </si>
  <si>
    <t>SOT886</t>
  </si>
  <si>
    <t>Maxim Integrated</t>
  </si>
  <si>
    <t>QFN16P 3x3 - 1</t>
  </si>
  <si>
    <t>MPS</t>
  </si>
  <si>
    <t>SOT23-5</t>
  </si>
  <si>
    <t>MaxLinear</t>
  </si>
  <si>
    <t>32-VFQFN</t>
  </si>
  <si>
    <t>SC70 - 5</t>
  </si>
  <si>
    <t>Crystal 2016</t>
  </si>
  <si>
    <t>Crystal 3225</t>
  </si>
  <si>
    <t>Taisaw</t>
  </si>
  <si>
    <t>Crystal 3215</t>
  </si>
  <si>
    <t>Abracon LLC</t>
  </si>
  <si>
    <t>Jinchang - 1575</t>
  </si>
  <si>
    <t>Jinchang &amp; Amotech</t>
  </si>
  <si>
    <t>Amotech</t>
  </si>
  <si>
    <t>DSB 9M-SM</t>
  </si>
  <si>
    <t>Norcomp Inc.</t>
  </si>
  <si>
    <t>43045-M3045-2x2-B</t>
  </si>
  <si>
    <t>IPEX</t>
  </si>
  <si>
    <t>Taoglas</t>
  </si>
  <si>
    <t>MUP</t>
  </si>
  <si>
    <t>VNET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</si>
</sst>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u/>
      <sz val="12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2"/>
      <color rgb="FFFF0000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16"/>
      <color rgb="FFFF000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1" fillId="0" borderId="0"/>
  </cellStyleXfs>
  <cellXfs count="98">
    <xf numFmtId="0" fontId="0" fillId="0" borderId="0" xfId="0"/>
    <xf numFmtId="0" fontId="0" fillId="2" borderId="2" xfId="0" applyFill="1" applyBorder="1" applyAlignment="1"/>
    <xf numFmtId="0" fontId="7" fillId="0" borderId="0" xfId="0" quotePrefix="1" applyFont="1" applyBorder="1" applyAlignment="1">
      <alignment horizontal="center" vertical="center" wrapText="1"/>
    </xf>
    <xf numFmtId="0" fontId="7" fillId="0" borderId="0" xfId="0" quotePrefix="1" applyFont="1" applyBorder="1" applyAlignment="1">
      <alignment horizontal="left" vertical="center" wrapText="1"/>
    </xf>
    <xf numFmtId="0" fontId="7" fillId="0" borderId="13" xfId="0" quotePrefix="1" applyFont="1" applyBorder="1" applyAlignment="1">
      <alignment horizontal="center" vertical="center" wrapText="1"/>
    </xf>
    <xf numFmtId="0" fontId="0" fillId="0" borderId="0" xfId="0" applyBorder="1"/>
    <xf numFmtId="0" fontId="2" fillId="2" borderId="12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8" fillId="2" borderId="1" xfId="0" applyFont="1" applyFill="1" applyBorder="1" applyAlignment="1"/>
    <xf numFmtId="0" fontId="8" fillId="2" borderId="2" xfId="0" applyFont="1" applyFill="1" applyBorder="1" applyAlignment="1"/>
    <xf numFmtId="0" fontId="8" fillId="0" borderId="0" xfId="0" applyFont="1"/>
    <xf numFmtId="3" fontId="8" fillId="0" borderId="0" xfId="0" applyNumberFormat="1" applyFont="1"/>
    <xf numFmtId="0" fontId="2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2" fillId="2" borderId="0" xfId="0" quotePrefix="1" applyFont="1" applyFill="1" applyBorder="1" applyAlignment="1">
      <alignment horizontal="left" vertical="center"/>
    </xf>
    <xf numFmtId="0" fontId="13" fillId="0" borderId="12" xfId="0" quotePrefix="1" applyFont="1" applyBorder="1" applyAlignment="1">
      <alignment horizontal="right" vertical="center" wrapText="1"/>
    </xf>
    <xf numFmtId="0" fontId="13" fillId="0" borderId="0" xfId="0" quotePrefix="1" applyFont="1" applyBorder="1" applyAlignment="1">
      <alignment horizontal="center" vertical="center" wrapText="1"/>
    </xf>
    <xf numFmtId="0" fontId="14" fillId="0" borderId="0" xfId="0" applyFont="1"/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13" fillId="4" borderId="13" xfId="0" quotePrefix="1" applyFont="1" applyFill="1" applyBorder="1" applyAlignment="1">
      <alignment horizontal="left" vertical="center" wrapText="1"/>
    </xf>
    <xf numFmtId="0" fontId="13" fillId="6" borderId="13" xfId="0" quotePrefix="1" applyFont="1" applyFill="1" applyBorder="1" applyAlignment="1">
      <alignment horizontal="left" vertical="center" wrapText="1"/>
    </xf>
    <xf numFmtId="0" fontId="13" fillId="3" borderId="13" xfId="0" quotePrefix="1" applyFont="1" applyFill="1" applyBorder="1" applyAlignment="1">
      <alignment horizontal="left" vertical="center" wrapText="1"/>
    </xf>
    <xf numFmtId="0" fontId="13" fillId="2" borderId="13" xfId="0" quotePrefix="1" applyFont="1" applyFill="1" applyBorder="1" applyAlignment="1">
      <alignment horizontal="left" vertical="center" wrapText="1"/>
    </xf>
    <xf numFmtId="0" fontId="13" fillId="7" borderId="13" xfId="0" quotePrefix="1" applyFont="1" applyFill="1" applyBorder="1" applyAlignment="1">
      <alignment horizontal="left" vertical="center" wrapText="1"/>
    </xf>
    <xf numFmtId="0" fontId="13" fillId="5" borderId="13" xfId="0" quotePrefix="1" applyFont="1" applyFill="1" applyBorder="1" applyAlignment="1">
      <alignment horizontal="left" vertical="center" wrapText="1"/>
    </xf>
    <xf numFmtId="0" fontId="15" fillId="0" borderId="12" xfId="0" applyFont="1" applyBorder="1" applyAlignment="1">
      <alignment horizontal="right" vertical="center"/>
    </xf>
    <xf numFmtId="0" fontId="15" fillId="8" borderId="12" xfId="0" applyFont="1" applyFill="1" applyBorder="1" applyAlignment="1">
      <alignment horizontal="right" vertical="center"/>
    </xf>
    <xf numFmtId="3" fontId="15" fillId="0" borderId="12" xfId="0" applyNumberFormat="1" applyFont="1" applyBorder="1" applyAlignment="1">
      <alignment horizontal="right" vertical="center"/>
    </xf>
    <xf numFmtId="0" fontId="15" fillId="9" borderId="12" xfId="0" applyFont="1" applyFill="1" applyBorder="1" applyAlignment="1">
      <alignment horizontal="right" vertical="center"/>
    </xf>
    <xf numFmtId="0" fontId="1" fillId="2" borderId="0" xfId="0" quotePrefix="1" applyFont="1" applyFill="1" applyBorder="1" applyAlignment="1">
      <alignment horizontal="center" vertical="center"/>
    </xf>
    <xf numFmtId="0" fontId="13" fillId="0" borderId="13" xfId="0" quotePrefix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12" xfId="0" quotePrefix="1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left" vertical="center"/>
    </xf>
    <xf numFmtId="0" fontId="13" fillId="0" borderId="1" xfId="0" quotePrefix="1" applyFont="1" applyBorder="1" applyAlignment="1">
      <alignment horizontal="center" vertical="center" wrapText="1"/>
    </xf>
    <xf numFmtId="0" fontId="13" fillId="9" borderId="11" xfId="0" quotePrefix="1" applyFont="1" applyFill="1" applyBorder="1" applyAlignment="1">
      <alignment horizontal="right" vertical="center" wrapText="1"/>
    </xf>
    <xf numFmtId="0" fontId="4" fillId="0" borderId="0" xfId="0" applyFont="1" applyAlignment="1">
      <alignment vertical="center"/>
    </xf>
    <xf numFmtId="0" fontId="15" fillId="10" borderId="12" xfId="0" applyFont="1" applyFill="1" applyBorder="1" applyAlignment="1">
      <alignment horizontal="right" vertical="center" wrapText="1"/>
    </xf>
    <xf numFmtId="0" fontId="8" fillId="3" borderId="12" xfId="0" applyFont="1" applyFill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3" fillId="2" borderId="12" xfId="0" quotePrefix="1" applyFont="1" applyFill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9" fillId="3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/>
    </xf>
    <xf numFmtId="0" fontId="2" fillId="0" borderId="7" xfId="0" quotePrefix="1" applyFont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7" xfId="0" quotePrefix="1" applyFont="1" applyBorder="1" applyAlignment="1">
      <alignment horizontal="left" vertical="center"/>
    </xf>
    <xf numFmtId="0" fontId="2" fillId="0" borderId="0" xfId="0" quotePrefix="1" applyFont="1" applyBorder="1" applyAlignment="1">
      <alignment horizontal="left" vertic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8" fillId="0" borderId="6" xfId="0" applyFont="1" applyBorder="1" applyAlignment="1"/>
    <xf numFmtId="0" fontId="8" fillId="0" borderId="7" xfId="0" applyFont="1" applyBorder="1" applyAlignment="1"/>
    <xf numFmtId="0" fontId="8" fillId="0" borderId="0" xfId="0" applyFont="1" applyBorder="1" applyAlignment="1"/>
    <xf numFmtId="0" fontId="8" fillId="0" borderId="3" xfId="0" applyFont="1" applyBorder="1" applyAlignment="1"/>
    <xf numFmtId="0" fontId="3" fillId="2" borderId="1" xfId="0" quotePrefix="1" applyFont="1" applyFill="1" applyBorder="1" applyAlignment="1">
      <alignment horizontal="center" vertical="center"/>
    </xf>
    <xf numFmtId="0" fontId="3" fillId="2" borderId="2" xfId="0" quotePrefix="1" applyFont="1" applyFill="1" applyBorder="1" applyAlignment="1">
      <alignment horizontal="center" vertical="center"/>
    </xf>
    <xf numFmtId="0" fontId="3" fillId="2" borderId="11" xfId="0" quotePrefix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1" fillId="2" borderId="0" xfId="0" quotePrefix="1" applyFont="1" applyFill="1" applyBorder="1" applyAlignment="1">
      <alignment horizontal="left" vertical="center"/>
    </xf>
    <xf numFmtId="0" fontId="1" fillId="2" borderId="3" xfId="0" quotePrefix="1" applyFont="1" applyFill="1" applyBorder="1" applyAlignment="1">
      <alignment horizontal="left" vertical="center"/>
    </xf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0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2" fillId="0" borderId="8" xfId="0" quotePrefix="1" applyFont="1" applyBorder="1" applyAlignment="1">
      <alignment horizontal="left"/>
    </xf>
    <xf numFmtId="0" fontId="2" fillId="0" borderId="9" xfId="0" quotePrefix="1" applyFont="1" applyBorder="1" applyAlignment="1">
      <alignment horizontal="left"/>
    </xf>
    <xf numFmtId="0" fontId="2" fillId="0" borderId="10" xfId="0" quotePrefix="1" applyFont="1" applyBorder="1" applyAlignment="1">
      <alignment horizontal="left"/>
    </xf>
    <xf numFmtId="0" fontId="2" fillId="0" borderId="1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2" fillId="0" borderId="11" xfId="0" quotePrefix="1" applyFont="1" applyBorder="1" applyAlignment="1">
      <alignment horizontal="left"/>
    </xf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676275</xdr:colOff>
      <xdr:row>2</xdr:row>
      <xdr:rowOff>66675</xdr:rowOff>
    </xdr:from>
    <xdr:to>
      <xdr:col>3</xdr:col>
      <xdr:colOff>85725</xdr:colOff>
      <xdr:row>4</xdr:row>
      <xdr:rowOff>104775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466725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895350</xdr:colOff>
      <xdr:row>2</xdr:row>
      <xdr:rowOff>0</xdr:rowOff>
    </xdr:from>
    <xdr:to>
      <xdr:col>2</xdr:col>
      <xdr:colOff>1028700</xdr:colOff>
      <xdr:row>4</xdr:row>
      <xdr:rowOff>38100</xdr:rowOff>
    </xdr:to>
    <xdr:pic>
      <xdr:nvPicPr>
        <xdr:cNvPr id="2" name="Ảnh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950" y="381000"/>
          <a:ext cx="210502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74"/>
  <sheetViews>
    <sheetView tabSelected="1" workbookViewId="0">
      <pane ySplit="10" topLeftCell="A26" activePane="bottomLeft" state="frozen"/>
      <selection pane="bottomLeft" activeCell="L14" sqref="L14"/>
    </sheetView>
  </sheetViews>
  <sheetFormatPr defaultRowHeight="15" x14ac:dyDescent="0.25"/>
  <cols>
    <col min="1" max="1" width="9.28515625" bestFit="1" customWidth="1"/>
    <col min="2" max="2" width="12" customWidth="1"/>
    <col min="3" max="3" width="28.42578125" customWidth="1"/>
    <col min="4" max="4" width="19.5703125" customWidth="1"/>
    <col min="5" max="5" width="35.7109375" customWidth="1"/>
    <col min="6" max="6" width="36.140625" customWidth="1"/>
    <col min="7" max="7" width="9.140625" style="35"/>
    <col min="8" max="8" width="10.85546875" style="35" customWidth="1"/>
    <col min="12" max="12" width="9.28515625" style="19" bestFit="1" customWidth="1"/>
    <col min="13" max="13" width="11.28515625" customWidth="1"/>
    <col min="14" max="14" width="10.7109375" customWidth="1"/>
    <col min="15" max="15" width="9.28515625" bestFit="1" customWidth="1"/>
  </cols>
  <sheetData>
    <row r="1" spans="1:19" ht="15.75" x14ac:dyDescent="0.25">
      <c r="A1" s="8"/>
      <c r="B1" s="9"/>
      <c r="C1" s="9"/>
      <c r="D1" s="9"/>
      <c r="E1" s="9"/>
      <c r="F1" s="7" t="s">
        <v>0</v>
      </c>
      <c r="G1" s="33"/>
      <c r="H1" s="33"/>
      <c r="I1" s="7"/>
      <c r="J1" s="7"/>
      <c r="K1" s="7"/>
      <c r="L1" s="16"/>
      <c r="M1" s="10"/>
      <c r="N1" s="10"/>
      <c r="O1" s="10"/>
      <c r="P1" s="10"/>
      <c r="Q1" s="10"/>
      <c r="R1" s="10"/>
      <c r="S1" s="10"/>
    </row>
    <row r="2" spans="1:19" ht="15.75" x14ac:dyDescent="0.25">
      <c r="A2" s="60"/>
      <c r="B2" s="61"/>
      <c r="C2" s="61"/>
      <c r="D2" s="61"/>
      <c r="E2" s="62"/>
      <c r="F2" s="7"/>
      <c r="G2" s="33"/>
      <c r="H2" s="33"/>
      <c r="I2" s="7"/>
      <c r="J2" s="7"/>
      <c r="K2" s="7"/>
      <c r="L2" s="16"/>
      <c r="M2" s="42" t="s">
        <v>122</v>
      </c>
      <c r="N2" s="42"/>
      <c r="O2" s="10"/>
      <c r="P2" s="10"/>
      <c r="Q2" s="10"/>
      <c r="R2" s="10"/>
      <c r="S2" s="10"/>
    </row>
    <row r="3" spans="1:19" x14ac:dyDescent="0.25">
      <c r="A3" s="63"/>
      <c r="B3" s="64"/>
      <c r="C3" s="64"/>
      <c r="D3" s="64"/>
      <c r="E3" s="65"/>
      <c r="F3" s="56" t="s">
        <v>1</v>
      </c>
      <c r="G3" s="57"/>
      <c r="H3" s="57"/>
      <c r="I3" s="57"/>
      <c r="J3" s="57"/>
      <c r="K3" s="57"/>
      <c r="L3" s="57"/>
      <c r="M3" s="10"/>
      <c r="N3" s="10"/>
      <c r="O3" s="10"/>
      <c r="P3" s="10"/>
      <c r="Q3" s="10"/>
      <c r="R3" s="10"/>
      <c r="S3" s="10"/>
    </row>
    <row r="4" spans="1:19" x14ac:dyDescent="0.25">
      <c r="A4" s="63"/>
      <c r="B4" s="64"/>
      <c r="C4" s="64"/>
      <c r="D4" s="64"/>
      <c r="E4" s="65"/>
      <c r="F4" s="56" t="s">
        <v>2</v>
      </c>
      <c r="G4" s="57"/>
      <c r="H4" s="57"/>
      <c r="I4" s="57"/>
      <c r="J4" s="57"/>
      <c r="K4" s="57"/>
      <c r="L4" s="57"/>
      <c r="M4" s="42" t="s">
        <v>123</v>
      </c>
      <c r="N4" s="42"/>
      <c r="O4" s="10"/>
      <c r="P4" s="10"/>
      <c r="Q4" s="10"/>
      <c r="R4" s="10"/>
      <c r="S4" s="10"/>
    </row>
    <row r="5" spans="1:19" x14ac:dyDescent="0.25">
      <c r="A5" s="63"/>
      <c r="B5" s="64"/>
      <c r="C5" s="64"/>
      <c r="D5" s="64"/>
      <c r="E5" s="65"/>
      <c r="F5" s="56" t="s">
        <v>3</v>
      </c>
      <c r="G5" s="57"/>
      <c r="H5" s="57"/>
      <c r="I5" s="57"/>
      <c r="J5" s="57"/>
      <c r="K5" s="57"/>
      <c r="L5" s="57"/>
      <c r="M5" s="10"/>
      <c r="N5" s="10"/>
      <c r="O5" s="10"/>
      <c r="P5" s="10"/>
      <c r="Q5" s="10"/>
      <c r="R5" s="10"/>
      <c r="S5" s="10"/>
    </row>
    <row r="6" spans="1:19" x14ac:dyDescent="0.25">
      <c r="A6" s="63"/>
      <c r="B6" s="64"/>
      <c r="C6" s="64"/>
      <c r="D6" s="64"/>
      <c r="E6" s="65"/>
      <c r="F6" s="58" t="s">
        <v>4</v>
      </c>
      <c r="G6" s="59"/>
      <c r="H6" s="59"/>
      <c r="I6" s="59"/>
      <c r="J6" s="59"/>
      <c r="K6" s="59"/>
      <c r="L6" s="59"/>
      <c r="M6" s="45" t="s">
        <v>124</v>
      </c>
      <c r="N6" s="45"/>
      <c r="O6" s="45"/>
      <c r="P6" s="45"/>
      <c r="Q6" s="45"/>
      <c r="R6" s="45"/>
      <c r="S6" s="45"/>
    </row>
    <row r="7" spans="1:19" ht="15.75" customHeight="1" x14ac:dyDescent="0.25">
      <c r="A7" s="49" t="s">
        <v>98</v>
      </c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52"/>
      <c r="N7" s="52">
        <v>1000</v>
      </c>
      <c r="O7" s="44"/>
      <c r="P7" s="10"/>
      <c r="Q7" s="10"/>
      <c r="R7" s="10"/>
      <c r="S7" s="10"/>
    </row>
    <row r="8" spans="1:19" ht="15" customHeight="1" x14ac:dyDescent="0.25">
      <c r="A8" s="50" t="s">
        <v>343</v>
      </c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2"/>
      <c r="N8" s="52"/>
      <c r="O8" s="44"/>
      <c r="P8" s="10"/>
      <c r="Q8" s="10"/>
      <c r="R8" s="10"/>
      <c r="S8" s="10"/>
    </row>
    <row r="9" spans="1:19" ht="15" customHeight="1" x14ac:dyDescent="0.25">
      <c r="A9" s="46" t="s">
        <v>6</v>
      </c>
      <c r="B9" s="47" t="s">
        <v>107</v>
      </c>
      <c r="C9" s="46" t="s">
        <v>7</v>
      </c>
      <c r="D9" s="46" t="s">
        <v>8</v>
      </c>
      <c r="E9" s="46" t="s">
        <v>9</v>
      </c>
      <c r="F9" s="46" t="s">
        <v>10</v>
      </c>
      <c r="G9" s="46" t="s">
        <v>13</v>
      </c>
      <c r="H9" s="46" t="s">
        <v>99</v>
      </c>
      <c r="I9" s="53" t="s">
        <v>100</v>
      </c>
      <c r="J9" s="46" t="s">
        <v>103</v>
      </c>
      <c r="K9" s="46"/>
      <c r="L9" s="55" t="s">
        <v>104</v>
      </c>
      <c r="M9" s="46" t="s">
        <v>105</v>
      </c>
      <c r="N9" s="46" t="s">
        <v>146</v>
      </c>
      <c r="O9" s="46" t="s">
        <v>106</v>
      </c>
      <c r="P9" s="10"/>
      <c r="Q9" s="10"/>
      <c r="R9" s="10"/>
      <c r="S9" s="10"/>
    </row>
    <row r="10" spans="1:19" x14ac:dyDescent="0.25">
      <c r="A10" s="46"/>
      <c r="B10" s="48"/>
      <c r="C10" s="46"/>
      <c r="D10" s="46"/>
      <c r="E10" s="46"/>
      <c r="F10" s="46"/>
      <c r="G10" s="46"/>
      <c r="H10" s="46"/>
      <c r="I10" s="54"/>
      <c r="J10" s="6" t="s">
        <v>101</v>
      </c>
      <c r="K10" s="6" t="s">
        <v>102</v>
      </c>
      <c r="L10" s="55"/>
      <c r="M10" s="46"/>
      <c r="N10" s="46"/>
      <c r="O10" s="46"/>
      <c r="P10" s="10"/>
      <c r="Q10" s="10"/>
      <c r="R10" s="10"/>
      <c r="S10" s="10"/>
    </row>
    <row r="11" spans="1:19" x14ac:dyDescent="0.25">
      <c r="A11" s="4">
        <v>1</v>
      </c>
      <c r="B11" s="23" t="s">
        <v>108</v>
      </c>
      <c r="C11" s="13" t="s">
        <v>218</v>
      </c>
      <c r="D11" s="13" t="s">
        <v>219</v>
      </c>
      <c r="E11" s="13" t="s">
        <v>148</v>
      </c>
      <c r="F11" s="13" t="s">
        <v>147</v>
      </c>
      <c r="G11" s="34" t="s">
        <v>16</v>
      </c>
      <c r="H11" s="40">
        <v>5</v>
      </c>
      <c r="I11" s="43">
        <v>9850</v>
      </c>
      <c r="J11" s="41"/>
      <c r="K11" s="29">
        <v>0</v>
      </c>
      <c r="L11" s="17">
        <f t="shared" ref="L11:L73" si="0">I11+J11+K11</f>
        <v>9850</v>
      </c>
      <c r="M11" s="29">
        <f>N11</f>
        <v>1000</v>
      </c>
      <c r="N11" s="30">
        <f t="shared" ref="N11:N19" si="1">_xlfn.IFNA((VLOOKUP(C11,DATA_4G,6,FALSE)),0)</f>
        <v>1000</v>
      </c>
      <c r="O11" s="31">
        <f t="shared" ref="O11:O47" si="2">L11-M11-((H11*M11)/100)</f>
        <v>8800</v>
      </c>
      <c r="P11" s="10"/>
      <c r="Q11" s="10"/>
      <c r="R11" s="10"/>
      <c r="S11" s="10"/>
    </row>
    <row r="12" spans="1:19" x14ac:dyDescent="0.25">
      <c r="A12" s="4">
        <v>2</v>
      </c>
      <c r="B12" s="23" t="s">
        <v>108</v>
      </c>
      <c r="C12" s="13" t="s">
        <v>220</v>
      </c>
      <c r="D12" s="13" t="s">
        <v>221</v>
      </c>
      <c r="E12" s="13" t="s">
        <v>15</v>
      </c>
      <c r="F12" s="13" t="s">
        <v>125</v>
      </c>
      <c r="G12" s="34" t="s">
        <v>16</v>
      </c>
      <c r="H12" s="40">
        <v>5</v>
      </c>
      <c r="I12" s="43">
        <v>5200</v>
      </c>
      <c r="J12" s="41"/>
      <c r="K12" s="29">
        <v>2000</v>
      </c>
      <c r="L12" s="17">
        <f t="shared" si="0"/>
        <v>7200</v>
      </c>
      <c r="M12" s="29">
        <f t="shared" ref="M12:M57" si="3">N12</f>
        <v>7000</v>
      </c>
      <c r="N12" s="30">
        <f t="shared" si="1"/>
        <v>7000</v>
      </c>
      <c r="O12" s="31">
        <f t="shared" si="2"/>
        <v>-150</v>
      </c>
      <c r="P12" s="11"/>
      <c r="Q12" s="10"/>
      <c r="R12" s="10"/>
      <c r="S12" s="10"/>
    </row>
    <row r="13" spans="1:19" x14ac:dyDescent="0.25">
      <c r="A13" s="4">
        <v>3</v>
      </c>
      <c r="B13" s="23" t="s">
        <v>108</v>
      </c>
      <c r="C13" s="13" t="s">
        <v>222</v>
      </c>
      <c r="D13" s="13" t="s">
        <v>223</v>
      </c>
      <c r="E13" s="13" t="s">
        <v>181</v>
      </c>
      <c r="F13" s="13" t="s">
        <v>224</v>
      </c>
      <c r="G13" s="34" t="s">
        <v>16</v>
      </c>
      <c r="H13" s="40">
        <v>5</v>
      </c>
      <c r="I13" s="43">
        <v>68</v>
      </c>
      <c r="J13" s="41"/>
      <c r="K13" s="29">
        <v>0</v>
      </c>
      <c r="L13" s="17">
        <f t="shared" si="0"/>
        <v>68</v>
      </c>
      <c r="M13" s="29">
        <f t="shared" si="3"/>
        <v>1000</v>
      </c>
      <c r="N13" s="30">
        <f t="shared" si="1"/>
        <v>1000</v>
      </c>
      <c r="O13" s="31">
        <f t="shared" si="2"/>
        <v>-982</v>
      </c>
      <c r="P13" s="11"/>
      <c r="Q13" s="10"/>
      <c r="R13" s="10"/>
      <c r="S13" s="10"/>
    </row>
    <row r="14" spans="1:19" x14ac:dyDescent="0.25">
      <c r="A14" s="4">
        <v>4</v>
      </c>
      <c r="B14" s="23" t="s">
        <v>108</v>
      </c>
      <c r="C14" s="13" t="s">
        <v>225</v>
      </c>
      <c r="D14" s="13" t="s">
        <v>226</v>
      </c>
      <c r="E14" s="13" t="s">
        <v>17</v>
      </c>
      <c r="F14" s="13" t="s">
        <v>126</v>
      </c>
      <c r="G14" s="34" t="s">
        <v>16</v>
      </c>
      <c r="H14" s="40">
        <v>5</v>
      </c>
      <c r="I14" s="43">
        <v>4600</v>
      </c>
      <c r="J14" s="41"/>
      <c r="K14" s="29">
        <v>0</v>
      </c>
      <c r="L14" s="17">
        <f t="shared" si="0"/>
        <v>4600</v>
      </c>
      <c r="M14" s="29">
        <f t="shared" si="3"/>
        <v>4000</v>
      </c>
      <c r="N14" s="30">
        <f t="shared" si="1"/>
        <v>4000</v>
      </c>
      <c r="O14" s="31">
        <f t="shared" si="2"/>
        <v>400</v>
      </c>
      <c r="P14" s="11"/>
      <c r="Q14" s="10"/>
      <c r="R14" s="10"/>
      <c r="S14" s="10"/>
    </row>
    <row r="15" spans="1:19" x14ac:dyDescent="0.25">
      <c r="A15" s="4">
        <v>5</v>
      </c>
      <c r="B15" s="23" t="s">
        <v>108</v>
      </c>
      <c r="C15" s="13" t="s">
        <v>227</v>
      </c>
      <c r="D15" s="13" t="s">
        <v>228</v>
      </c>
      <c r="E15" s="13" t="s">
        <v>229</v>
      </c>
      <c r="F15" s="13" t="s">
        <v>230</v>
      </c>
      <c r="G15" s="34" t="s">
        <v>16</v>
      </c>
      <c r="H15" s="40">
        <v>5</v>
      </c>
      <c r="I15" s="43">
        <v>3473</v>
      </c>
      <c r="J15" s="41"/>
      <c r="K15" s="29">
        <v>0</v>
      </c>
      <c r="L15" s="17">
        <f t="shared" si="0"/>
        <v>3473</v>
      </c>
      <c r="M15" s="29">
        <f t="shared" si="3"/>
        <v>2000</v>
      </c>
      <c r="N15" s="30">
        <f t="shared" si="1"/>
        <v>2000</v>
      </c>
      <c r="O15" s="31">
        <f t="shared" si="2"/>
        <v>1373</v>
      </c>
      <c r="P15" s="11"/>
      <c r="Q15" s="10"/>
      <c r="R15" s="10"/>
      <c r="S15" s="10"/>
    </row>
    <row r="16" spans="1:19" x14ac:dyDescent="0.25">
      <c r="A16" s="4">
        <v>6</v>
      </c>
      <c r="B16" s="23" t="s">
        <v>108</v>
      </c>
      <c r="C16" s="13" t="s">
        <v>231</v>
      </c>
      <c r="D16" s="13" t="s">
        <v>232</v>
      </c>
      <c r="E16" s="13" t="s">
        <v>58</v>
      </c>
      <c r="F16" s="13" t="s">
        <v>127</v>
      </c>
      <c r="G16" s="34" t="s">
        <v>16</v>
      </c>
      <c r="H16" s="40">
        <v>5</v>
      </c>
      <c r="I16" s="43">
        <v>0</v>
      </c>
      <c r="J16" s="41"/>
      <c r="K16" s="29">
        <v>0</v>
      </c>
      <c r="L16" s="17">
        <f t="shared" si="0"/>
        <v>0</v>
      </c>
      <c r="M16" s="29">
        <f t="shared" si="3"/>
        <v>1000</v>
      </c>
      <c r="N16" s="30">
        <f t="shared" si="1"/>
        <v>1000</v>
      </c>
      <c r="O16" s="31">
        <f t="shared" si="2"/>
        <v>-1050</v>
      </c>
      <c r="P16" s="11"/>
      <c r="Q16" s="10"/>
      <c r="R16" s="10"/>
      <c r="S16" s="10"/>
    </row>
    <row r="17" spans="1:19" x14ac:dyDescent="0.25">
      <c r="A17" s="4">
        <v>7</v>
      </c>
      <c r="B17" s="23" t="s">
        <v>108</v>
      </c>
      <c r="C17" s="13" t="s">
        <v>233</v>
      </c>
      <c r="D17" s="13" t="s">
        <v>234</v>
      </c>
      <c r="E17" s="13" t="s">
        <v>59</v>
      </c>
      <c r="F17" s="13" t="s">
        <v>129</v>
      </c>
      <c r="G17" s="34" t="s">
        <v>16</v>
      </c>
      <c r="H17" s="40">
        <v>5</v>
      </c>
      <c r="I17" s="43">
        <v>2177</v>
      </c>
      <c r="J17" s="41"/>
      <c r="K17" s="29">
        <v>0</v>
      </c>
      <c r="L17" s="17">
        <f t="shared" si="0"/>
        <v>2177</v>
      </c>
      <c r="M17" s="29">
        <f t="shared" si="3"/>
        <v>1000</v>
      </c>
      <c r="N17" s="30">
        <f t="shared" si="1"/>
        <v>1000</v>
      </c>
      <c r="O17" s="31">
        <f t="shared" si="2"/>
        <v>1127</v>
      </c>
      <c r="P17" s="11"/>
      <c r="Q17" s="10"/>
      <c r="R17" s="10"/>
      <c r="S17" s="10"/>
    </row>
    <row r="18" spans="1:19" x14ac:dyDescent="0.25">
      <c r="A18" s="4">
        <v>8</v>
      </c>
      <c r="B18" s="23" t="s">
        <v>108</v>
      </c>
      <c r="C18" s="13" t="s">
        <v>235</v>
      </c>
      <c r="D18" s="13" t="s">
        <v>236</v>
      </c>
      <c r="E18" s="13" t="s">
        <v>18</v>
      </c>
      <c r="F18" s="13" t="s">
        <v>128</v>
      </c>
      <c r="G18" s="34" t="s">
        <v>16</v>
      </c>
      <c r="H18" s="40">
        <v>5</v>
      </c>
      <c r="I18" s="43">
        <v>13800</v>
      </c>
      <c r="J18" s="41"/>
      <c r="K18" s="29">
        <v>0</v>
      </c>
      <c r="L18" s="17">
        <f t="shared" si="0"/>
        <v>13800</v>
      </c>
      <c r="M18" s="29">
        <f t="shared" si="3"/>
        <v>27000</v>
      </c>
      <c r="N18" s="30">
        <f t="shared" si="1"/>
        <v>27000</v>
      </c>
      <c r="O18" s="31">
        <f t="shared" si="2"/>
        <v>-14550</v>
      </c>
      <c r="P18" s="11"/>
      <c r="Q18" s="10"/>
      <c r="R18" s="10"/>
      <c r="S18" s="10"/>
    </row>
    <row r="19" spans="1:19" ht="16.5" customHeight="1" x14ac:dyDescent="0.25">
      <c r="A19" s="4">
        <v>9</v>
      </c>
      <c r="B19" s="23" t="s">
        <v>108</v>
      </c>
      <c r="C19" s="13" t="s">
        <v>96</v>
      </c>
      <c r="D19" s="13" t="s">
        <v>237</v>
      </c>
      <c r="E19" s="13" t="s">
        <v>344</v>
      </c>
      <c r="F19" s="13" t="s">
        <v>238</v>
      </c>
      <c r="G19" s="34" t="s">
        <v>16</v>
      </c>
      <c r="H19" s="40">
        <v>5</v>
      </c>
      <c r="I19" s="43">
        <v>3500</v>
      </c>
      <c r="J19" s="41"/>
      <c r="K19" s="29">
        <v>0</v>
      </c>
      <c r="L19" s="17">
        <f t="shared" si="0"/>
        <v>3500</v>
      </c>
      <c r="M19" s="29">
        <f t="shared" si="3"/>
        <v>6000</v>
      </c>
      <c r="N19" s="30">
        <f t="shared" si="1"/>
        <v>6000</v>
      </c>
      <c r="O19" s="31">
        <f t="shared" si="2"/>
        <v>-2800</v>
      </c>
      <c r="P19" s="11"/>
      <c r="Q19" s="10"/>
      <c r="R19" s="10"/>
      <c r="S19" s="10"/>
    </row>
    <row r="20" spans="1:19" x14ac:dyDescent="0.25">
      <c r="A20" s="4">
        <v>10</v>
      </c>
      <c r="B20" s="23" t="s">
        <v>108</v>
      </c>
      <c r="C20" s="13" t="s">
        <v>19</v>
      </c>
      <c r="D20" s="13" t="s">
        <v>239</v>
      </c>
      <c r="E20" s="13" t="s">
        <v>20</v>
      </c>
      <c r="F20" s="13" t="s">
        <v>130</v>
      </c>
      <c r="G20" s="34" t="s">
        <v>16</v>
      </c>
      <c r="H20" s="40">
        <v>5</v>
      </c>
      <c r="I20" s="43">
        <v>1913</v>
      </c>
      <c r="J20" s="41"/>
      <c r="K20" s="29">
        <v>0</v>
      </c>
      <c r="L20" s="17">
        <f t="shared" si="0"/>
        <v>1913</v>
      </c>
      <c r="M20" s="29">
        <f t="shared" si="3"/>
        <v>1000</v>
      </c>
      <c r="N20" s="30">
        <f t="shared" ref="N20:N30" si="4">_xlfn.IFNA((VLOOKUP(C20,DATA_4G,6,FALSE)),0)</f>
        <v>1000</v>
      </c>
      <c r="O20" s="31">
        <f t="shared" si="2"/>
        <v>863</v>
      </c>
      <c r="P20" s="11"/>
      <c r="Q20" s="10"/>
      <c r="R20" s="10"/>
      <c r="S20" s="10"/>
    </row>
    <row r="21" spans="1:19" x14ac:dyDescent="0.25">
      <c r="A21" s="4">
        <v>11</v>
      </c>
      <c r="B21" s="24" t="s">
        <v>110</v>
      </c>
      <c r="C21" s="13" t="s">
        <v>21</v>
      </c>
      <c r="D21" s="13" t="s">
        <v>240</v>
      </c>
      <c r="E21" s="13" t="s">
        <v>22</v>
      </c>
      <c r="F21" s="13" t="s">
        <v>241</v>
      </c>
      <c r="G21" s="34" t="s">
        <v>16</v>
      </c>
      <c r="H21" s="40">
        <v>5</v>
      </c>
      <c r="I21" s="43">
        <v>0</v>
      </c>
      <c r="J21" s="41"/>
      <c r="K21" s="29">
        <v>0</v>
      </c>
      <c r="L21" s="17">
        <f t="shared" si="0"/>
        <v>0</v>
      </c>
      <c r="M21" s="29">
        <f t="shared" si="3"/>
        <v>8000</v>
      </c>
      <c r="N21" s="30">
        <f t="shared" si="4"/>
        <v>8000</v>
      </c>
      <c r="O21" s="31">
        <f t="shared" si="2"/>
        <v>-8400</v>
      </c>
      <c r="P21" s="11"/>
      <c r="Q21" s="10"/>
      <c r="R21" s="10"/>
      <c r="S21" s="10"/>
    </row>
    <row r="22" spans="1:19" x14ac:dyDescent="0.25">
      <c r="A22" s="4">
        <v>12</v>
      </c>
      <c r="B22" s="24" t="s">
        <v>110</v>
      </c>
      <c r="C22" s="13" t="s">
        <v>154</v>
      </c>
      <c r="D22" s="13" t="s">
        <v>155</v>
      </c>
      <c r="E22" s="13" t="s">
        <v>155</v>
      </c>
      <c r="F22" s="13" t="s">
        <v>156</v>
      </c>
      <c r="G22" s="34" t="s">
        <v>16</v>
      </c>
      <c r="H22" s="40">
        <v>5</v>
      </c>
      <c r="I22" s="43">
        <v>0</v>
      </c>
      <c r="J22" s="41"/>
      <c r="K22" s="29">
        <v>0</v>
      </c>
      <c r="L22" s="17">
        <f t="shared" si="0"/>
        <v>0</v>
      </c>
      <c r="M22" s="29">
        <f t="shared" si="3"/>
        <v>0</v>
      </c>
      <c r="N22" s="30">
        <f t="shared" si="4"/>
        <v>0</v>
      </c>
      <c r="O22" s="31">
        <f t="shared" si="2"/>
        <v>0</v>
      </c>
      <c r="P22" s="11"/>
      <c r="Q22" s="10"/>
      <c r="R22" s="10"/>
      <c r="S22" s="10"/>
    </row>
    <row r="23" spans="1:19" x14ac:dyDescent="0.25">
      <c r="A23" s="4">
        <v>13</v>
      </c>
      <c r="B23" s="24" t="s">
        <v>307</v>
      </c>
      <c r="C23" s="13" t="s">
        <v>157</v>
      </c>
      <c r="D23" s="13" t="s">
        <v>242</v>
      </c>
      <c r="E23" s="13" t="s">
        <v>345</v>
      </c>
      <c r="F23" s="13" t="s">
        <v>243</v>
      </c>
      <c r="G23" s="34" t="s">
        <v>16</v>
      </c>
      <c r="H23" s="40">
        <v>5</v>
      </c>
      <c r="I23" s="43">
        <v>2460</v>
      </c>
      <c r="J23" s="41"/>
      <c r="K23" s="29">
        <v>0</v>
      </c>
      <c r="L23" s="17">
        <f t="shared" si="0"/>
        <v>2460</v>
      </c>
      <c r="M23" s="29">
        <f t="shared" si="3"/>
        <v>4000</v>
      </c>
      <c r="N23" s="30">
        <f t="shared" si="4"/>
        <v>4000</v>
      </c>
      <c r="O23" s="31">
        <f t="shared" si="2"/>
        <v>-1740</v>
      </c>
      <c r="P23" s="11"/>
      <c r="Q23" s="10"/>
      <c r="R23" s="10"/>
      <c r="S23" s="10"/>
    </row>
    <row r="24" spans="1:19" x14ac:dyDescent="0.25">
      <c r="A24" s="4">
        <v>14</v>
      </c>
      <c r="B24" s="24" t="s">
        <v>110</v>
      </c>
      <c r="C24" s="13" t="s">
        <v>25</v>
      </c>
      <c r="D24" s="13" t="s">
        <v>244</v>
      </c>
      <c r="E24" s="13" t="s">
        <v>245</v>
      </c>
      <c r="F24" s="13" t="s">
        <v>246</v>
      </c>
      <c r="G24" s="34" t="s">
        <v>16</v>
      </c>
      <c r="H24" s="40">
        <v>5</v>
      </c>
      <c r="I24" s="43">
        <v>2100</v>
      </c>
      <c r="J24" s="41"/>
      <c r="K24" s="29">
        <v>0</v>
      </c>
      <c r="L24" s="17">
        <f t="shared" si="0"/>
        <v>2100</v>
      </c>
      <c r="M24" s="29">
        <f t="shared" si="3"/>
        <v>3000</v>
      </c>
      <c r="N24" s="30">
        <f t="shared" si="4"/>
        <v>3000</v>
      </c>
      <c r="O24" s="31">
        <f t="shared" si="2"/>
        <v>-1050</v>
      </c>
      <c r="P24" s="11"/>
      <c r="Q24" s="10"/>
      <c r="R24" s="10"/>
      <c r="S24" s="10"/>
    </row>
    <row r="25" spans="1:19" x14ac:dyDescent="0.25">
      <c r="A25" s="4">
        <v>15</v>
      </c>
      <c r="B25" s="24" t="s">
        <v>110</v>
      </c>
      <c r="C25" s="13" t="s">
        <v>23</v>
      </c>
      <c r="D25" s="13" t="s">
        <v>24</v>
      </c>
      <c r="E25" s="13" t="s">
        <v>247</v>
      </c>
      <c r="F25" s="13" t="s">
        <v>131</v>
      </c>
      <c r="G25" s="34" t="s">
        <v>16</v>
      </c>
      <c r="H25" s="40">
        <v>5</v>
      </c>
      <c r="I25" s="43">
        <v>8590</v>
      </c>
      <c r="J25" s="41"/>
      <c r="K25" s="29">
        <v>0</v>
      </c>
      <c r="L25" s="17">
        <f t="shared" si="0"/>
        <v>8590</v>
      </c>
      <c r="M25" s="29">
        <f t="shared" si="3"/>
        <v>1000</v>
      </c>
      <c r="N25" s="30">
        <f t="shared" si="4"/>
        <v>1000</v>
      </c>
      <c r="O25" s="31">
        <f t="shared" si="2"/>
        <v>7540</v>
      </c>
      <c r="P25" s="11"/>
      <c r="Q25" s="10"/>
      <c r="R25" s="10"/>
      <c r="S25" s="10"/>
    </row>
    <row r="26" spans="1:19" x14ac:dyDescent="0.25">
      <c r="A26" s="4">
        <v>16</v>
      </c>
      <c r="B26" s="24" t="s">
        <v>110</v>
      </c>
      <c r="C26" s="13" t="s">
        <v>182</v>
      </c>
      <c r="D26" s="13" t="s">
        <v>183</v>
      </c>
      <c r="E26" s="13" t="s">
        <v>183</v>
      </c>
      <c r="F26" s="13" t="s">
        <v>184</v>
      </c>
      <c r="G26" s="34" t="s">
        <v>16</v>
      </c>
      <c r="H26" s="40">
        <v>5</v>
      </c>
      <c r="I26" s="43">
        <v>924</v>
      </c>
      <c r="J26" s="41"/>
      <c r="K26" s="29">
        <v>0</v>
      </c>
      <c r="L26" s="17">
        <f t="shared" si="0"/>
        <v>924</v>
      </c>
      <c r="M26" s="29">
        <f t="shared" si="3"/>
        <v>1000</v>
      </c>
      <c r="N26" s="30">
        <f t="shared" si="4"/>
        <v>1000</v>
      </c>
      <c r="O26" s="31">
        <f t="shared" si="2"/>
        <v>-126</v>
      </c>
      <c r="P26" s="11"/>
      <c r="Q26" s="10"/>
      <c r="R26" s="10"/>
      <c r="S26" s="10"/>
    </row>
    <row r="27" spans="1:19" x14ac:dyDescent="0.25">
      <c r="A27" s="4">
        <v>17</v>
      </c>
      <c r="B27" s="25" t="s">
        <v>111</v>
      </c>
      <c r="C27" s="13" t="s">
        <v>158</v>
      </c>
      <c r="D27" s="13" t="s">
        <v>248</v>
      </c>
      <c r="E27" s="13" t="s">
        <v>26</v>
      </c>
      <c r="F27" s="13" t="s">
        <v>27</v>
      </c>
      <c r="G27" s="34" t="s">
        <v>16</v>
      </c>
      <c r="H27" s="40">
        <v>5</v>
      </c>
      <c r="I27" s="43">
        <v>1376</v>
      </c>
      <c r="J27" s="41"/>
      <c r="K27" s="29">
        <v>0</v>
      </c>
      <c r="L27" s="17">
        <f t="shared" si="0"/>
        <v>1376</v>
      </c>
      <c r="M27" s="29">
        <f t="shared" si="3"/>
        <v>1000</v>
      </c>
      <c r="N27" s="30">
        <f t="shared" si="4"/>
        <v>1000</v>
      </c>
      <c r="O27" s="31">
        <f t="shared" si="2"/>
        <v>326</v>
      </c>
      <c r="P27" s="11"/>
      <c r="Q27" s="10"/>
      <c r="R27" s="10"/>
      <c r="S27" s="10"/>
    </row>
    <row r="28" spans="1:19" x14ac:dyDescent="0.25">
      <c r="A28" s="4">
        <v>18</v>
      </c>
      <c r="B28" s="26" t="s">
        <v>109</v>
      </c>
      <c r="C28" s="13" t="s">
        <v>346</v>
      </c>
      <c r="D28" s="13" t="s">
        <v>159</v>
      </c>
      <c r="E28" s="13" t="s">
        <v>152</v>
      </c>
      <c r="F28" s="13" t="s">
        <v>153</v>
      </c>
      <c r="G28" s="34" t="s">
        <v>16</v>
      </c>
      <c r="H28" s="40">
        <v>5</v>
      </c>
      <c r="I28" s="43">
        <v>3410</v>
      </c>
      <c r="J28" s="41"/>
      <c r="K28" s="29">
        <v>0</v>
      </c>
      <c r="L28" s="17">
        <f t="shared" si="0"/>
        <v>3410</v>
      </c>
      <c r="M28" s="29">
        <f t="shared" si="3"/>
        <v>1000</v>
      </c>
      <c r="N28" s="30">
        <f t="shared" si="4"/>
        <v>1000</v>
      </c>
      <c r="O28" s="31">
        <f t="shared" si="2"/>
        <v>2360</v>
      </c>
      <c r="P28" s="11"/>
      <c r="Q28" s="10"/>
      <c r="R28" s="10"/>
      <c r="S28" s="10"/>
    </row>
    <row r="29" spans="1:19" x14ac:dyDescent="0.25">
      <c r="A29" s="4">
        <v>19</v>
      </c>
      <c r="B29" s="26" t="s">
        <v>109</v>
      </c>
      <c r="C29" s="13" t="s">
        <v>60</v>
      </c>
      <c r="D29" s="13" t="s">
        <v>249</v>
      </c>
      <c r="E29" s="13" t="s">
        <v>61</v>
      </c>
      <c r="F29" s="13" t="s">
        <v>132</v>
      </c>
      <c r="G29" s="34" t="s">
        <v>16</v>
      </c>
      <c r="H29" s="40">
        <v>5</v>
      </c>
      <c r="I29" s="43">
        <v>1572</v>
      </c>
      <c r="J29" s="41"/>
      <c r="K29" s="29">
        <v>0</v>
      </c>
      <c r="L29" s="17">
        <f t="shared" si="0"/>
        <v>1572</v>
      </c>
      <c r="M29" s="29">
        <f t="shared" si="3"/>
        <v>1000</v>
      </c>
      <c r="N29" s="30">
        <f t="shared" si="4"/>
        <v>1000</v>
      </c>
      <c r="O29" s="31">
        <f t="shared" si="2"/>
        <v>522</v>
      </c>
      <c r="P29" s="11"/>
      <c r="Q29" s="10"/>
      <c r="R29" s="10"/>
      <c r="S29" s="10"/>
    </row>
    <row r="30" spans="1:19" x14ac:dyDescent="0.25">
      <c r="A30" s="4">
        <v>20</v>
      </c>
      <c r="B30" s="26" t="s">
        <v>109</v>
      </c>
      <c r="C30" s="13" t="s">
        <v>29</v>
      </c>
      <c r="D30" s="13" t="s">
        <v>250</v>
      </c>
      <c r="E30" s="13" t="s">
        <v>30</v>
      </c>
      <c r="F30" s="13" t="s">
        <v>251</v>
      </c>
      <c r="G30" s="34" t="s">
        <v>16</v>
      </c>
      <c r="H30" s="40">
        <v>5</v>
      </c>
      <c r="I30" s="43">
        <v>2000</v>
      </c>
      <c r="J30" s="41"/>
      <c r="K30" s="29">
        <v>0</v>
      </c>
      <c r="L30" s="17">
        <f t="shared" si="0"/>
        <v>2000</v>
      </c>
      <c r="M30" s="29">
        <f t="shared" si="3"/>
        <v>1000</v>
      </c>
      <c r="N30" s="30">
        <f t="shared" si="4"/>
        <v>1000</v>
      </c>
      <c r="O30" s="31">
        <f t="shared" si="2"/>
        <v>950</v>
      </c>
      <c r="P30" s="11"/>
      <c r="Q30" s="10"/>
      <c r="R30" s="10"/>
      <c r="S30" s="10"/>
    </row>
    <row r="31" spans="1:19" x14ac:dyDescent="0.25">
      <c r="A31" s="4">
        <v>21</v>
      </c>
      <c r="B31" s="26" t="s">
        <v>109</v>
      </c>
      <c r="C31" s="13" t="s">
        <v>160</v>
      </c>
      <c r="D31" s="13" t="s">
        <v>161</v>
      </c>
      <c r="E31" s="13" t="s">
        <v>162</v>
      </c>
      <c r="F31" s="13" t="s">
        <v>163</v>
      </c>
      <c r="G31" s="34" t="s">
        <v>16</v>
      </c>
      <c r="H31" s="40">
        <v>5</v>
      </c>
      <c r="I31" s="43">
        <v>2000</v>
      </c>
      <c r="J31" s="41"/>
      <c r="K31" s="29">
        <v>0</v>
      </c>
      <c r="L31" s="17">
        <f t="shared" si="0"/>
        <v>2000</v>
      </c>
      <c r="M31" s="29">
        <f t="shared" si="3"/>
        <v>1000</v>
      </c>
      <c r="N31" s="30">
        <f t="shared" ref="N31:N42" si="5">_xlfn.IFNA((VLOOKUP(C31,DATA_4G,6,FALSE)),0)</f>
        <v>1000</v>
      </c>
      <c r="O31" s="31">
        <f t="shared" si="2"/>
        <v>950</v>
      </c>
      <c r="P31" s="11"/>
      <c r="Q31" s="10"/>
      <c r="R31" s="10"/>
      <c r="S31" s="10"/>
    </row>
    <row r="32" spans="1:19" x14ac:dyDescent="0.25">
      <c r="A32" s="4">
        <v>22</v>
      </c>
      <c r="B32" s="27" t="s">
        <v>112</v>
      </c>
      <c r="C32" s="13" t="s">
        <v>347</v>
      </c>
      <c r="D32" s="13" t="s">
        <v>348</v>
      </c>
      <c r="E32" s="13" t="s">
        <v>348</v>
      </c>
      <c r="F32" s="13" t="s">
        <v>252</v>
      </c>
      <c r="G32" s="34" t="s">
        <v>16</v>
      </c>
      <c r="H32" s="40">
        <v>5</v>
      </c>
      <c r="I32" s="43">
        <v>0</v>
      </c>
      <c r="J32" s="41"/>
      <c r="K32" s="29">
        <v>0</v>
      </c>
      <c r="L32" s="17">
        <f t="shared" si="0"/>
        <v>0</v>
      </c>
      <c r="M32" s="29">
        <f t="shared" si="3"/>
        <v>1000</v>
      </c>
      <c r="N32" s="30">
        <f t="shared" si="5"/>
        <v>1000</v>
      </c>
      <c r="O32" s="31">
        <f t="shared" si="2"/>
        <v>-1050</v>
      </c>
      <c r="P32" s="11"/>
      <c r="Q32" s="10"/>
      <c r="R32" s="10"/>
      <c r="S32" s="10"/>
    </row>
    <row r="33" spans="1:19" x14ac:dyDescent="0.25">
      <c r="A33" s="4">
        <v>23</v>
      </c>
      <c r="B33" s="27" t="s">
        <v>112</v>
      </c>
      <c r="C33" s="13" t="s">
        <v>253</v>
      </c>
      <c r="D33" s="13" t="s">
        <v>254</v>
      </c>
      <c r="E33" s="13" t="s">
        <v>254</v>
      </c>
      <c r="F33" s="13" t="s">
        <v>255</v>
      </c>
      <c r="G33" s="34" t="s">
        <v>16</v>
      </c>
      <c r="H33" s="40">
        <v>5</v>
      </c>
      <c r="I33" s="43">
        <v>0</v>
      </c>
      <c r="J33" s="41"/>
      <c r="K33" s="29">
        <v>0</v>
      </c>
      <c r="L33" s="17">
        <f t="shared" si="0"/>
        <v>0</v>
      </c>
      <c r="M33" s="29">
        <f t="shared" si="3"/>
        <v>1000</v>
      </c>
      <c r="N33" s="30">
        <f t="shared" si="5"/>
        <v>1000</v>
      </c>
      <c r="O33" s="31">
        <f t="shared" si="2"/>
        <v>-1050</v>
      </c>
      <c r="P33" s="11"/>
      <c r="Q33" s="10"/>
      <c r="R33" s="10"/>
      <c r="S33" s="10"/>
    </row>
    <row r="34" spans="1:19" x14ac:dyDescent="0.25">
      <c r="A34" s="4">
        <v>24</v>
      </c>
      <c r="B34" s="23" t="s">
        <v>114</v>
      </c>
      <c r="C34" s="13" t="s">
        <v>67</v>
      </c>
      <c r="D34" s="13" t="s">
        <v>256</v>
      </c>
      <c r="E34" s="13" t="s">
        <v>256</v>
      </c>
      <c r="F34" s="13" t="s">
        <v>257</v>
      </c>
      <c r="G34" s="34" t="s">
        <v>16</v>
      </c>
      <c r="H34" s="40">
        <v>5</v>
      </c>
      <c r="I34" s="43">
        <v>407</v>
      </c>
      <c r="J34" s="41"/>
      <c r="K34" s="29">
        <v>0</v>
      </c>
      <c r="L34" s="17">
        <f t="shared" si="0"/>
        <v>407</v>
      </c>
      <c r="M34" s="29">
        <f t="shared" si="3"/>
        <v>4000</v>
      </c>
      <c r="N34" s="30">
        <f t="shared" si="5"/>
        <v>4000</v>
      </c>
      <c r="O34" s="31">
        <f t="shared" si="2"/>
        <v>-3793</v>
      </c>
      <c r="P34" s="11"/>
      <c r="Q34" s="10"/>
      <c r="R34" s="10"/>
      <c r="S34" s="10"/>
    </row>
    <row r="35" spans="1:19" x14ac:dyDescent="0.25">
      <c r="A35" s="4">
        <v>25</v>
      </c>
      <c r="B35" s="23" t="s">
        <v>114</v>
      </c>
      <c r="C35" s="13" t="s">
        <v>258</v>
      </c>
      <c r="D35" s="13" t="s">
        <v>259</v>
      </c>
      <c r="E35" s="13" t="s">
        <v>349</v>
      </c>
      <c r="F35" s="13" t="s">
        <v>260</v>
      </c>
      <c r="G35" s="34" t="s">
        <v>16</v>
      </c>
      <c r="H35" s="40">
        <v>5</v>
      </c>
      <c r="I35" s="43">
        <v>3000</v>
      </c>
      <c r="J35" s="41"/>
      <c r="K35" s="29">
        <v>1000</v>
      </c>
      <c r="L35" s="17">
        <f t="shared" si="0"/>
        <v>4000</v>
      </c>
      <c r="M35" s="29">
        <f t="shared" si="3"/>
        <v>5000</v>
      </c>
      <c r="N35" s="30">
        <f t="shared" si="5"/>
        <v>5000</v>
      </c>
      <c r="O35" s="31">
        <f t="shared" si="2"/>
        <v>-1250</v>
      </c>
      <c r="P35" s="11"/>
      <c r="Q35" s="10"/>
      <c r="R35" s="10"/>
      <c r="S35" s="10"/>
    </row>
    <row r="36" spans="1:19" x14ac:dyDescent="0.25">
      <c r="A36" s="4">
        <v>26</v>
      </c>
      <c r="B36" s="23" t="s">
        <v>114</v>
      </c>
      <c r="C36" s="13" t="s">
        <v>41</v>
      </c>
      <c r="D36" s="13" t="s">
        <v>261</v>
      </c>
      <c r="E36" s="13" t="s">
        <v>66</v>
      </c>
      <c r="F36" s="13" t="s">
        <v>42</v>
      </c>
      <c r="G36" s="34" t="s">
        <v>16</v>
      </c>
      <c r="H36" s="40">
        <v>5</v>
      </c>
      <c r="I36" s="43">
        <v>1849</v>
      </c>
      <c r="J36" s="41"/>
      <c r="K36" s="29">
        <v>1000</v>
      </c>
      <c r="L36" s="17">
        <f t="shared" si="0"/>
        <v>2849</v>
      </c>
      <c r="M36" s="29">
        <f t="shared" si="3"/>
        <v>3000</v>
      </c>
      <c r="N36" s="30">
        <f t="shared" si="5"/>
        <v>3000</v>
      </c>
      <c r="O36" s="31">
        <f t="shared" si="2"/>
        <v>-301</v>
      </c>
      <c r="P36" s="11"/>
      <c r="Q36" s="10"/>
      <c r="R36" s="10"/>
      <c r="S36" s="10"/>
    </row>
    <row r="37" spans="1:19" x14ac:dyDescent="0.25">
      <c r="A37" s="4">
        <v>27</v>
      </c>
      <c r="B37" s="28" t="s">
        <v>113</v>
      </c>
      <c r="C37" s="13" t="s">
        <v>262</v>
      </c>
      <c r="D37" s="13" t="s">
        <v>263</v>
      </c>
      <c r="E37" s="13" t="s">
        <v>34</v>
      </c>
      <c r="F37" s="13" t="s">
        <v>133</v>
      </c>
      <c r="G37" s="34" t="s">
        <v>16</v>
      </c>
      <c r="H37" s="40">
        <v>5</v>
      </c>
      <c r="I37" s="43">
        <v>4053</v>
      </c>
      <c r="J37" s="41"/>
      <c r="K37" s="29">
        <v>0</v>
      </c>
      <c r="L37" s="17">
        <f t="shared" si="0"/>
        <v>4053</v>
      </c>
      <c r="M37" s="29">
        <f t="shared" si="3"/>
        <v>3000</v>
      </c>
      <c r="N37" s="30">
        <f t="shared" si="5"/>
        <v>3000</v>
      </c>
      <c r="O37" s="31">
        <f t="shared" si="2"/>
        <v>903</v>
      </c>
      <c r="P37" s="11"/>
      <c r="Q37" s="10"/>
      <c r="R37" s="10"/>
      <c r="S37" s="10"/>
    </row>
    <row r="38" spans="1:19" x14ac:dyDescent="0.25">
      <c r="A38" s="4">
        <v>28</v>
      </c>
      <c r="B38" s="28" t="s">
        <v>113</v>
      </c>
      <c r="C38" s="13" t="s">
        <v>264</v>
      </c>
      <c r="D38" s="13" t="s">
        <v>265</v>
      </c>
      <c r="E38" s="13" t="s">
        <v>35</v>
      </c>
      <c r="F38" s="13" t="s">
        <v>134</v>
      </c>
      <c r="G38" s="34" t="s">
        <v>16</v>
      </c>
      <c r="H38" s="40">
        <v>5</v>
      </c>
      <c r="I38" s="43">
        <v>5000</v>
      </c>
      <c r="J38" s="41"/>
      <c r="K38" s="29">
        <v>0</v>
      </c>
      <c r="L38" s="17">
        <f t="shared" si="0"/>
        <v>5000</v>
      </c>
      <c r="M38" s="29">
        <f t="shared" si="3"/>
        <v>3000</v>
      </c>
      <c r="N38" s="30">
        <f t="shared" si="5"/>
        <v>3000</v>
      </c>
      <c r="O38" s="31">
        <f t="shared" si="2"/>
        <v>1850</v>
      </c>
      <c r="P38" s="11"/>
      <c r="Q38" s="10"/>
      <c r="R38" s="10"/>
      <c r="S38" s="10"/>
    </row>
    <row r="39" spans="1:19" x14ac:dyDescent="0.25">
      <c r="A39" s="4">
        <v>29</v>
      </c>
      <c r="B39" s="28" t="s">
        <v>113</v>
      </c>
      <c r="C39" s="13" t="s">
        <v>266</v>
      </c>
      <c r="D39" s="13" t="s">
        <v>267</v>
      </c>
      <c r="E39" s="13" t="s">
        <v>64</v>
      </c>
      <c r="F39" s="13" t="s">
        <v>268</v>
      </c>
      <c r="G39" s="34" t="s">
        <v>16</v>
      </c>
      <c r="H39" s="40">
        <v>5</v>
      </c>
      <c r="I39" s="43">
        <v>4500</v>
      </c>
      <c r="J39" s="41"/>
      <c r="K39" s="29">
        <v>0</v>
      </c>
      <c r="L39" s="17">
        <f t="shared" si="0"/>
        <v>4500</v>
      </c>
      <c r="M39" s="29">
        <f t="shared" si="3"/>
        <v>3000</v>
      </c>
      <c r="N39" s="30">
        <f t="shared" si="5"/>
        <v>3000</v>
      </c>
      <c r="O39" s="31">
        <f t="shared" si="2"/>
        <v>1350</v>
      </c>
      <c r="P39" s="11"/>
      <c r="Q39" s="10"/>
      <c r="R39" s="10"/>
      <c r="S39" s="10"/>
    </row>
    <row r="40" spans="1:19" x14ac:dyDescent="0.25">
      <c r="A40" s="4">
        <v>30</v>
      </c>
      <c r="B40" s="28" t="s">
        <v>113</v>
      </c>
      <c r="C40" s="13" t="s">
        <v>269</v>
      </c>
      <c r="D40" s="13" t="s">
        <v>270</v>
      </c>
      <c r="E40" s="13" t="s">
        <v>36</v>
      </c>
      <c r="F40" s="13" t="s">
        <v>135</v>
      </c>
      <c r="G40" s="34" t="s">
        <v>16</v>
      </c>
      <c r="H40" s="40">
        <v>5</v>
      </c>
      <c r="I40" s="43">
        <v>1687</v>
      </c>
      <c r="J40" s="41"/>
      <c r="K40" s="29">
        <v>0</v>
      </c>
      <c r="L40" s="17">
        <f t="shared" si="0"/>
        <v>1687</v>
      </c>
      <c r="M40" s="29">
        <f t="shared" si="3"/>
        <v>6000</v>
      </c>
      <c r="N40" s="30">
        <f t="shared" si="5"/>
        <v>6000</v>
      </c>
      <c r="O40" s="31">
        <f t="shared" si="2"/>
        <v>-4613</v>
      </c>
      <c r="P40" s="11"/>
      <c r="Q40" s="10"/>
      <c r="R40" s="10"/>
      <c r="S40" s="10"/>
    </row>
    <row r="41" spans="1:19" x14ac:dyDescent="0.25">
      <c r="A41" s="4">
        <v>31</v>
      </c>
      <c r="B41" s="28" t="s">
        <v>113</v>
      </c>
      <c r="C41" s="13" t="s">
        <v>271</v>
      </c>
      <c r="D41" s="13" t="s">
        <v>272</v>
      </c>
      <c r="E41" s="13" t="s">
        <v>37</v>
      </c>
      <c r="F41" s="13" t="s">
        <v>136</v>
      </c>
      <c r="G41" s="34" t="s">
        <v>16</v>
      </c>
      <c r="H41" s="40">
        <v>5</v>
      </c>
      <c r="I41" s="43">
        <v>7293</v>
      </c>
      <c r="J41" s="41"/>
      <c r="K41" s="29">
        <v>0</v>
      </c>
      <c r="L41" s="17">
        <f t="shared" si="0"/>
        <v>7293</v>
      </c>
      <c r="M41" s="29">
        <f t="shared" si="3"/>
        <v>9000</v>
      </c>
      <c r="N41" s="30">
        <f t="shared" si="5"/>
        <v>9000</v>
      </c>
      <c r="O41" s="31">
        <f t="shared" si="2"/>
        <v>-2157</v>
      </c>
      <c r="P41" s="11"/>
      <c r="Q41" s="10"/>
      <c r="R41" s="10"/>
      <c r="S41" s="10"/>
    </row>
    <row r="42" spans="1:19" x14ac:dyDescent="0.25">
      <c r="A42" s="4">
        <v>32</v>
      </c>
      <c r="B42" s="28" t="s">
        <v>113</v>
      </c>
      <c r="C42" s="13" t="s">
        <v>273</v>
      </c>
      <c r="D42" s="13" t="s">
        <v>274</v>
      </c>
      <c r="E42" s="13" t="s">
        <v>65</v>
      </c>
      <c r="F42" s="13" t="s">
        <v>137</v>
      </c>
      <c r="G42" s="34" t="s">
        <v>16</v>
      </c>
      <c r="H42" s="40">
        <v>5</v>
      </c>
      <c r="I42" s="43">
        <v>2320</v>
      </c>
      <c r="J42" s="41"/>
      <c r="K42" s="29">
        <v>0</v>
      </c>
      <c r="L42" s="17">
        <f t="shared" si="0"/>
        <v>2320</v>
      </c>
      <c r="M42" s="29">
        <f t="shared" si="3"/>
        <v>3000</v>
      </c>
      <c r="N42" s="30">
        <f t="shared" si="5"/>
        <v>3000</v>
      </c>
      <c r="O42" s="31">
        <f t="shared" si="2"/>
        <v>-830</v>
      </c>
      <c r="P42" s="11"/>
      <c r="Q42" s="10"/>
      <c r="R42" s="10"/>
      <c r="S42" s="10"/>
    </row>
    <row r="43" spans="1:19" x14ac:dyDescent="0.25">
      <c r="A43" s="4">
        <v>33</v>
      </c>
      <c r="B43" s="28" t="s">
        <v>113</v>
      </c>
      <c r="C43" s="13" t="s">
        <v>275</v>
      </c>
      <c r="D43" s="13" t="s">
        <v>185</v>
      </c>
      <c r="E43" s="13" t="s">
        <v>186</v>
      </c>
      <c r="F43" s="13" t="s">
        <v>187</v>
      </c>
      <c r="G43" s="34" t="s">
        <v>16</v>
      </c>
      <c r="H43" s="40">
        <v>5</v>
      </c>
      <c r="I43" s="43">
        <v>4900</v>
      </c>
      <c r="J43" s="41"/>
      <c r="K43" s="29">
        <v>0</v>
      </c>
      <c r="L43" s="17">
        <f t="shared" si="0"/>
        <v>4900</v>
      </c>
      <c r="M43" s="29">
        <f t="shared" si="3"/>
        <v>2000</v>
      </c>
      <c r="N43" s="30">
        <f t="shared" ref="N43:N55" si="6">_xlfn.IFNA((VLOOKUP(C43,DATA_4G,6,FALSE)),0)</f>
        <v>2000</v>
      </c>
      <c r="O43" s="31">
        <f t="shared" si="2"/>
        <v>2800</v>
      </c>
      <c r="P43" s="11"/>
      <c r="Q43" s="10"/>
      <c r="R43" s="10"/>
      <c r="S43" s="10"/>
    </row>
    <row r="44" spans="1:19" x14ac:dyDescent="0.25">
      <c r="A44" s="4">
        <v>34</v>
      </c>
      <c r="B44" s="28" t="s">
        <v>113</v>
      </c>
      <c r="C44" s="13" t="s">
        <v>276</v>
      </c>
      <c r="D44" s="13" t="s">
        <v>277</v>
      </c>
      <c r="E44" s="13" t="s">
        <v>38</v>
      </c>
      <c r="F44" s="13" t="s">
        <v>138</v>
      </c>
      <c r="G44" s="34" t="s">
        <v>16</v>
      </c>
      <c r="H44" s="40">
        <v>5</v>
      </c>
      <c r="I44" s="43">
        <v>14250</v>
      </c>
      <c r="J44" s="41"/>
      <c r="K44" s="29">
        <v>0</v>
      </c>
      <c r="L44" s="17">
        <f t="shared" si="0"/>
        <v>14250</v>
      </c>
      <c r="M44" s="29">
        <f t="shared" si="3"/>
        <v>25000</v>
      </c>
      <c r="N44" s="30">
        <f t="shared" si="6"/>
        <v>25000</v>
      </c>
      <c r="O44" s="31">
        <f t="shared" si="2"/>
        <v>-12000</v>
      </c>
      <c r="P44" s="11"/>
      <c r="Q44" s="10"/>
      <c r="R44" s="10"/>
      <c r="S44" s="10"/>
    </row>
    <row r="45" spans="1:19" x14ac:dyDescent="0.25">
      <c r="A45" s="4">
        <v>35</v>
      </c>
      <c r="B45" s="28" t="s">
        <v>113</v>
      </c>
      <c r="C45" s="13" t="s">
        <v>278</v>
      </c>
      <c r="D45" s="13" t="s">
        <v>279</v>
      </c>
      <c r="E45" s="13" t="s">
        <v>39</v>
      </c>
      <c r="F45" s="13" t="s">
        <v>139</v>
      </c>
      <c r="G45" s="34" t="s">
        <v>16</v>
      </c>
      <c r="H45" s="40">
        <v>5</v>
      </c>
      <c r="I45" s="43">
        <v>5024</v>
      </c>
      <c r="J45" s="41"/>
      <c r="K45" s="29">
        <v>0</v>
      </c>
      <c r="L45" s="17">
        <f t="shared" si="0"/>
        <v>5024</v>
      </c>
      <c r="M45" s="29">
        <f t="shared" si="3"/>
        <v>2000</v>
      </c>
      <c r="N45" s="30">
        <f t="shared" si="6"/>
        <v>2000</v>
      </c>
      <c r="O45" s="31">
        <f t="shared" si="2"/>
        <v>2924</v>
      </c>
      <c r="P45" s="11"/>
      <c r="Q45" s="10"/>
      <c r="R45" s="10"/>
      <c r="S45" s="10"/>
    </row>
    <row r="46" spans="1:19" x14ac:dyDescent="0.25">
      <c r="A46" s="4">
        <v>36</v>
      </c>
      <c r="B46" s="28" t="s">
        <v>113</v>
      </c>
      <c r="C46" s="13" t="s">
        <v>280</v>
      </c>
      <c r="D46" s="13" t="s">
        <v>164</v>
      </c>
      <c r="E46" s="13" t="s">
        <v>165</v>
      </c>
      <c r="F46" s="13" t="s">
        <v>166</v>
      </c>
      <c r="G46" s="34" t="s">
        <v>16</v>
      </c>
      <c r="H46" s="40">
        <v>5</v>
      </c>
      <c r="I46" s="43">
        <v>4800</v>
      </c>
      <c r="J46" s="41"/>
      <c r="K46" s="29">
        <v>0</v>
      </c>
      <c r="L46" s="17">
        <f t="shared" si="0"/>
        <v>4800</v>
      </c>
      <c r="M46" s="29">
        <f t="shared" si="3"/>
        <v>4000</v>
      </c>
      <c r="N46" s="30">
        <f t="shared" si="6"/>
        <v>4000</v>
      </c>
      <c r="O46" s="31">
        <f t="shared" si="2"/>
        <v>600</v>
      </c>
      <c r="P46" s="11"/>
      <c r="Q46" s="10"/>
      <c r="R46" s="10"/>
      <c r="S46" s="10"/>
    </row>
    <row r="47" spans="1:19" x14ac:dyDescent="0.25">
      <c r="A47" s="4">
        <v>37</v>
      </c>
      <c r="B47" s="28" t="s">
        <v>113</v>
      </c>
      <c r="C47" s="13" t="s">
        <v>281</v>
      </c>
      <c r="D47" s="13" t="s">
        <v>282</v>
      </c>
      <c r="E47" s="13" t="s">
        <v>40</v>
      </c>
      <c r="F47" s="13" t="s">
        <v>140</v>
      </c>
      <c r="G47" s="34" t="s">
        <v>16</v>
      </c>
      <c r="H47" s="40">
        <v>5</v>
      </c>
      <c r="I47" s="43">
        <v>4175</v>
      </c>
      <c r="J47" s="41"/>
      <c r="K47" s="29">
        <v>0</v>
      </c>
      <c r="L47" s="17">
        <f t="shared" si="0"/>
        <v>4175</v>
      </c>
      <c r="M47" s="29">
        <f t="shared" si="3"/>
        <v>4000</v>
      </c>
      <c r="N47" s="30">
        <f t="shared" si="6"/>
        <v>4000</v>
      </c>
      <c r="O47" s="31">
        <f t="shared" si="2"/>
        <v>-25</v>
      </c>
      <c r="P47" s="11"/>
      <c r="Q47" s="10"/>
      <c r="R47" s="10"/>
      <c r="S47" s="10"/>
    </row>
    <row r="48" spans="1:19" x14ac:dyDescent="0.25">
      <c r="A48" s="4">
        <v>38</v>
      </c>
      <c r="B48" s="27" t="s">
        <v>115</v>
      </c>
      <c r="C48" s="13" t="s">
        <v>43</v>
      </c>
      <c r="D48" s="13" t="s">
        <v>283</v>
      </c>
      <c r="E48" s="13" t="s">
        <v>350</v>
      </c>
      <c r="F48" s="13" t="s">
        <v>44</v>
      </c>
      <c r="G48" s="34" t="s">
        <v>16</v>
      </c>
      <c r="H48" s="40">
        <v>5</v>
      </c>
      <c r="I48" s="43">
        <v>651</v>
      </c>
      <c r="J48" s="41"/>
      <c r="K48" s="29">
        <v>0</v>
      </c>
      <c r="L48" s="17">
        <f t="shared" si="0"/>
        <v>651</v>
      </c>
      <c r="M48" s="29">
        <f t="shared" si="3"/>
        <v>1000</v>
      </c>
      <c r="N48" s="30">
        <f t="shared" si="6"/>
        <v>1000</v>
      </c>
      <c r="O48" s="31">
        <f t="shared" ref="O48:O73" si="7">L48-M48-((H48*M48)/100)</f>
        <v>-399</v>
      </c>
      <c r="P48" s="11"/>
      <c r="Q48" s="10"/>
      <c r="R48" s="10"/>
      <c r="S48" s="10"/>
    </row>
    <row r="49" spans="1:19" x14ac:dyDescent="0.25">
      <c r="A49" s="4">
        <v>39</v>
      </c>
      <c r="B49" s="27" t="s">
        <v>115</v>
      </c>
      <c r="C49" s="13" t="s">
        <v>72</v>
      </c>
      <c r="D49" s="13" t="s">
        <v>73</v>
      </c>
      <c r="E49" s="13" t="s">
        <v>74</v>
      </c>
      <c r="F49" s="13" t="s">
        <v>284</v>
      </c>
      <c r="G49" s="34" t="s">
        <v>16</v>
      </c>
      <c r="H49" s="40">
        <v>5</v>
      </c>
      <c r="I49" s="43">
        <v>0</v>
      </c>
      <c r="J49" s="41"/>
      <c r="K49" s="29">
        <v>560</v>
      </c>
      <c r="L49" s="17">
        <f t="shared" si="0"/>
        <v>560</v>
      </c>
      <c r="M49" s="29">
        <f t="shared" si="3"/>
        <v>1000</v>
      </c>
      <c r="N49" s="30">
        <f t="shared" si="6"/>
        <v>1000</v>
      </c>
      <c r="O49" s="31">
        <f t="shared" si="7"/>
        <v>-490</v>
      </c>
      <c r="P49" s="11"/>
      <c r="Q49" s="10"/>
      <c r="R49" s="10"/>
      <c r="S49" s="10"/>
    </row>
    <row r="50" spans="1:19" x14ac:dyDescent="0.25">
      <c r="A50" s="4">
        <v>40</v>
      </c>
      <c r="B50" s="27" t="s">
        <v>115</v>
      </c>
      <c r="C50" s="13" t="s">
        <v>285</v>
      </c>
      <c r="D50" s="13" t="s">
        <v>286</v>
      </c>
      <c r="E50" s="13" t="s">
        <v>287</v>
      </c>
      <c r="F50" s="13" t="s">
        <v>288</v>
      </c>
      <c r="G50" s="34" t="s">
        <v>16</v>
      </c>
      <c r="H50" s="40">
        <v>5</v>
      </c>
      <c r="I50" s="43">
        <v>5350</v>
      </c>
      <c r="J50" s="41"/>
      <c r="K50" s="29">
        <v>0</v>
      </c>
      <c r="L50" s="17">
        <f t="shared" si="0"/>
        <v>5350</v>
      </c>
      <c r="M50" s="29">
        <f t="shared" si="3"/>
        <v>1000</v>
      </c>
      <c r="N50" s="30">
        <f t="shared" si="6"/>
        <v>1000</v>
      </c>
      <c r="O50" s="31">
        <f t="shared" si="7"/>
        <v>4300</v>
      </c>
      <c r="P50" s="11"/>
      <c r="Q50" s="10"/>
      <c r="R50" s="10"/>
      <c r="S50" s="10"/>
    </row>
    <row r="51" spans="1:19" x14ac:dyDescent="0.25">
      <c r="A51" s="4">
        <v>41</v>
      </c>
      <c r="B51" s="27" t="s">
        <v>115</v>
      </c>
      <c r="C51" s="13" t="s">
        <v>51</v>
      </c>
      <c r="D51" s="13" t="s">
        <v>52</v>
      </c>
      <c r="E51" s="13" t="s">
        <v>52</v>
      </c>
      <c r="F51" s="13" t="s">
        <v>53</v>
      </c>
      <c r="G51" s="34" t="s">
        <v>16</v>
      </c>
      <c r="H51" s="40">
        <v>5</v>
      </c>
      <c r="I51" s="43">
        <v>0</v>
      </c>
      <c r="J51" s="41"/>
      <c r="K51" s="29">
        <v>0</v>
      </c>
      <c r="L51" s="17">
        <f t="shared" si="0"/>
        <v>0</v>
      </c>
      <c r="M51" s="29">
        <f t="shared" si="3"/>
        <v>1000</v>
      </c>
      <c r="N51" s="30">
        <f t="shared" si="6"/>
        <v>1000</v>
      </c>
      <c r="O51" s="31">
        <f t="shared" si="7"/>
        <v>-1050</v>
      </c>
      <c r="P51" s="11"/>
      <c r="Q51" s="10"/>
      <c r="R51" s="10"/>
      <c r="S51" s="10"/>
    </row>
    <row r="52" spans="1:19" x14ac:dyDescent="0.25">
      <c r="A52" s="4">
        <v>42</v>
      </c>
      <c r="B52" s="27" t="s">
        <v>115</v>
      </c>
      <c r="C52" s="13" t="s">
        <v>68</v>
      </c>
      <c r="D52" s="13" t="s">
        <v>69</v>
      </c>
      <c r="E52" s="13" t="s">
        <v>70</v>
      </c>
      <c r="F52" s="13" t="s">
        <v>71</v>
      </c>
      <c r="G52" s="34" t="s">
        <v>16</v>
      </c>
      <c r="H52" s="40">
        <v>5</v>
      </c>
      <c r="I52" s="43">
        <v>1712</v>
      </c>
      <c r="J52" s="41"/>
      <c r="K52" s="29">
        <v>0</v>
      </c>
      <c r="L52" s="17">
        <f t="shared" si="0"/>
        <v>1712</v>
      </c>
      <c r="M52" s="29">
        <f t="shared" si="3"/>
        <v>1000</v>
      </c>
      <c r="N52" s="30">
        <f t="shared" si="6"/>
        <v>1000</v>
      </c>
      <c r="O52" s="31">
        <f t="shared" si="7"/>
        <v>662</v>
      </c>
      <c r="P52" s="11"/>
      <c r="Q52" s="10"/>
      <c r="R52" s="10"/>
      <c r="S52" s="10"/>
    </row>
    <row r="53" spans="1:19" x14ac:dyDescent="0.25">
      <c r="A53" s="4">
        <v>43</v>
      </c>
      <c r="B53" s="27" t="s">
        <v>115</v>
      </c>
      <c r="C53" s="13" t="s">
        <v>167</v>
      </c>
      <c r="D53" s="13" t="s">
        <v>168</v>
      </c>
      <c r="E53" s="13" t="s">
        <v>169</v>
      </c>
      <c r="F53" s="13" t="s">
        <v>170</v>
      </c>
      <c r="G53" s="34" t="s">
        <v>16</v>
      </c>
      <c r="H53" s="40">
        <v>5</v>
      </c>
      <c r="I53" s="43">
        <v>2497</v>
      </c>
      <c r="J53" s="41"/>
      <c r="K53" s="32">
        <v>0</v>
      </c>
      <c r="L53" s="17">
        <f t="shared" si="0"/>
        <v>2497</v>
      </c>
      <c r="M53" s="29">
        <f t="shared" si="3"/>
        <v>1000</v>
      </c>
      <c r="N53" s="30">
        <f t="shared" si="6"/>
        <v>1000</v>
      </c>
      <c r="O53" s="31">
        <f t="shared" si="7"/>
        <v>1447</v>
      </c>
      <c r="P53" s="11"/>
      <c r="Q53" s="10"/>
      <c r="R53" s="10"/>
      <c r="S53" s="10"/>
    </row>
    <row r="54" spans="1:19" x14ac:dyDescent="0.25">
      <c r="A54" s="4">
        <v>44</v>
      </c>
      <c r="B54" s="27" t="s">
        <v>115</v>
      </c>
      <c r="C54" s="13" t="s">
        <v>171</v>
      </c>
      <c r="D54" s="13" t="s">
        <v>172</v>
      </c>
      <c r="E54" s="13" t="s">
        <v>351</v>
      </c>
      <c r="F54" s="13" t="s">
        <v>173</v>
      </c>
      <c r="G54" s="34" t="s">
        <v>16</v>
      </c>
      <c r="H54" s="40">
        <v>5</v>
      </c>
      <c r="I54" s="43">
        <v>0</v>
      </c>
      <c r="J54" s="41"/>
      <c r="K54" s="29">
        <v>877</v>
      </c>
      <c r="L54" s="17">
        <f t="shared" si="0"/>
        <v>877</v>
      </c>
      <c r="M54" s="29">
        <f t="shared" si="3"/>
        <v>1000</v>
      </c>
      <c r="N54" s="30">
        <f t="shared" si="6"/>
        <v>1000</v>
      </c>
      <c r="O54" s="31">
        <f t="shared" si="7"/>
        <v>-173</v>
      </c>
      <c r="P54" s="11"/>
      <c r="Q54" s="10"/>
      <c r="R54" s="10"/>
      <c r="S54" s="10"/>
    </row>
    <row r="55" spans="1:19" x14ac:dyDescent="0.25">
      <c r="A55" s="4">
        <v>45</v>
      </c>
      <c r="B55" s="27" t="s">
        <v>115</v>
      </c>
      <c r="C55" s="13" t="s">
        <v>76</v>
      </c>
      <c r="D55" s="13" t="s">
        <v>77</v>
      </c>
      <c r="E55" s="13" t="s">
        <v>78</v>
      </c>
      <c r="F55" s="13" t="s">
        <v>141</v>
      </c>
      <c r="G55" s="34" t="s">
        <v>16</v>
      </c>
      <c r="H55" s="40">
        <v>5</v>
      </c>
      <c r="I55" s="43">
        <v>0</v>
      </c>
      <c r="J55" s="41"/>
      <c r="K55" s="29">
        <v>2000</v>
      </c>
      <c r="L55" s="17">
        <f t="shared" si="0"/>
        <v>2000</v>
      </c>
      <c r="M55" s="29">
        <f t="shared" si="3"/>
        <v>1000</v>
      </c>
      <c r="N55" s="30">
        <f t="shared" si="6"/>
        <v>1000</v>
      </c>
      <c r="O55" s="31">
        <f t="shared" si="7"/>
        <v>950</v>
      </c>
      <c r="P55" s="11"/>
      <c r="Q55" s="10"/>
      <c r="R55" s="10"/>
      <c r="S55" s="10"/>
    </row>
    <row r="56" spans="1:19" x14ac:dyDescent="0.25">
      <c r="A56" s="4">
        <v>46</v>
      </c>
      <c r="B56" s="27" t="s">
        <v>115</v>
      </c>
      <c r="C56" s="13" t="s">
        <v>188</v>
      </c>
      <c r="D56" s="13" t="s">
        <v>189</v>
      </c>
      <c r="E56" s="13" t="s">
        <v>190</v>
      </c>
      <c r="F56" s="13" t="s">
        <v>191</v>
      </c>
      <c r="G56" s="34" t="s">
        <v>16</v>
      </c>
      <c r="H56" s="40">
        <v>5</v>
      </c>
      <c r="I56" s="43">
        <v>510</v>
      </c>
      <c r="J56" s="41"/>
      <c r="K56" s="29">
        <v>0</v>
      </c>
      <c r="L56" s="17">
        <f t="shared" si="0"/>
        <v>510</v>
      </c>
      <c r="M56" s="29">
        <f t="shared" si="3"/>
        <v>1000</v>
      </c>
      <c r="N56" s="30">
        <f t="shared" ref="N56:N66" si="8">_xlfn.IFNA((VLOOKUP(C56,DATA_4G,6,FALSE)),0)</f>
        <v>1000</v>
      </c>
      <c r="O56" s="31">
        <f t="shared" si="7"/>
        <v>-540</v>
      </c>
      <c r="P56" s="11"/>
      <c r="Q56" s="10"/>
      <c r="R56" s="10"/>
      <c r="S56" s="10"/>
    </row>
    <row r="57" spans="1:19" x14ac:dyDescent="0.25">
      <c r="A57" s="4">
        <v>47</v>
      </c>
      <c r="B57" s="28" t="s">
        <v>116</v>
      </c>
      <c r="C57" s="13" t="s">
        <v>80</v>
      </c>
      <c r="D57" s="13" t="s">
        <v>81</v>
      </c>
      <c r="E57" s="13" t="s">
        <v>82</v>
      </c>
      <c r="F57" s="13" t="s">
        <v>83</v>
      </c>
      <c r="G57" s="34" t="s">
        <v>16</v>
      </c>
      <c r="H57" s="40">
        <v>5</v>
      </c>
      <c r="I57" s="43">
        <v>1453</v>
      </c>
      <c r="J57" s="41"/>
      <c r="K57" s="29">
        <v>0</v>
      </c>
      <c r="L57" s="17">
        <f t="shared" si="0"/>
        <v>1453</v>
      </c>
      <c r="M57" s="29">
        <f t="shared" si="3"/>
        <v>1000</v>
      </c>
      <c r="N57" s="30">
        <f t="shared" si="8"/>
        <v>1000</v>
      </c>
      <c r="O57" s="31">
        <f t="shared" si="7"/>
        <v>403</v>
      </c>
      <c r="P57" s="11"/>
      <c r="Q57" s="10"/>
      <c r="R57" s="10"/>
      <c r="S57" s="10"/>
    </row>
    <row r="58" spans="1:19" x14ac:dyDescent="0.25">
      <c r="A58" s="4">
        <v>48</v>
      </c>
      <c r="B58" s="28" t="s">
        <v>116</v>
      </c>
      <c r="C58" s="13" t="s">
        <v>150</v>
      </c>
      <c r="D58" s="13" t="s">
        <v>289</v>
      </c>
      <c r="E58" s="13" t="s">
        <v>151</v>
      </c>
      <c r="F58" s="13" t="s">
        <v>290</v>
      </c>
      <c r="G58" s="34" t="s">
        <v>16</v>
      </c>
      <c r="H58" s="40">
        <v>5</v>
      </c>
      <c r="I58" s="43">
        <v>0</v>
      </c>
      <c r="J58" s="41"/>
      <c r="K58" s="29">
        <v>1640</v>
      </c>
      <c r="L58" s="17">
        <f t="shared" si="0"/>
        <v>1640</v>
      </c>
      <c r="M58" s="29">
        <f t="shared" ref="M58:M73" si="9">N58</f>
        <v>1000</v>
      </c>
      <c r="N58" s="30">
        <f t="shared" si="8"/>
        <v>1000</v>
      </c>
      <c r="O58" s="31">
        <f t="shared" si="7"/>
        <v>590</v>
      </c>
      <c r="P58" s="11"/>
      <c r="Q58" s="10"/>
      <c r="R58" s="10"/>
      <c r="S58" s="10"/>
    </row>
    <row r="59" spans="1:19" x14ac:dyDescent="0.25">
      <c r="A59" s="4">
        <v>49</v>
      </c>
      <c r="B59" s="28" t="s">
        <v>116</v>
      </c>
      <c r="C59" s="13" t="s">
        <v>291</v>
      </c>
      <c r="D59" s="13" t="s">
        <v>292</v>
      </c>
      <c r="E59" s="13" t="s">
        <v>352</v>
      </c>
      <c r="F59" s="13" t="s">
        <v>149</v>
      </c>
      <c r="G59" s="34" t="s">
        <v>16</v>
      </c>
      <c r="H59" s="40">
        <v>5</v>
      </c>
      <c r="I59" s="43">
        <v>0</v>
      </c>
      <c r="J59" s="41"/>
      <c r="K59" s="29">
        <v>723</v>
      </c>
      <c r="L59" s="17">
        <f t="shared" si="0"/>
        <v>723</v>
      </c>
      <c r="M59" s="29">
        <f t="shared" si="9"/>
        <v>1000</v>
      </c>
      <c r="N59" s="30">
        <f t="shared" si="8"/>
        <v>1000</v>
      </c>
      <c r="O59" s="31">
        <f t="shared" si="7"/>
        <v>-327</v>
      </c>
      <c r="P59" s="11"/>
      <c r="Q59" s="10"/>
      <c r="R59" s="10"/>
      <c r="S59" s="10"/>
    </row>
    <row r="60" spans="1:19" x14ac:dyDescent="0.25">
      <c r="A60" s="4">
        <v>50</v>
      </c>
      <c r="B60" s="26" t="s">
        <v>119</v>
      </c>
      <c r="C60" s="13" t="s">
        <v>174</v>
      </c>
      <c r="D60" s="13" t="s">
        <v>175</v>
      </c>
      <c r="E60" s="13" t="s">
        <v>353</v>
      </c>
      <c r="F60" s="13" t="s">
        <v>176</v>
      </c>
      <c r="G60" s="34" t="s">
        <v>16</v>
      </c>
      <c r="H60" s="40">
        <v>5</v>
      </c>
      <c r="I60" s="43">
        <v>2000</v>
      </c>
      <c r="J60" s="41"/>
      <c r="K60" s="29">
        <v>0</v>
      </c>
      <c r="L60" s="17">
        <f t="shared" si="0"/>
        <v>2000</v>
      </c>
      <c r="M60" s="29">
        <f t="shared" si="9"/>
        <v>1000</v>
      </c>
      <c r="N60" s="30">
        <f t="shared" si="8"/>
        <v>1000</v>
      </c>
      <c r="O60" s="31">
        <f t="shared" si="7"/>
        <v>950</v>
      </c>
      <c r="P60" s="11"/>
      <c r="Q60" s="10"/>
      <c r="R60" s="10"/>
      <c r="S60" s="10"/>
    </row>
    <row r="61" spans="1:19" x14ac:dyDescent="0.25">
      <c r="A61" s="4">
        <v>51</v>
      </c>
      <c r="B61" s="26" t="s">
        <v>119</v>
      </c>
      <c r="C61" s="39" t="s">
        <v>293</v>
      </c>
      <c r="D61" s="39" t="s">
        <v>294</v>
      </c>
      <c r="E61" s="39" t="s">
        <v>295</v>
      </c>
      <c r="F61" s="39" t="s">
        <v>296</v>
      </c>
      <c r="G61" s="34" t="s">
        <v>16</v>
      </c>
      <c r="H61" s="40">
        <v>5</v>
      </c>
      <c r="I61" s="43">
        <v>660</v>
      </c>
      <c r="J61" s="41"/>
      <c r="K61" s="29">
        <v>0</v>
      </c>
      <c r="L61" s="17">
        <f t="shared" si="0"/>
        <v>660</v>
      </c>
      <c r="M61" s="29">
        <f t="shared" si="9"/>
        <v>1000</v>
      </c>
      <c r="N61" s="30">
        <f t="shared" si="8"/>
        <v>1000</v>
      </c>
      <c r="O61" s="31">
        <f t="shared" si="7"/>
        <v>-390</v>
      </c>
      <c r="P61" s="11"/>
      <c r="Q61" s="10"/>
      <c r="R61" s="10"/>
      <c r="S61" s="10"/>
    </row>
    <row r="62" spans="1:19" x14ac:dyDescent="0.25">
      <c r="A62" s="4">
        <v>52</v>
      </c>
      <c r="B62" s="25" t="s">
        <v>117</v>
      </c>
      <c r="C62" s="13" t="s">
        <v>297</v>
      </c>
      <c r="D62" s="13" t="s">
        <v>298</v>
      </c>
      <c r="E62" s="13" t="s">
        <v>354</v>
      </c>
      <c r="F62" s="13" t="s">
        <v>299</v>
      </c>
      <c r="G62" s="34" t="s">
        <v>16</v>
      </c>
      <c r="H62" s="40">
        <v>5</v>
      </c>
      <c r="I62" s="43">
        <v>500</v>
      </c>
      <c r="J62" s="41"/>
      <c r="K62" s="29">
        <v>0</v>
      </c>
      <c r="L62" s="17">
        <f t="shared" si="0"/>
        <v>500</v>
      </c>
      <c r="M62" s="29">
        <f t="shared" si="9"/>
        <v>1000</v>
      </c>
      <c r="N62" s="30">
        <f t="shared" si="8"/>
        <v>1000</v>
      </c>
      <c r="O62" s="31">
        <f t="shared" si="7"/>
        <v>-550</v>
      </c>
      <c r="P62" s="11"/>
      <c r="Q62" s="10"/>
      <c r="R62" s="10"/>
      <c r="S62" s="10"/>
    </row>
    <row r="63" spans="1:19" x14ac:dyDescent="0.25">
      <c r="A63" s="4">
        <v>53</v>
      </c>
      <c r="B63" s="25" t="s">
        <v>117</v>
      </c>
      <c r="C63" s="13" t="s">
        <v>177</v>
      </c>
      <c r="D63" s="13" t="s">
        <v>300</v>
      </c>
      <c r="E63" s="13" t="s">
        <v>301</v>
      </c>
      <c r="F63" s="13" t="s">
        <v>302</v>
      </c>
      <c r="G63" s="34" t="s">
        <v>16</v>
      </c>
      <c r="H63" s="40">
        <v>5</v>
      </c>
      <c r="I63" s="43">
        <v>2000</v>
      </c>
      <c r="J63" s="41"/>
      <c r="K63" s="29">
        <v>0</v>
      </c>
      <c r="L63" s="17">
        <f t="shared" si="0"/>
        <v>2000</v>
      </c>
      <c r="M63" s="29">
        <f t="shared" si="9"/>
        <v>2000</v>
      </c>
      <c r="N63" s="30">
        <f t="shared" si="8"/>
        <v>2000</v>
      </c>
      <c r="O63" s="31">
        <f t="shared" si="7"/>
        <v>-100</v>
      </c>
      <c r="P63" s="11"/>
      <c r="Q63" s="10"/>
      <c r="R63" s="10"/>
      <c r="S63" s="10"/>
    </row>
    <row r="64" spans="1:19" x14ac:dyDescent="0.25">
      <c r="A64" s="4">
        <v>54</v>
      </c>
      <c r="B64" s="25" t="s">
        <v>117</v>
      </c>
      <c r="C64" s="13" t="s">
        <v>192</v>
      </c>
      <c r="D64" s="13" t="s">
        <v>97</v>
      </c>
      <c r="E64" s="13" t="s">
        <v>355</v>
      </c>
      <c r="F64" s="13" t="s">
        <v>303</v>
      </c>
      <c r="G64" s="34" t="s">
        <v>16</v>
      </c>
      <c r="H64" s="40">
        <v>5</v>
      </c>
      <c r="I64" s="43">
        <v>3509</v>
      </c>
      <c r="J64" s="41"/>
      <c r="K64" s="29">
        <v>0</v>
      </c>
      <c r="L64" s="17">
        <f t="shared" si="0"/>
        <v>3509</v>
      </c>
      <c r="M64" s="29">
        <f t="shared" si="9"/>
        <v>1000</v>
      </c>
      <c r="N64" s="30">
        <f t="shared" si="8"/>
        <v>1000</v>
      </c>
      <c r="O64" s="31">
        <f t="shared" si="7"/>
        <v>2459</v>
      </c>
      <c r="P64" s="11"/>
      <c r="Q64" s="10"/>
      <c r="R64" s="10"/>
      <c r="S64" s="10"/>
    </row>
    <row r="65" spans="1:19" x14ac:dyDescent="0.25">
      <c r="A65" s="4">
        <v>55</v>
      </c>
      <c r="B65" s="25" t="s">
        <v>117</v>
      </c>
      <c r="C65" s="13" t="s">
        <v>178</v>
      </c>
      <c r="D65" s="13" t="s">
        <v>304</v>
      </c>
      <c r="E65" s="13" t="s">
        <v>356</v>
      </c>
      <c r="F65" s="13" t="s">
        <v>357</v>
      </c>
      <c r="G65" s="34" t="s">
        <v>16</v>
      </c>
      <c r="H65" s="40">
        <v>5</v>
      </c>
      <c r="I65" s="43">
        <v>639</v>
      </c>
      <c r="J65" s="41"/>
      <c r="K65" s="29">
        <v>0</v>
      </c>
      <c r="L65" s="17">
        <f t="shared" si="0"/>
        <v>639</v>
      </c>
      <c r="M65" s="29">
        <f t="shared" si="9"/>
        <v>1000</v>
      </c>
      <c r="N65" s="30">
        <f t="shared" si="8"/>
        <v>1000</v>
      </c>
      <c r="O65" s="31">
        <f t="shared" si="7"/>
        <v>-411</v>
      </c>
      <c r="P65" s="11"/>
      <c r="Q65" s="10"/>
      <c r="R65" s="10"/>
      <c r="S65" s="10"/>
    </row>
    <row r="66" spans="1:19" x14ac:dyDescent="0.25">
      <c r="A66" s="4">
        <v>56</v>
      </c>
      <c r="B66" s="25" t="s">
        <v>89</v>
      </c>
      <c r="C66" s="13" t="s">
        <v>87</v>
      </c>
      <c r="D66" s="13" t="s">
        <v>305</v>
      </c>
      <c r="E66" s="13" t="s">
        <v>306</v>
      </c>
      <c r="F66" s="13" t="s">
        <v>88</v>
      </c>
      <c r="G66" s="34" t="s">
        <v>16</v>
      </c>
      <c r="H66" s="40">
        <v>5</v>
      </c>
      <c r="I66" s="43">
        <v>1000</v>
      </c>
      <c r="J66" s="41"/>
      <c r="K66" s="29">
        <v>0</v>
      </c>
      <c r="L66" s="17">
        <f t="shared" si="0"/>
        <v>1000</v>
      </c>
      <c r="M66" s="29">
        <f t="shared" si="9"/>
        <v>1000</v>
      </c>
      <c r="N66" s="30">
        <f t="shared" si="8"/>
        <v>1000</v>
      </c>
      <c r="O66" s="31">
        <f t="shared" si="7"/>
        <v>-50</v>
      </c>
      <c r="P66" s="11"/>
      <c r="Q66" s="10"/>
      <c r="R66" s="10"/>
      <c r="S66" s="10"/>
    </row>
    <row r="67" spans="1:19" ht="17.25" customHeight="1" x14ac:dyDescent="0.25">
      <c r="A67" s="4">
        <v>57</v>
      </c>
      <c r="B67" s="23" t="s">
        <v>118</v>
      </c>
      <c r="C67" s="39" t="s">
        <v>179</v>
      </c>
      <c r="D67" s="39"/>
      <c r="E67" s="39"/>
      <c r="F67" s="39"/>
      <c r="G67" s="34" t="s">
        <v>16</v>
      </c>
      <c r="H67" s="40">
        <v>5</v>
      </c>
      <c r="I67" s="43">
        <v>0</v>
      </c>
      <c r="J67" s="41"/>
      <c r="K67" s="29">
        <v>0</v>
      </c>
      <c r="L67" s="17">
        <f t="shared" si="0"/>
        <v>0</v>
      </c>
      <c r="M67" s="29">
        <f t="shared" si="9"/>
        <v>1000</v>
      </c>
      <c r="N67" s="30">
        <f t="shared" ref="N67:N73" si="10">_xlfn.IFNA((VLOOKUP(C67,DATA_4G,6,FALSE)),0)</f>
        <v>1000</v>
      </c>
      <c r="O67" s="31">
        <f t="shared" si="7"/>
        <v>-1050</v>
      </c>
      <c r="P67" s="11"/>
      <c r="Q67" s="10"/>
      <c r="R67" s="10"/>
      <c r="S67" s="10"/>
    </row>
    <row r="68" spans="1:19" x14ac:dyDescent="0.25">
      <c r="A68" s="4">
        <v>58</v>
      </c>
      <c r="B68" s="24" t="s">
        <v>120</v>
      </c>
      <c r="C68" s="39" t="s">
        <v>57</v>
      </c>
      <c r="D68" s="39"/>
      <c r="E68" s="39"/>
      <c r="F68" s="39"/>
      <c r="G68" s="34" t="s">
        <v>16</v>
      </c>
      <c r="H68" s="40">
        <v>0</v>
      </c>
      <c r="I68" s="43">
        <v>932</v>
      </c>
      <c r="J68" s="41"/>
      <c r="K68" s="29">
        <v>0</v>
      </c>
      <c r="L68" s="17">
        <f t="shared" si="0"/>
        <v>932</v>
      </c>
      <c r="M68" s="29">
        <f t="shared" si="9"/>
        <v>1000</v>
      </c>
      <c r="N68" s="30">
        <f t="shared" si="10"/>
        <v>1000</v>
      </c>
      <c r="O68" s="31">
        <f t="shared" si="7"/>
        <v>-68</v>
      </c>
      <c r="P68" s="11"/>
      <c r="Q68" s="10"/>
      <c r="R68" s="10"/>
      <c r="S68" s="10"/>
    </row>
    <row r="69" spans="1:19" x14ac:dyDescent="0.25">
      <c r="A69" s="4">
        <v>59</v>
      </c>
      <c r="B69" s="24" t="s">
        <v>121</v>
      </c>
      <c r="C69" s="39" t="s">
        <v>180</v>
      </c>
      <c r="D69" s="39"/>
      <c r="E69" s="39"/>
      <c r="F69" s="39"/>
      <c r="G69" s="34" t="s">
        <v>16</v>
      </c>
      <c r="H69" s="40">
        <v>0</v>
      </c>
      <c r="I69" s="43">
        <v>0</v>
      </c>
      <c r="J69" s="41"/>
      <c r="K69" s="29">
        <v>0</v>
      </c>
      <c r="L69" s="17">
        <f t="shared" si="0"/>
        <v>0</v>
      </c>
      <c r="M69" s="29">
        <f t="shared" si="9"/>
        <v>1000</v>
      </c>
      <c r="N69" s="30">
        <f t="shared" si="10"/>
        <v>1000</v>
      </c>
      <c r="O69" s="31">
        <f t="shared" si="7"/>
        <v>-1000</v>
      </c>
      <c r="P69" s="11"/>
      <c r="Q69" s="10"/>
      <c r="R69" s="10"/>
      <c r="S69" s="10"/>
    </row>
    <row r="70" spans="1:19" x14ac:dyDescent="0.25">
      <c r="A70" s="4">
        <v>60</v>
      </c>
      <c r="B70" s="24" t="s">
        <v>121</v>
      </c>
      <c r="C70" s="39" t="s">
        <v>93</v>
      </c>
      <c r="D70" s="39"/>
      <c r="E70" s="39"/>
      <c r="F70" s="39"/>
      <c r="G70" s="34" t="s">
        <v>16</v>
      </c>
      <c r="H70" s="40">
        <v>0</v>
      </c>
      <c r="I70" s="43">
        <v>0</v>
      </c>
      <c r="J70" s="41"/>
      <c r="K70" s="29">
        <v>0</v>
      </c>
      <c r="L70" s="17">
        <f t="shared" si="0"/>
        <v>0</v>
      </c>
      <c r="M70" s="29">
        <f t="shared" si="9"/>
        <v>1000</v>
      </c>
      <c r="N70" s="30">
        <f t="shared" si="10"/>
        <v>1000</v>
      </c>
      <c r="O70" s="31">
        <f t="shared" si="7"/>
        <v>-1000</v>
      </c>
      <c r="P70" s="11"/>
      <c r="Q70" s="10"/>
      <c r="R70" s="10"/>
      <c r="S70" s="10"/>
    </row>
    <row r="71" spans="1:19" x14ac:dyDescent="0.25">
      <c r="A71" s="4">
        <v>61</v>
      </c>
      <c r="B71" s="24" t="s">
        <v>121</v>
      </c>
      <c r="C71" s="39" t="s">
        <v>56</v>
      </c>
      <c r="D71" s="39"/>
      <c r="E71" s="39"/>
      <c r="F71" s="39"/>
      <c r="G71" s="34" t="s">
        <v>16</v>
      </c>
      <c r="H71" s="40">
        <v>0</v>
      </c>
      <c r="I71" s="43">
        <v>0</v>
      </c>
      <c r="J71" s="41"/>
      <c r="K71" s="29">
        <v>0</v>
      </c>
      <c r="L71" s="17">
        <f t="shared" si="0"/>
        <v>0</v>
      </c>
      <c r="M71" s="29">
        <f t="shared" si="9"/>
        <v>1000</v>
      </c>
      <c r="N71" s="30">
        <f t="shared" si="10"/>
        <v>1000</v>
      </c>
      <c r="O71" s="31">
        <f t="shared" si="7"/>
        <v>-1000</v>
      </c>
      <c r="P71" s="11"/>
      <c r="Q71" s="10"/>
      <c r="R71" s="10"/>
      <c r="S71" s="10"/>
    </row>
    <row r="72" spans="1:19" x14ac:dyDescent="0.25">
      <c r="A72" s="4">
        <v>62</v>
      </c>
      <c r="B72" s="24" t="s">
        <v>121</v>
      </c>
      <c r="C72" s="39" t="s">
        <v>94</v>
      </c>
      <c r="D72" s="39"/>
      <c r="E72" s="39"/>
      <c r="F72" s="39"/>
      <c r="G72" s="34" t="s">
        <v>16</v>
      </c>
      <c r="H72" s="40">
        <v>0</v>
      </c>
      <c r="I72" s="43">
        <v>444</v>
      </c>
      <c r="J72" s="41"/>
      <c r="K72" s="29">
        <v>0</v>
      </c>
      <c r="L72" s="17">
        <f t="shared" si="0"/>
        <v>444</v>
      </c>
      <c r="M72" s="29">
        <f t="shared" si="9"/>
        <v>1000</v>
      </c>
      <c r="N72" s="30">
        <f t="shared" si="10"/>
        <v>1000</v>
      </c>
      <c r="O72" s="31">
        <f t="shared" si="7"/>
        <v>-556</v>
      </c>
      <c r="P72" s="11"/>
      <c r="Q72" s="10"/>
      <c r="R72" s="10"/>
      <c r="S72" s="10"/>
    </row>
    <row r="73" spans="1:19" x14ac:dyDescent="0.25">
      <c r="A73" s="4">
        <v>63</v>
      </c>
      <c r="B73" s="24" t="s">
        <v>121</v>
      </c>
      <c r="C73" s="39" t="s">
        <v>95</v>
      </c>
      <c r="D73" s="39"/>
      <c r="E73" s="39"/>
      <c r="F73" s="39"/>
      <c r="G73" s="34" t="s">
        <v>16</v>
      </c>
      <c r="H73" s="40">
        <v>0</v>
      </c>
      <c r="I73" s="43">
        <v>2000</v>
      </c>
      <c r="J73" s="41"/>
      <c r="K73" s="29">
        <v>0</v>
      </c>
      <c r="L73" s="17">
        <f t="shared" si="0"/>
        <v>2000</v>
      </c>
      <c r="M73" s="29">
        <f t="shared" si="9"/>
        <v>2000</v>
      </c>
      <c r="N73" s="30">
        <f t="shared" si="10"/>
        <v>2000</v>
      </c>
      <c r="O73" s="31">
        <f t="shared" si="7"/>
        <v>0</v>
      </c>
      <c r="P73" s="11"/>
      <c r="Q73" s="10"/>
      <c r="R73" s="10"/>
      <c r="S73" s="10"/>
    </row>
    <row r="74" spans="1:19" x14ac:dyDescent="0.25">
      <c r="A74" s="2"/>
      <c r="B74" s="2"/>
      <c r="C74" s="3"/>
      <c r="D74" s="3"/>
      <c r="E74" s="3"/>
      <c r="F74" s="3"/>
      <c r="G74" s="2"/>
      <c r="H74" s="2"/>
      <c r="I74" s="2"/>
      <c r="J74" s="2"/>
      <c r="K74" s="2"/>
      <c r="L74" s="18"/>
      <c r="M74" s="5"/>
      <c r="N74" s="5"/>
      <c r="O74" s="5"/>
    </row>
  </sheetData>
  <autoFilter ref="A9:O73">
    <filterColumn colId="9" showButton="0"/>
  </autoFilter>
  <mergeCells count="25">
    <mergeCell ref="D9:D10"/>
    <mergeCell ref="E9:E10"/>
    <mergeCell ref="F9:F10"/>
    <mergeCell ref="G9:G10"/>
    <mergeCell ref="F3:L3"/>
    <mergeCell ref="F4:L4"/>
    <mergeCell ref="F5:L5"/>
    <mergeCell ref="F6:L6"/>
    <mergeCell ref="A2:E6"/>
    <mergeCell ref="O7:O8"/>
    <mergeCell ref="M6:S6"/>
    <mergeCell ref="N9:N10"/>
    <mergeCell ref="O9:O10"/>
    <mergeCell ref="B9:B10"/>
    <mergeCell ref="A7:L7"/>
    <mergeCell ref="A8:L8"/>
    <mergeCell ref="M7:M8"/>
    <mergeCell ref="N7:N8"/>
    <mergeCell ref="H9:H10"/>
    <mergeCell ref="I9:I10"/>
    <mergeCell ref="J9:K9"/>
    <mergeCell ref="L9:L10"/>
    <mergeCell ref="M9:M10"/>
    <mergeCell ref="A9:A10"/>
    <mergeCell ref="C9:C10"/>
  </mergeCells>
  <conditionalFormatting sqref="O11:O73">
    <cfRule type="cellIs" dxfId="1" priority="27" operator="lessThan">
      <formula>0</formula>
    </cfRule>
    <cfRule type="cellIs" dxfId="0" priority="28" operator="lessThan">
      <formula>0</formula>
    </cfRule>
  </conditionalFormatting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6"/>
  <sheetViews>
    <sheetView zoomScaleNormal="100" workbookViewId="0">
      <pane ySplit="12" topLeftCell="A13" activePane="bottomLeft" state="frozen"/>
      <selection pane="bottomLeft" activeCell="F24" sqref="F24"/>
    </sheetView>
  </sheetViews>
  <sheetFormatPr defaultRowHeight="15" x14ac:dyDescent="0.25"/>
  <cols>
    <col min="1" max="1" width="9.140625" style="21"/>
    <col min="2" max="2" width="29.5703125" customWidth="1"/>
    <col min="3" max="3" width="19.5703125" customWidth="1"/>
    <col min="4" max="4" width="19.42578125" customWidth="1"/>
    <col min="5" max="5" width="30.42578125" customWidth="1"/>
    <col min="6" max="6" width="15.140625" customWidth="1"/>
    <col min="7" max="9" width="17.28515625" customWidth="1"/>
    <col min="11" max="11" width="34.5703125" customWidth="1"/>
  </cols>
  <sheetData>
    <row r="1" spans="1:11" x14ac:dyDescent="0.25">
      <c r="A1" s="20"/>
      <c r="B1" s="1"/>
      <c r="C1" s="1"/>
      <c r="D1" s="1"/>
      <c r="E1" s="81" t="s">
        <v>0</v>
      </c>
      <c r="F1" s="81"/>
      <c r="G1" s="81"/>
      <c r="H1" s="81"/>
      <c r="I1" s="81"/>
      <c r="J1" s="81"/>
      <c r="K1" s="82"/>
    </row>
    <row r="2" spans="1:11" x14ac:dyDescent="0.25">
      <c r="A2" s="83"/>
      <c r="B2" s="84"/>
      <c r="C2" s="84"/>
      <c r="D2" s="85"/>
      <c r="E2" s="81"/>
      <c r="F2" s="81"/>
      <c r="G2" s="81"/>
      <c r="H2" s="81"/>
      <c r="I2" s="81"/>
      <c r="J2" s="81"/>
      <c r="K2" s="82"/>
    </row>
    <row r="3" spans="1:11" x14ac:dyDescent="0.25">
      <c r="A3" s="86"/>
      <c r="B3" s="87"/>
      <c r="C3" s="87"/>
      <c r="D3" s="88"/>
      <c r="E3" s="92" t="s">
        <v>1</v>
      </c>
      <c r="F3" s="93"/>
      <c r="G3" s="93"/>
      <c r="H3" s="93"/>
      <c r="I3" s="93"/>
      <c r="J3" s="93"/>
      <c r="K3" s="94"/>
    </row>
    <row r="4" spans="1:11" x14ac:dyDescent="0.25">
      <c r="A4" s="86"/>
      <c r="B4" s="87"/>
      <c r="C4" s="87"/>
      <c r="D4" s="88"/>
      <c r="E4" s="95" t="s">
        <v>2</v>
      </c>
      <c r="F4" s="96"/>
      <c r="G4" s="96"/>
      <c r="H4" s="96"/>
      <c r="I4" s="96"/>
      <c r="J4" s="96"/>
      <c r="K4" s="97"/>
    </row>
    <row r="5" spans="1:11" x14ac:dyDescent="0.25">
      <c r="A5" s="86"/>
      <c r="B5" s="87"/>
      <c r="C5" s="87"/>
      <c r="D5" s="88"/>
      <c r="E5" s="95" t="s">
        <v>3</v>
      </c>
      <c r="F5" s="96"/>
      <c r="G5" s="96"/>
      <c r="H5" s="96"/>
      <c r="I5" s="96"/>
      <c r="J5" s="96"/>
      <c r="K5" s="97"/>
    </row>
    <row r="6" spans="1:11" x14ac:dyDescent="0.25">
      <c r="A6" s="89"/>
      <c r="B6" s="90"/>
      <c r="C6" s="90"/>
      <c r="D6" s="91"/>
      <c r="E6" s="95" t="s">
        <v>4</v>
      </c>
      <c r="F6" s="96"/>
      <c r="G6" s="96"/>
      <c r="H6" s="96"/>
      <c r="I6" s="96"/>
      <c r="J6" s="96"/>
      <c r="K6" s="97"/>
    </row>
    <row r="7" spans="1:11" ht="15.75" x14ac:dyDescent="0.25">
      <c r="A7" s="66" t="s">
        <v>313</v>
      </c>
      <c r="B7" s="67"/>
      <c r="C7" s="67"/>
      <c r="D7" s="67"/>
      <c r="E7" s="67"/>
      <c r="F7" s="67"/>
      <c r="G7" s="67"/>
      <c r="H7" s="67"/>
      <c r="I7" s="67"/>
      <c r="J7" s="67"/>
      <c r="K7" s="68"/>
    </row>
    <row r="8" spans="1:11" x14ac:dyDescent="0.25">
      <c r="A8" s="69" t="s">
        <v>343</v>
      </c>
      <c r="B8" s="70"/>
      <c r="C8" s="70"/>
      <c r="D8" s="70"/>
      <c r="E8" s="70"/>
      <c r="F8" s="70"/>
      <c r="G8" s="70"/>
      <c r="H8" s="70"/>
      <c r="I8" s="70"/>
      <c r="J8" s="70"/>
      <c r="K8" s="71"/>
    </row>
    <row r="9" spans="1:11" x14ac:dyDescent="0.25">
      <c r="A9" s="72" t="s">
        <v>5</v>
      </c>
      <c r="B9" s="73"/>
      <c r="C9" s="73"/>
      <c r="D9" s="74"/>
      <c r="E9" s="72">
        <f>List!N7</f>
        <v>1000</v>
      </c>
      <c r="F9" s="73"/>
      <c r="G9" s="73"/>
      <c r="H9" s="73"/>
      <c r="I9" s="73"/>
      <c r="J9" s="73"/>
      <c r="K9" s="74"/>
    </row>
    <row r="10" spans="1:11" x14ac:dyDescent="0.25">
      <c r="A10" s="75"/>
      <c r="B10" s="76"/>
      <c r="C10" s="76"/>
      <c r="D10" s="77"/>
      <c r="E10" s="75"/>
      <c r="F10" s="76"/>
      <c r="G10" s="76"/>
      <c r="H10" s="76"/>
      <c r="I10" s="76"/>
      <c r="J10" s="76"/>
      <c r="K10" s="77"/>
    </row>
    <row r="11" spans="1:11" x14ac:dyDescent="0.25">
      <c r="A11" s="78" t="s">
        <v>143</v>
      </c>
      <c r="B11" s="79"/>
      <c r="C11" s="79"/>
      <c r="D11" s="79"/>
      <c r="E11" s="79"/>
      <c r="F11" s="79"/>
      <c r="G11" s="79"/>
      <c r="H11" s="79"/>
      <c r="I11" s="79"/>
      <c r="J11" s="79"/>
      <c r="K11" s="80"/>
    </row>
    <row r="12" spans="1:11" x14ac:dyDescent="0.25">
      <c r="A12" s="12" t="s">
        <v>6</v>
      </c>
      <c r="B12" s="12" t="s">
        <v>7</v>
      </c>
      <c r="C12" s="12" t="s">
        <v>8</v>
      </c>
      <c r="D12" s="12" t="s">
        <v>9</v>
      </c>
      <c r="E12" s="12" t="s">
        <v>10</v>
      </c>
      <c r="F12" s="12" t="s">
        <v>11</v>
      </c>
      <c r="G12" s="12" t="s">
        <v>12</v>
      </c>
      <c r="H12" s="37" t="s">
        <v>314</v>
      </c>
      <c r="I12" s="37" t="s">
        <v>315</v>
      </c>
      <c r="J12" s="12" t="s">
        <v>13</v>
      </c>
      <c r="K12" s="12" t="s">
        <v>14</v>
      </c>
    </row>
    <row r="13" spans="1:11" x14ac:dyDescent="0.25">
      <c r="A13" s="14">
        <v>1</v>
      </c>
      <c r="B13" s="14" t="s">
        <v>218</v>
      </c>
      <c r="C13" s="14" t="s">
        <v>219</v>
      </c>
      <c r="D13" s="14" t="s">
        <v>148</v>
      </c>
      <c r="E13" s="14" t="s">
        <v>147</v>
      </c>
      <c r="F13" s="22">
        <v>1</v>
      </c>
      <c r="G13" s="36">
        <f>$E$9*F13</f>
        <v>1000</v>
      </c>
      <c r="H13" s="22" t="s">
        <v>358</v>
      </c>
      <c r="I13" s="22" t="s">
        <v>359</v>
      </c>
      <c r="J13" s="36" t="s">
        <v>16</v>
      </c>
      <c r="K13" s="22" t="s">
        <v>205</v>
      </c>
    </row>
    <row r="14" spans="1:11" x14ac:dyDescent="0.25">
      <c r="A14" s="14">
        <v>2</v>
      </c>
      <c r="B14" s="14" t="s">
        <v>220</v>
      </c>
      <c r="C14" s="14" t="s">
        <v>221</v>
      </c>
      <c r="D14" s="14" t="s">
        <v>15</v>
      </c>
      <c r="E14" s="14" t="s">
        <v>125</v>
      </c>
      <c r="F14" s="22">
        <v>7</v>
      </c>
      <c r="G14" s="36">
        <f>$E$9*F14</f>
        <v>7000</v>
      </c>
      <c r="H14" s="22" t="s">
        <v>316</v>
      </c>
      <c r="I14" s="22" t="s">
        <v>317</v>
      </c>
      <c r="J14" s="36" t="s">
        <v>16</v>
      </c>
      <c r="K14" s="22" t="s">
        <v>193</v>
      </c>
    </row>
    <row r="15" spans="1:11" x14ac:dyDescent="0.25">
      <c r="A15" s="14">
        <v>3</v>
      </c>
      <c r="B15" s="14" t="s">
        <v>222</v>
      </c>
      <c r="C15" s="14" t="s">
        <v>223</v>
      </c>
      <c r="D15" s="14" t="s">
        <v>181</v>
      </c>
      <c r="E15" s="14" t="s">
        <v>224</v>
      </c>
      <c r="F15" s="22">
        <v>1</v>
      </c>
      <c r="G15" s="36">
        <f>$E$9*F15</f>
        <v>1000</v>
      </c>
      <c r="H15" s="22" t="s">
        <v>358</v>
      </c>
      <c r="I15" s="22" t="s">
        <v>336</v>
      </c>
      <c r="J15" s="36" t="s">
        <v>16</v>
      </c>
      <c r="K15" s="22" t="s">
        <v>204</v>
      </c>
    </row>
    <row r="16" spans="1:11" x14ac:dyDescent="0.25">
      <c r="A16" s="14">
        <v>4</v>
      </c>
      <c r="B16" s="14" t="s">
        <v>225</v>
      </c>
      <c r="C16" s="14" t="s">
        <v>226</v>
      </c>
      <c r="D16" s="14" t="s">
        <v>17</v>
      </c>
      <c r="E16" s="14" t="s">
        <v>126</v>
      </c>
      <c r="F16" s="22">
        <v>4</v>
      </c>
      <c r="G16" s="36">
        <f t="shared" ref="G16:G19" si="0">$E$9*F16</f>
        <v>4000</v>
      </c>
      <c r="H16" s="22" t="s">
        <v>316</v>
      </c>
      <c r="I16" s="22" t="s">
        <v>317</v>
      </c>
      <c r="J16" s="36" t="s">
        <v>16</v>
      </c>
      <c r="K16" s="22" t="s">
        <v>194</v>
      </c>
    </row>
    <row r="17" spans="1:11" x14ac:dyDescent="0.25">
      <c r="A17" s="14">
        <v>5</v>
      </c>
      <c r="B17" s="14" t="s">
        <v>227</v>
      </c>
      <c r="C17" s="14" t="s">
        <v>228</v>
      </c>
      <c r="D17" s="14" t="s">
        <v>229</v>
      </c>
      <c r="E17" s="14" t="s">
        <v>230</v>
      </c>
      <c r="F17" s="22">
        <v>2</v>
      </c>
      <c r="G17" s="36">
        <f t="shared" ref="G17" si="1">$E$9*F17</f>
        <v>2000</v>
      </c>
      <c r="H17" s="22" t="s">
        <v>316</v>
      </c>
      <c r="I17" s="22" t="s">
        <v>317</v>
      </c>
      <c r="J17" s="36" t="s">
        <v>16</v>
      </c>
      <c r="K17" s="22" t="s">
        <v>195</v>
      </c>
    </row>
    <row r="18" spans="1:11" x14ac:dyDescent="0.25">
      <c r="A18" s="14">
        <v>6</v>
      </c>
      <c r="B18" s="14" t="s">
        <v>231</v>
      </c>
      <c r="C18" s="14" t="s">
        <v>232</v>
      </c>
      <c r="D18" s="14" t="s">
        <v>58</v>
      </c>
      <c r="E18" s="14" t="s">
        <v>127</v>
      </c>
      <c r="F18" s="22">
        <v>1</v>
      </c>
      <c r="G18" s="36">
        <f t="shared" si="0"/>
        <v>1000</v>
      </c>
      <c r="H18" s="22" t="s">
        <v>316</v>
      </c>
      <c r="I18" s="22" t="s">
        <v>317</v>
      </c>
      <c r="J18" s="36" t="s">
        <v>16</v>
      </c>
      <c r="K18" s="22" t="s">
        <v>196</v>
      </c>
    </row>
    <row r="19" spans="1:11" x14ac:dyDescent="0.25">
      <c r="A19" s="14">
        <v>7</v>
      </c>
      <c r="B19" s="14" t="s">
        <v>233</v>
      </c>
      <c r="C19" s="14" t="s">
        <v>234</v>
      </c>
      <c r="D19" s="14" t="s">
        <v>59</v>
      </c>
      <c r="E19" s="14" t="s">
        <v>129</v>
      </c>
      <c r="F19" s="22">
        <v>1</v>
      </c>
      <c r="G19" s="36">
        <f t="shared" si="0"/>
        <v>1000</v>
      </c>
      <c r="H19" s="22" t="s">
        <v>316</v>
      </c>
      <c r="I19" s="22" t="s">
        <v>317</v>
      </c>
      <c r="J19" s="36" t="s">
        <v>16</v>
      </c>
      <c r="K19" s="22" t="s">
        <v>144</v>
      </c>
    </row>
    <row r="20" spans="1:11" ht="72.75" customHeight="1" x14ac:dyDescent="0.25">
      <c r="A20" s="14">
        <v>8</v>
      </c>
      <c r="B20" s="14" t="s">
        <v>235</v>
      </c>
      <c r="C20" s="14" t="s">
        <v>236</v>
      </c>
      <c r="D20" s="14" t="s">
        <v>18</v>
      </c>
      <c r="E20" s="14" t="s">
        <v>128</v>
      </c>
      <c r="F20" s="22">
        <v>27</v>
      </c>
      <c r="G20" s="36">
        <f>$E$9*F20</f>
        <v>27000</v>
      </c>
      <c r="H20" s="22" t="s">
        <v>316</v>
      </c>
      <c r="I20" s="22" t="s">
        <v>317</v>
      </c>
      <c r="J20" s="36" t="s">
        <v>16</v>
      </c>
      <c r="K20" s="22" t="s">
        <v>206</v>
      </c>
    </row>
    <row r="21" spans="1:11" x14ac:dyDescent="0.25">
      <c r="A21" s="14">
        <v>9</v>
      </c>
      <c r="B21" s="14" t="s">
        <v>96</v>
      </c>
      <c r="C21" s="14" t="s">
        <v>237</v>
      </c>
      <c r="D21" s="14" t="s">
        <v>344</v>
      </c>
      <c r="E21" s="14" t="s">
        <v>238</v>
      </c>
      <c r="F21" s="22">
        <v>6</v>
      </c>
      <c r="G21" s="36">
        <f>$E$9*F21</f>
        <v>6000</v>
      </c>
      <c r="H21" s="22" t="s">
        <v>320</v>
      </c>
      <c r="I21" s="22" t="s">
        <v>321</v>
      </c>
      <c r="J21" s="36" t="s">
        <v>16</v>
      </c>
      <c r="K21" s="22" t="s">
        <v>308</v>
      </c>
    </row>
    <row r="22" spans="1:11" x14ac:dyDescent="0.25">
      <c r="A22" s="14">
        <v>10</v>
      </c>
      <c r="B22" s="14" t="s">
        <v>19</v>
      </c>
      <c r="C22" s="14" t="s">
        <v>239</v>
      </c>
      <c r="D22" s="14" t="s">
        <v>20</v>
      </c>
      <c r="E22" s="14" t="s">
        <v>130</v>
      </c>
      <c r="F22" s="22">
        <v>1</v>
      </c>
      <c r="G22" s="36">
        <f t="shared" ref="G22:G73" si="2">$E$9*F22</f>
        <v>1000</v>
      </c>
      <c r="H22" s="22" t="s">
        <v>318</v>
      </c>
      <c r="I22" s="22" t="s">
        <v>319</v>
      </c>
      <c r="J22" s="36" t="s">
        <v>16</v>
      </c>
      <c r="K22" s="22" t="s">
        <v>197</v>
      </c>
    </row>
    <row r="23" spans="1:11" ht="26.25" customHeight="1" x14ac:dyDescent="0.25">
      <c r="A23" s="14">
        <v>11</v>
      </c>
      <c r="B23" s="14" t="s">
        <v>21</v>
      </c>
      <c r="C23" s="14" t="s">
        <v>240</v>
      </c>
      <c r="D23" s="14" t="s">
        <v>22</v>
      </c>
      <c r="E23" s="14" t="s">
        <v>241</v>
      </c>
      <c r="F23" s="22">
        <v>8</v>
      </c>
      <c r="G23" s="36">
        <f t="shared" si="2"/>
        <v>8000</v>
      </c>
      <c r="H23" s="22" t="s">
        <v>322</v>
      </c>
      <c r="I23" s="22" t="s">
        <v>327</v>
      </c>
      <c r="J23" s="36" t="s">
        <v>16</v>
      </c>
      <c r="K23" s="22" t="s">
        <v>309</v>
      </c>
    </row>
    <row r="24" spans="1:11" ht="21.75" customHeight="1" x14ac:dyDescent="0.25">
      <c r="A24" s="14">
        <v>12</v>
      </c>
      <c r="B24" s="14" t="s">
        <v>154</v>
      </c>
      <c r="C24" s="14" t="s">
        <v>155</v>
      </c>
      <c r="D24" s="14" t="s">
        <v>155</v>
      </c>
      <c r="E24" s="14" t="s">
        <v>156</v>
      </c>
      <c r="F24" s="22">
        <v>0</v>
      </c>
      <c r="G24" s="36">
        <f t="shared" si="2"/>
        <v>0</v>
      </c>
      <c r="H24" s="22" t="s">
        <v>360</v>
      </c>
      <c r="I24" s="22" t="s">
        <v>327</v>
      </c>
      <c r="J24" s="36" t="s">
        <v>16</v>
      </c>
      <c r="K24" s="22" t="s">
        <v>310</v>
      </c>
    </row>
    <row r="25" spans="1:11" x14ac:dyDescent="0.25">
      <c r="A25" s="14">
        <v>13</v>
      </c>
      <c r="B25" s="14" t="s">
        <v>157</v>
      </c>
      <c r="C25" s="14" t="s">
        <v>242</v>
      </c>
      <c r="D25" s="14" t="s">
        <v>345</v>
      </c>
      <c r="E25" s="14" t="s">
        <v>243</v>
      </c>
      <c r="F25" s="22">
        <v>4</v>
      </c>
      <c r="G25" s="36">
        <f t="shared" si="2"/>
        <v>4000</v>
      </c>
      <c r="H25" s="22" t="s">
        <v>324</v>
      </c>
      <c r="I25" s="22" t="s">
        <v>325</v>
      </c>
      <c r="J25" s="36" t="s">
        <v>16</v>
      </c>
      <c r="K25" s="22" t="s">
        <v>200</v>
      </c>
    </row>
    <row r="26" spans="1:11" x14ac:dyDescent="0.25">
      <c r="A26" s="14">
        <v>14</v>
      </c>
      <c r="B26" s="14" t="s">
        <v>25</v>
      </c>
      <c r="C26" s="14" t="s">
        <v>244</v>
      </c>
      <c r="D26" s="14" t="s">
        <v>245</v>
      </c>
      <c r="E26" s="14" t="s">
        <v>246</v>
      </c>
      <c r="F26" s="22">
        <v>3</v>
      </c>
      <c r="G26" s="36">
        <f t="shared" si="2"/>
        <v>3000</v>
      </c>
      <c r="H26" s="22" t="s">
        <v>322</v>
      </c>
      <c r="I26" s="22" t="s">
        <v>323</v>
      </c>
      <c r="J26" s="36" t="s">
        <v>16</v>
      </c>
      <c r="K26" s="22" t="s">
        <v>198</v>
      </c>
    </row>
    <row r="27" spans="1:11" x14ac:dyDescent="0.25">
      <c r="A27" s="14">
        <v>15</v>
      </c>
      <c r="B27" s="14" t="s">
        <v>23</v>
      </c>
      <c r="C27" s="14" t="s">
        <v>24</v>
      </c>
      <c r="D27" s="14" t="s">
        <v>247</v>
      </c>
      <c r="E27" s="14" t="s">
        <v>131</v>
      </c>
      <c r="F27" s="22">
        <v>1</v>
      </c>
      <c r="G27" s="36">
        <f t="shared" si="2"/>
        <v>1000</v>
      </c>
      <c r="H27" s="22" t="s">
        <v>361</v>
      </c>
      <c r="I27" s="22" t="s">
        <v>362</v>
      </c>
      <c r="J27" s="36" t="s">
        <v>16</v>
      </c>
      <c r="K27" s="22" t="s">
        <v>199</v>
      </c>
    </row>
    <row r="28" spans="1:11" x14ac:dyDescent="0.25">
      <c r="A28" s="14">
        <v>16</v>
      </c>
      <c r="B28" s="14" t="s">
        <v>182</v>
      </c>
      <c r="C28" s="14" t="s">
        <v>183</v>
      </c>
      <c r="D28" s="14" t="s">
        <v>183</v>
      </c>
      <c r="E28" s="14" t="s">
        <v>184</v>
      </c>
      <c r="F28" s="22">
        <v>1</v>
      </c>
      <c r="G28" s="36">
        <f t="shared" si="2"/>
        <v>1000</v>
      </c>
      <c r="H28" s="22" t="s">
        <v>326</v>
      </c>
      <c r="I28" s="22" t="s">
        <v>341</v>
      </c>
      <c r="J28" s="36" t="s">
        <v>16</v>
      </c>
      <c r="K28" s="22" t="s">
        <v>207</v>
      </c>
    </row>
    <row r="29" spans="1:11" x14ac:dyDescent="0.25">
      <c r="A29" s="14">
        <v>17</v>
      </c>
      <c r="B29" s="14" t="s">
        <v>158</v>
      </c>
      <c r="C29" s="14" t="s">
        <v>248</v>
      </c>
      <c r="D29" s="14" t="s">
        <v>26</v>
      </c>
      <c r="E29" s="14" t="s">
        <v>27</v>
      </c>
      <c r="F29" s="22">
        <v>1</v>
      </c>
      <c r="G29" s="36">
        <f t="shared" si="2"/>
        <v>1000</v>
      </c>
      <c r="H29" s="22" t="s">
        <v>328</v>
      </c>
      <c r="I29" s="22" t="s">
        <v>329</v>
      </c>
      <c r="J29" s="36" t="s">
        <v>16</v>
      </c>
      <c r="K29" s="22" t="s">
        <v>28</v>
      </c>
    </row>
    <row r="30" spans="1:11" ht="30.75" customHeight="1" x14ac:dyDescent="0.25">
      <c r="A30" s="14">
        <v>18</v>
      </c>
      <c r="B30" s="14" t="s">
        <v>346</v>
      </c>
      <c r="C30" s="14" t="s">
        <v>159</v>
      </c>
      <c r="D30" s="14" t="s">
        <v>152</v>
      </c>
      <c r="E30" s="14" t="s">
        <v>153</v>
      </c>
      <c r="F30" s="22">
        <v>1</v>
      </c>
      <c r="G30" s="36">
        <f t="shared" si="2"/>
        <v>1000</v>
      </c>
      <c r="H30" s="22" t="s">
        <v>363</v>
      </c>
      <c r="I30" s="22" t="s">
        <v>331</v>
      </c>
      <c r="J30" s="36" t="s">
        <v>16</v>
      </c>
      <c r="K30" s="22" t="s">
        <v>62</v>
      </c>
    </row>
    <row r="31" spans="1:11" x14ac:dyDescent="0.25">
      <c r="A31" s="14">
        <v>19</v>
      </c>
      <c r="B31" s="14" t="s">
        <v>60</v>
      </c>
      <c r="C31" s="14" t="s">
        <v>249</v>
      </c>
      <c r="D31" s="14" t="s">
        <v>61</v>
      </c>
      <c r="E31" s="14" t="s">
        <v>132</v>
      </c>
      <c r="F31" s="22">
        <v>1</v>
      </c>
      <c r="G31" s="36">
        <f t="shared" si="2"/>
        <v>1000</v>
      </c>
      <c r="H31" s="22" t="s">
        <v>332</v>
      </c>
      <c r="I31" s="22" t="s">
        <v>331</v>
      </c>
      <c r="J31" s="36" t="s">
        <v>16</v>
      </c>
      <c r="K31" s="22" t="s">
        <v>32</v>
      </c>
    </row>
    <row r="32" spans="1:11" ht="30.75" customHeight="1" x14ac:dyDescent="0.25">
      <c r="A32" s="14">
        <v>20</v>
      </c>
      <c r="B32" s="14" t="s">
        <v>29</v>
      </c>
      <c r="C32" s="14" t="s">
        <v>250</v>
      </c>
      <c r="D32" s="14" t="s">
        <v>30</v>
      </c>
      <c r="E32" s="14" t="s">
        <v>251</v>
      </c>
      <c r="F32" s="22">
        <v>1</v>
      </c>
      <c r="G32" s="36">
        <f t="shared" si="2"/>
        <v>1000</v>
      </c>
      <c r="H32" s="22" t="s">
        <v>364</v>
      </c>
      <c r="I32" s="22" t="s">
        <v>365</v>
      </c>
      <c r="J32" s="36" t="s">
        <v>16</v>
      </c>
      <c r="K32" s="22" t="s">
        <v>31</v>
      </c>
    </row>
    <row r="33" spans="1:11" x14ac:dyDescent="0.25">
      <c r="A33" s="14">
        <v>21</v>
      </c>
      <c r="B33" s="14" t="s">
        <v>160</v>
      </c>
      <c r="C33" s="14" t="s">
        <v>161</v>
      </c>
      <c r="D33" s="14" t="s">
        <v>162</v>
      </c>
      <c r="E33" s="14" t="s">
        <v>163</v>
      </c>
      <c r="F33" s="22">
        <v>1</v>
      </c>
      <c r="G33" s="36">
        <f t="shared" ref="G33:G34" si="3">$E$9*F33</f>
        <v>1000</v>
      </c>
      <c r="H33" s="22" t="s">
        <v>330</v>
      </c>
      <c r="I33" s="22" t="s">
        <v>366</v>
      </c>
      <c r="J33" s="36" t="s">
        <v>16</v>
      </c>
      <c r="K33" s="22" t="s">
        <v>63</v>
      </c>
    </row>
    <row r="34" spans="1:11" x14ac:dyDescent="0.25">
      <c r="A34" s="14">
        <v>22</v>
      </c>
      <c r="B34" s="14" t="s">
        <v>347</v>
      </c>
      <c r="C34" s="14" t="s">
        <v>348</v>
      </c>
      <c r="D34" s="14" t="s">
        <v>348</v>
      </c>
      <c r="E34" s="14" t="s">
        <v>252</v>
      </c>
      <c r="F34" s="22">
        <v>1</v>
      </c>
      <c r="G34" s="36">
        <f t="shared" si="3"/>
        <v>1000</v>
      </c>
      <c r="H34" s="22" t="s">
        <v>367</v>
      </c>
      <c r="I34" s="22" t="s">
        <v>368</v>
      </c>
      <c r="J34" s="36" t="s">
        <v>16</v>
      </c>
      <c r="K34" s="22" t="s">
        <v>33</v>
      </c>
    </row>
    <row r="35" spans="1:11" x14ac:dyDescent="0.25">
      <c r="A35" s="14">
        <v>23</v>
      </c>
      <c r="B35" s="14" t="s">
        <v>253</v>
      </c>
      <c r="C35" s="14" t="s">
        <v>254</v>
      </c>
      <c r="D35" s="14" t="s">
        <v>254</v>
      </c>
      <c r="E35" s="14" t="s">
        <v>255</v>
      </c>
      <c r="F35" s="22">
        <v>1</v>
      </c>
      <c r="G35" s="36">
        <f t="shared" si="2"/>
        <v>1000</v>
      </c>
      <c r="H35" s="22" t="s">
        <v>369</v>
      </c>
      <c r="I35" s="22" t="s">
        <v>370</v>
      </c>
      <c r="J35" s="36" t="s">
        <v>16</v>
      </c>
      <c r="K35" s="22" t="s">
        <v>142</v>
      </c>
    </row>
    <row r="36" spans="1:11" x14ac:dyDescent="0.25">
      <c r="A36" s="14">
        <v>24</v>
      </c>
      <c r="B36" s="14" t="s">
        <v>67</v>
      </c>
      <c r="C36" s="14" t="s">
        <v>256</v>
      </c>
      <c r="D36" s="14" t="s">
        <v>256</v>
      </c>
      <c r="E36" s="14" t="s">
        <v>257</v>
      </c>
      <c r="F36" s="22">
        <v>4</v>
      </c>
      <c r="G36" s="36">
        <f t="shared" si="2"/>
        <v>4000</v>
      </c>
      <c r="H36" s="22" t="s">
        <v>333</v>
      </c>
      <c r="I36" s="22" t="s">
        <v>334</v>
      </c>
      <c r="J36" s="36" t="s">
        <v>16</v>
      </c>
      <c r="K36" s="22" t="s">
        <v>208</v>
      </c>
    </row>
    <row r="37" spans="1:11" x14ac:dyDescent="0.25">
      <c r="A37" s="14">
        <v>25</v>
      </c>
      <c r="B37" s="14" t="s">
        <v>258</v>
      </c>
      <c r="C37" s="14" t="s">
        <v>259</v>
      </c>
      <c r="D37" s="14" t="s">
        <v>349</v>
      </c>
      <c r="E37" s="14" t="s">
        <v>260</v>
      </c>
      <c r="F37" s="22">
        <v>5</v>
      </c>
      <c r="G37" s="36">
        <f t="shared" si="2"/>
        <v>5000</v>
      </c>
      <c r="H37" s="22" t="s">
        <v>333</v>
      </c>
      <c r="I37" s="22" t="s">
        <v>371</v>
      </c>
      <c r="J37" s="36" t="s">
        <v>16</v>
      </c>
      <c r="K37" s="22" t="s">
        <v>201</v>
      </c>
    </row>
    <row r="38" spans="1:11" ht="30" x14ac:dyDescent="0.25">
      <c r="A38" s="14">
        <v>26</v>
      </c>
      <c r="B38" s="14" t="s">
        <v>41</v>
      </c>
      <c r="C38" s="14" t="s">
        <v>261</v>
      </c>
      <c r="D38" s="14" t="s">
        <v>66</v>
      </c>
      <c r="E38" s="14" t="s">
        <v>42</v>
      </c>
      <c r="F38" s="22">
        <v>3</v>
      </c>
      <c r="G38" s="36">
        <f t="shared" si="2"/>
        <v>3000</v>
      </c>
      <c r="H38" s="22" t="s">
        <v>333</v>
      </c>
      <c r="I38" s="22" t="s">
        <v>372</v>
      </c>
      <c r="J38" s="36" t="s">
        <v>16</v>
      </c>
      <c r="K38" s="22" t="s">
        <v>209</v>
      </c>
    </row>
    <row r="39" spans="1:11" x14ac:dyDescent="0.25">
      <c r="A39" s="14">
        <v>27</v>
      </c>
      <c r="B39" s="14" t="s">
        <v>262</v>
      </c>
      <c r="C39" s="14" t="s">
        <v>263</v>
      </c>
      <c r="D39" s="14" t="s">
        <v>34</v>
      </c>
      <c r="E39" s="14" t="s">
        <v>133</v>
      </c>
      <c r="F39" s="22">
        <v>3</v>
      </c>
      <c r="G39" s="36">
        <f t="shared" si="2"/>
        <v>3000</v>
      </c>
      <c r="H39" s="22" t="s">
        <v>335</v>
      </c>
      <c r="I39" s="22" t="s">
        <v>336</v>
      </c>
      <c r="J39" s="36" t="s">
        <v>16</v>
      </c>
      <c r="K39" s="22" t="s">
        <v>211</v>
      </c>
    </row>
    <row r="40" spans="1:11" x14ac:dyDescent="0.25">
      <c r="A40" s="14">
        <v>28</v>
      </c>
      <c r="B40" s="14" t="s">
        <v>264</v>
      </c>
      <c r="C40" s="14" t="s">
        <v>265</v>
      </c>
      <c r="D40" s="14" t="s">
        <v>35</v>
      </c>
      <c r="E40" s="14" t="s">
        <v>134</v>
      </c>
      <c r="F40" s="22">
        <v>3</v>
      </c>
      <c r="G40" s="36">
        <f t="shared" si="2"/>
        <v>3000</v>
      </c>
      <c r="H40" s="22" t="s">
        <v>335</v>
      </c>
      <c r="I40" s="22" t="s">
        <v>336</v>
      </c>
      <c r="J40" s="36" t="s">
        <v>16</v>
      </c>
      <c r="K40" s="22" t="s">
        <v>202</v>
      </c>
    </row>
    <row r="41" spans="1:11" x14ac:dyDescent="0.25">
      <c r="A41" s="14">
        <v>29</v>
      </c>
      <c r="B41" s="14" t="s">
        <v>266</v>
      </c>
      <c r="C41" s="14" t="s">
        <v>267</v>
      </c>
      <c r="D41" s="14" t="s">
        <v>64</v>
      </c>
      <c r="E41" s="14" t="s">
        <v>268</v>
      </c>
      <c r="F41" s="22">
        <v>3</v>
      </c>
      <c r="G41" s="36">
        <f t="shared" si="2"/>
        <v>3000</v>
      </c>
      <c r="H41" s="22" t="s">
        <v>335</v>
      </c>
      <c r="I41" s="22" t="s">
        <v>336</v>
      </c>
      <c r="J41" s="36" t="s">
        <v>16</v>
      </c>
      <c r="K41" s="22" t="s">
        <v>203</v>
      </c>
    </row>
    <row r="42" spans="1:11" x14ac:dyDescent="0.25">
      <c r="A42" s="14">
        <v>30</v>
      </c>
      <c r="B42" s="14" t="s">
        <v>269</v>
      </c>
      <c r="C42" s="14" t="s">
        <v>270</v>
      </c>
      <c r="D42" s="14" t="s">
        <v>36</v>
      </c>
      <c r="E42" s="14" t="s">
        <v>135</v>
      </c>
      <c r="F42" s="22">
        <v>6</v>
      </c>
      <c r="G42" s="36">
        <f t="shared" si="2"/>
        <v>6000</v>
      </c>
      <c r="H42" s="22" t="s">
        <v>335</v>
      </c>
      <c r="I42" s="22" t="s">
        <v>336</v>
      </c>
      <c r="J42" s="36" t="s">
        <v>16</v>
      </c>
      <c r="K42" s="22" t="s">
        <v>210</v>
      </c>
    </row>
    <row r="43" spans="1:11" ht="30" x14ac:dyDescent="0.25">
      <c r="A43" s="14">
        <v>31</v>
      </c>
      <c r="B43" s="14" t="s">
        <v>271</v>
      </c>
      <c r="C43" s="14" t="s">
        <v>272</v>
      </c>
      <c r="D43" s="14" t="s">
        <v>37</v>
      </c>
      <c r="E43" s="14" t="s">
        <v>136</v>
      </c>
      <c r="F43" s="22">
        <v>9</v>
      </c>
      <c r="G43" s="36">
        <f t="shared" si="2"/>
        <v>9000</v>
      </c>
      <c r="H43" s="22" t="s">
        <v>335</v>
      </c>
      <c r="I43" s="22" t="s">
        <v>336</v>
      </c>
      <c r="J43" s="36" t="s">
        <v>16</v>
      </c>
      <c r="K43" s="22" t="s">
        <v>212</v>
      </c>
    </row>
    <row r="44" spans="1:11" x14ac:dyDescent="0.25">
      <c r="A44" s="14">
        <v>32</v>
      </c>
      <c r="B44" s="14" t="s">
        <v>273</v>
      </c>
      <c r="C44" s="14" t="s">
        <v>274</v>
      </c>
      <c r="D44" s="14" t="s">
        <v>65</v>
      </c>
      <c r="E44" s="14" t="s">
        <v>137</v>
      </c>
      <c r="F44" s="22">
        <v>3</v>
      </c>
      <c r="G44" s="36">
        <f t="shared" si="2"/>
        <v>3000</v>
      </c>
      <c r="H44" s="22" t="s">
        <v>335</v>
      </c>
      <c r="I44" s="22" t="s">
        <v>336</v>
      </c>
      <c r="J44" s="36" t="s">
        <v>16</v>
      </c>
      <c r="K44" s="22" t="s">
        <v>213</v>
      </c>
    </row>
    <row r="45" spans="1:11" x14ac:dyDescent="0.25">
      <c r="A45" s="14">
        <v>33</v>
      </c>
      <c r="B45" s="14" t="s">
        <v>275</v>
      </c>
      <c r="C45" s="14" t="s">
        <v>185</v>
      </c>
      <c r="D45" s="14" t="s">
        <v>186</v>
      </c>
      <c r="E45" s="14" t="s">
        <v>187</v>
      </c>
      <c r="F45" s="22">
        <v>2</v>
      </c>
      <c r="G45" s="36">
        <f t="shared" si="2"/>
        <v>2000</v>
      </c>
      <c r="H45" s="22" t="s">
        <v>335</v>
      </c>
      <c r="I45" s="22" t="s">
        <v>336</v>
      </c>
      <c r="J45" s="36" t="s">
        <v>16</v>
      </c>
      <c r="K45" s="22" t="s">
        <v>214</v>
      </c>
    </row>
    <row r="46" spans="1:11" ht="45" x14ac:dyDescent="0.25">
      <c r="A46" s="14">
        <v>34</v>
      </c>
      <c r="B46" s="14" t="s">
        <v>276</v>
      </c>
      <c r="C46" s="14" t="s">
        <v>277</v>
      </c>
      <c r="D46" s="14" t="s">
        <v>38</v>
      </c>
      <c r="E46" s="14" t="s">
        <v>138</v>
      </c>
      <c r="F46" s="22">
        <v>25</v>
      </c>
      <c r="G46" s="36">
        <f t="shared" si="2"/>
        <v>25000</v>
      </c>
      <c r="H46" s="22" t="s">
        <v>335</v>
      </c>
      <c r="I46" s="22" t="s">
        <v>336</v>
      </c>
      <c r="J46" s="36" t="s">
        <v>16</v>
      </c>
      <c r="K46" s="22" t="s">
        <v>311</v>
      </c>
    </row>
    <row r="47" spans="1:11" ht="30.75" customHeight="1" x14ac:dyDescent="0.25">
      <c r="A47" s="14">
        <v>35</v>
      </c>
      <c r="B47" s="14" t="s">
        <v>278</v>
      </c>
      <c r="C47" s="14" t="s">
        <v>279</v>
      </c>
      <c r="D47" s="14" t="s">
        <v>39</v>
      </c>
      <c r="E47" s="14" t="s">
        <v>139</v>
      </c>
      <c r="F47" s="22">
        <v>2</v>
      </c>
      <c r="G47" s="36">
        <f t="shared" si="2"/>
        <v>2000</v>
      </c>
      <c r="H47" s="22" t="s">
        <v>335</v>
      </c>
      <c r="I47" s="22" t="s">
        <v>336</v>
      </c>
      <c r="J47" s="36" t="s">
        <v>16</v>
      </c>
      <c r="K47" s="22" t="s">
        <v>215</v>
      </c>
    </row>
    <row r="48" spans="1:11" ht="30.75" customHeight="1" x14ac:dyDescent="0.25">
      <c r="A48" s="14">
        <v>36</v>
      </c>
      <c r="B48" s="14" t="s">
        <v>280</v>
      </c>
      <c r="C48" s="14" t="s">
        <v>164</v>
      </c>
      <c r="D48" s="14" t="s">
        <v>165</v>
      </c>
      <c r="E48" s="14" t="s">
        <v>166</v>
      </c>
      <c r="F48" s="22">
        <v>4</v>
      </c>
      <c r="G48" s="36">
        <f t="shared" si="2"/>
        <v>4000</v>
      </c>
      <c r="H48" s="22" t="s">
        <v>335</v>
      </c>
      <c r="I48" s="22" t="s">
        <v>336</v>
      </c>
      <c r="J48" s="36" t="s">
        <v>16</v>
      </c>
      <c r="K48" s="22" t="s">
        <v>216</v>
      </c>
    </row>
    <row r="49" spans="1:11" x14ac:dyDescent="0.25">
      <c r="A49" s="14">
        <v>37</v>
      </c>
      <c r="B49" s="14" t="s">
        <v>281</v>
      </c>
      <c r="C49" s="14" t="s">
        <v>282</v>
      </c>
      <c r="D49" s="14" t="s">
        <v>40</v>
      </c>
      <c r="E49" s="14" t="s">
        <v>140</v>
      </c>
      <c r="F49" s="22">
        <v>4</v>
      </c>
      <c r="G49" s="36">
        <f t="shared" si="2"/>
        <v>4000</v>
      </c>
      <c r="H49" s="22" t="s">
        <v>335</v>
      </c>
      <c r="I49" s="22" t="s">
        <v>336</v>
      </c>
      <c r="J49" s="36" t="s">
        <v>16</v>
      </c>
      <c r="K49" s="22" t="s">
        <v>217</v>
      </c>
    </row>
    <row r="50" spans="1:11" ht="37.5" customHeight="1" x14ac:dyDescent="0.25">
      <c r="A50" s="14">
        <v>38</v>
      </c>
      <c r="B50" s="14" t="s">
        <v>43</v>
      </c>
      <c r="C50" s="14" t="s">
        <v>283</v>
      </c>
      <c r="D50" s="14" t="s">
        <v>350</v>
      </c>
      <c r="E50" s="14" t="s">
        <v>44</v>
      </c>
      <c r="F50" s="22">
        <v>1</v>
      </c>
      <c r="G50" s="36">
        <f t="shared" si="2"/>
        <v>1000</v>
      </c>
      <c r="H50" s="22" t="s">
        <v>373</v>
      </c>
      <c r="I50" s="22" t="s">
        <v>374</v>
      </c>
      <c r="J50" s="36" t="s">
        <v>16</v>
      </c>
      <c r="K50" s="22" t="s">
        <v>45</v>
      </c>
    </row>
    <row r="51" spans="1:11" ht="29.25" customHeight="1" x14ac:dyDescent="0.25">
      <c r="A51" s="14">
        <v>39</v>
      </c>
      <c r="B51" s="14" t="s">
        <v>72</v>
      </c>
      <c r="C51" s="14" t="s">
        <v>73</v>
      </c>
      <c r="D51" s="14" t="s">
        <v>74</v>
      </c>
      <c r="E51" s="14" t="s">
        <v>284</v>
      </c>
      <c r="F51" s="22">
        <v>1</v>
      </c>
      <c r="G51" s="36">
        <f t="shared" si="2"/>
        <v>1000</v>
      </c>
      <c r="H51" s="22" t="s">
        <v>375</v>
      </c>
      <c r="I51" s="22" t="s">
        <v>340</v>
      </c>
      <c r="J51" s="36" t="s">
        <v>16</v>
      </c>
      <c r="K51" s="22" t="s">
        <v>54</v>
      </c>
    </row>
    <row r="52" spans="1:11" ht="26.25" customHeight="1" x14ac:dyDescent="0.25">
      <c r="A52" s="14">
        <v>40</v>
      </c>
      <c r="B52" s="14" t="s">
        <v>285</v>
      </c>
      <c r="C52" s="14" t="s">
        <v>286</v>
      </c>
      <c r="D52" s="14" t="s">
        <v>287</v>
      </c>
      <c r="E52" s="14" t="s">
        <v>288</v>
      </c>
      <c r="F52" s="22">
        <v>1</v>
      </c>
      <c r="G52" s="36">
        <f t="shared" si="2"/>
        <v>1000</v>
      </c>
      <c r="H52" s="22" t="s">
        <v>376</v>
      </c>
      <c r="I52" s="22" t="s">
        <v>377</v>
      </c>
      <c r="J52" s="36" t="s">
        <v>16</v>
      </c>
      <c r="K52" s="22" t="s">
        <v>46</v>
      </c>
    </row>
    <row r="53" spans="1:11" ht="30.75" customHeight="1" x14ac:dyDescent="0.25">
      <c r="A53" s="14">
        <v>41</v>
      </c>
      <c r="B53" s="14" t="s">
        <v>51</v>
      </c>
      <c r="C53" s="14" t="s">
        <v>52</v>
      </c>
      <c r="D53" s="14" t="s">
        <v>52</v>
      </c>
      <c r="E53" s="14" t="s">
        <v>53</v>
      </c>
      <c r="F53" s="22">
        <v>1</v>
      </c>
      <c r="G53" s="36">
        <f t="shared" si="2"/>
        <v>1000</v>
      </c>
      <c r="H53" s="22" t="s">
        <v>378</v>
      </c>
      <c r="I53" s="22" t="s">
        <v>340</v>
      </c>
      <c r="J53" s="36" t="s">
        <v>16</v>
      </c>
      <c r="K53" s="22" t="s">
        <v>47</v>
      </c>
    </row>
    <row r="54" spans="1:11" ht="30.75" customHeight="1" x14ac:dyDescent="0.25">
      <c r="A54" s="14">
        <v>42</v>
      </c>
      <c r="B54" s="14" t="s">
        <v>68</v>
      </c>
      <c r="C54" s="14" t="s">
        <v>69</v>
      </c>
      <c r="D54" s="14" t="s">
        <v>70</v>
      </c>
      <c r="E54" s="14" t="s">
        <v>71</v>
      </c>
      <c r="F54" s="22">
        <v>1</v>
      </c>
      <c r="G54" s="36">
        <f t="shared" si="2"/>
        <v>1000</v>
      </c>
      <c r="H54" s="22" t="s">
        <v>337</v>
      </c>
      <c r="I54" s="22" t="s">
        <v>338</v>
      </c>
      <c r="J54" s="36" t="s">
        <v>16</v>
      </c>
      <c r="K54" s="22" t="s">
        <v>48</v>
      </c>
    </row>
    <row r="55" spans="1:11" ht="30.75" customHeight="1" x14ac:dyDescent="0.25">
      <c r="A55" s="14">
        <v>43</v>
      </c>
      <c r="B55" s="14" t="s">
        <v>167</v>
      </c>
      <c r="C55" s="14" t="s">
        <v>168</v>
      </c>
      <c r="D55" s="14" t="s">
        <v>169</v>
      </c>
      <c r="E55" s="14" t="s">
        <v>170</v>
      </c>
      <c r="F55" s="22">
        <v>1</v>
      </c>
      <c r="G55" s="36">
        <f t="shared" si="2"/>
        <v>1000</v>
      </c>
      <c r="H55" s="22" t="s">
        <v>339</v>
      </c>
      <c r="I55" s="22" t="s">
        <v>379</v>
      </c>
      <c r="J55" s="36" t="s">
        <v>16</v>
      </c>
      <c r="K55" s="22" t="s">
        <v>49</v>
      </c>
    </row>
    <row r="56" spans="1:11" ht="30.75" customHeight="1" x14ac:dyDescent="0.25">
      <c r="A56" s="14">
        <v>44</v>
      </c>
      <c r="B56" s="14" t="s">
        <v>171</v>
      </c>
      <c r="C56" s="14" t="s">
        <v>172</v>
      </c>
      <c r="D56" s="14" t="s">
        <v>351</v>
      </c>
      <c r="E56" s="14" t="s">
        <v>173</v>
      </c>
      <c r="F56" s="22">
        <v>1</v>
      </c>
      <c r="G56" s="36">
        <f t="shared" si="2"/>
        <v>1000</v>
      </c>
      <c r="H56" s="22" t="s">
        <v>380</v>
      </c>
      <c r="I56" s="22" t="s">
        <v>381</v>
      </c>
      <c r="J56" s="36" t="s">
        <v>16</v>
      </c>
      <c r="K56" s="22" t="s">
        <v>50</v>
      </c>
    </row>
    <row r="57" spans="1:11" ht="30.75" customHeight="1" x14ac:dyDescent="0.25">
      <c r="A57" s="14">
        <v>45</v>
      </c>
      <c r="B57" s="14" t="s">
        <v>76</v>
      </c>
      <c r="C57" s="14" t="s">
        <v>77</v>
      </c>
      <c r="D57" s="14" t="s">
        <v>78</v>
      </c>
      <c r="E57" s="14" t="s">
        <v>141</v>
      </c>
      <c r="F57" s="22">
        <v>1</v>
      </c>
      <c r="G57" s="36">
        <f t="shared" si="2"/>
        <v>1000</v>
      </c>
      <c r="H57" s="22" t="s">
        <v>382</v>
      </c>
      <c r="I57" s="22" t="s">
        <v>340</v>
      </c>
      <c r="J57" s="36" t="s">
        <v>16</v>
      </c>
      <c r="K57" s="22" t="s">
        <v>75</v>
      </c>
    </row>
    <row r="58" spans="1:11" ht="30.75" customHeight="1" x14ac:dyDescent="0.25">
      <c r="A58" s="14">
        <v>46</v>
      </c>
      <c r="B58" s="14" t="s">
        <v>188</v>
      </c>
      <c r="C58" s="14" t="s">
        <v>189</v>
      </c>
      <c r="D58" s="14" t="s">
        <v>190</v>
      </c>
      <c r="E58" s="14" t="s">
        <v>191</v>
      </c>
      <c r="F58" s="22">
        <v>1</v>
      </c>
      <c r="G58" s="36">
        <f t="shared" si="2"/>
        <v>1000</v>
      </c>
      <c r="H58" s="22" t="s">
        <v>383</v>
      </c>
      <c r="I58" s="22" t="s">
        <v>338</v>
      </c>
      <c r="J58" s="36" t="s">
        <v>16</v>
      </c>
      <c r="K58" s="22" t="s">
        <v>79</v>
      </c>
    </row>
    <row r="59" spans="1:11" x14ac:dyDescent="0.25">
      <c r="A59" s="14">
        <v>47</v>
      </c>
      <c r="B59" s="14" t="s">
        <v>80</v>
      </c>
      <c r="C59" s="14" t="s">
        <v>81</v>
      </c>
      <c r="D59" s="14" t="s">
        <v>82</v>
      </c>
      <c r="E59" s="14" t="s">
        <v>83</v>
      </c>
      <c r="F59" s="22">
        <v>1</v>
      </c>
      <c r="G59" s="36">
        <f t="shared" si="2"/>
        <v>1000</v>
      </c>
      <c r="H59" s="22" t="s">
        <v>384</v>
      </c>
      <c r="I59" s="22" t="s">
        <v>365</v>
      </c>
      <c r="J59" s="36" t="s">
        <v>16</v>
      </c>
      <c r="K59" s="22" t="s">
        <v>84</v>
      </c>
    </row>
    <row r="60" spans="1:11" x14ac:dyDescent="0.25">
      <c r="A60" s="14">
        <v>48</v>
      </c>
      <c r="B60" s="14" t="s">
        <v>150</v>
      </c>
      <c r="C60" s="14" t="s">
        <v>289</v>
      </c>
      <c r="D60" s="14" t="s">
        <v>151</v>
      </c>
      <c r="E60" s="14" t="s">
        <v>290</v>
      </c>
      <c r="F60" s="22">
        <v>1</v>
      </c>
      <c r="G60" s="36">
        <f t="shared" si="2"/>
        <v>1000</v>
      </c>
      <c r="H60" s="22" t="s">
        <v>385</v>
      </c>
      <c r="I60" s="22" t="s">
        <v>386</v>
      </c>
      <c r="J60" s="36" t="s">
        <v>16</v>
      </c>
      <c r="K60" s="22" t="s">
        <v>85</v>
      </c>
    </row>
    <row r="61" spans="1:11" x14ac:dyDescent="0.25">
      <c r="A61" s="14">
        <v>49</v>
      </c>
      <c r="B61" s="14" t="s">
        <v>291</v>
      </c>
      <c r="C61" s="14" t="s">
        <v>292</v>
      </c>
      <c r="D61" s="14" t="s">
        <v>352</v>
      </c>
      <c r="E61" s="14" t="s">
        <v>149</v>
      </c>
      <c r="F61" s="22">
        <v>1</v>
      </c>
      <c r="G61" s="36">
        <f t="shared" si="2"/>
        <v>1000</v>
      </c>
      <c r="H61" s="22" t="s">
        <v>387</v>
      </c>
      <c r="I61" s="22" t="s">
        <v>388</v>
      </c>
      <c r="J61" s="36" t="s">
        <v>16</v>
      </c>
      <c r="K61" s="22" t="s">
        <v>86</v>
      </c>
    </row>
    <row r="62" spans="1:11" ht="30" x14ac:dyDescent="0.25">
      <c r="A62" s="14">
        <v>50</v>
      </c>
      <c r="B62" s="14" t="s">
        <v>174</v>
      </c>
      <c r="C62" s="14" t="s">
        <v>175</v>
      </c>
      <c r="D62" s="14" t="s">
        <v>353</v>
      </c>
      <c r="E62" s="14" t="s">
        <v>176</v>
      </c>
      <c r="F62" s="22">
        <v>1</v>
      </c>
      <c r="G62" s="36">
        <f t="shared" si="2"/>
        <v>1000</v>
      </c>
      <c r="H62" s="22" t="s">
        <v>389</v>
      </c>
      <c r="I62" s="22" t="s">
        <v>390</v>
      </c>
      <c r="J62" s="36" t="s">
        <v>16</v>
      </c>
      <c r="K62" s="22" t="s">
        <v>312</v>
      </c>
    </row>
    <row r="63" spans="1:11" x14ac:dyDescent="0.25">
      <c r="A63" s="14">
        <v>51</v>
      </c>
      <c r="B63" s="38" t="s">
        <v>293</v>
      </c>
      <c r="C63" s="38" t="s">
        <v>294</v>
      </c>
      <c r="D63" s="38" t="s">
        <v>295</v>
      </c>
      <c r="E63" s="38" t="s">
        <v>296</v>
      </c>
      <c r="F63" s="15">
        <v>1</v>
      </c>
      <c r="G63" s="36">
        <f t="shared" si="2"/>
        <v>1000</v>
      </c>
      <c r="H63" s="15"/>
      <c r="I63" s="15" t="s">
        <v>391</v>
      </c>
      <c r="J63" s="36" t="s">
        <v>16</v>
      </c>
      <c r="K63" s="15"/>
    </row>
    <row r="64" spans="1:11" x14ac:dyDescent="0.25">
      <c r="A64" s="14">
        <v>52</v>
      </c>
      <c r="B64" s="14" t="s">
        <v>297</v>
      </c>
      <c r="C64" s="14" t="s">
        <v>298</v>
      </c>
      <c r="D64" s="14" t="s">
        <v>354</v>
      </c>
      <c r="E64" s="14" t="s">
        <v>299</v>
      </c>
      <c r="F64" s="22">
        <v>1</v>
      </c>
      <c r="G64" s="36">
        <f t="shared" ref="G64" si="4">$E$9*F64</f>
        <v>1000</v>
      </c>
      <c r="H64" s="22" t="s">
        <v>392</v>
      </c>
      <c r="I64" s="22" t="s">
        <v>393</v>
      </c>
      <c r="J64" s="36" t="s">
        <v>16</v>
      </c>
      <c r="K64" s="22" t="s">
        <v>91</v>
      </c>
    </row>
    <row r="65" spans="1:11" ht="30" x14ac:dyDescent="0.25">
      <c r="A65" s="14">
        <v>53</v>
      </c>
      <c r="B65" s="14" t="s">
        <v>177</v>
      </c>
      <c r="C65" s="14" t="s">
        <v>300</v>
      </c>
      <c r="D65" s="14" t="s">
        <v>301</v>
      </c>
      <c r="E65" s="14" t="s">
        <v>302</v>
      </c>
      <c r="F65" s="22">
        <v>2</v>
      </c>
      <c r="G65" s="36">
        <f t="shared" si="2"/>
        <v>2000</v>
      </c>
      <c r="H65" s="22" t="s">
        <v>394</v>
      </c>
      <c r="I65" s="22" t="s">
        <v>342</v>
      </c>
      <c r="J65" s="36" t="s">
        <v>16</v>
      </c>
      <c r="K65" s="22" t="s">
        <v>92</v>
      </c>
    </row>
    <row r="66" spans="1:11" x14ac:dyDescent="0.25">
      <c r="A66" s="14">
        <v>54</v>
      </c>
      <c r="B66" s="14" t="s">
        <v>192</v>
      </c>
      <c r="C66" s="14" t="s">
        <v>97</v>
      </c>
      <c r="D66" s="14" t="s">
        <v>355</v>
      </c>
      <c r="E66" s="14" t="s">
        <v>303</v>
      </c>
      <c r="F66" s="22">
        <v>1</v>
      </c>
      <c r="G66" s="36">
        <f t="shared" si="2"/>
        <v>1000</v>
      </c>
      <c r="H66" s="22" t="s">
        <v>395</v>
      </c>
      <c r="I66" s="22" t="s">
        <v>396</v>
      </c>
      <c r="J66" s="36" t="s">
        <v>16</v>
      </c>
      <c r="K66" s="22" t="s">
        <v>55</v>
      </c>
    </row>
    <row r="67" spans="1:11" x14ac:dyDescent="0.25">
      <c r="A67" s="14">
        <v>55</v>
      </c>
      <c r="B67" s="14" t="s">
        <v>178</v>
      </c>
      <c r="C67" s="14" t="s">
        <v>304</v>
      </c>
      <c r="D67" s="14" t="s">
        <v>356</v>
      </c>
      <c r="E67" s="14" t="s">
        <v>357</v>
      </c>
      <c r="F67" s="22">
        <v>1</v>
      </c>
      <c r="G67" s="36">
        <f t="shared" si="2"/>
        <v>1000</v>
      </c>
      <c r="H67" s="22" t="s">
        <v>304</v>
      </c>
      <c r="I67" s="22" t="s">
        <v>397</v>
      </c>
      <c r="J67" s="36" t="s">
        <v>16</v>
      </c>
      <c r="K67" s="22" t="s">
        <v>145</v>
      </c>
    </row>
    <row r="68" spans="1:11" x14ac:dyDescent="0.25">
      <c r="A68" s="14">
        <v>56</v>
      </c>
      <c r="B68" s="14" t="s">
        <v>87</v>
      </c>
      <c r="C68" s="14" t="s">
        <v>305</v>
      </c>
      <c r="D68" s="14" t="s">
        <v>306</v>
      </c>
      <c r="E68" s="14" t="s">
        <v>88</v>
      </c>
      <c r="F68" s="22">
        <v>1</v>
      </c>
      <c r="G68" s="36">
        <f t="shared" si="2"/>
        <v>1000</v>
      </c>
      <c r="H68" s="22" t="s">
        <v>89</v>
      </c>
      <c r="I68" s="22" t="s">
        <v>342</v>
      </c>
      <c r="J68" s="36" t="s">
        <v>16</v>
      </c>
      <c r="K68" s="22" t="s">
        <v>90</v>
      </c>
    </row>
    <row r="69" spans="1:11" x14ac:dyDescent="0.25">
      <c r="A69" s="14">
        <v>57</v>
      </c>
      <c r="B69" s="38" t="s">
        <v>179</v>
      </c>
      <c r="C69" s="38"/>
      <c r="D69" s="38"/>
      <c r="E69" s="38"/>
      <c r="F69" s="15">
        <v>1</v>
      </c>
      <c r="G69" s="36">
        <f t="shared" si="2"/>
        <v>1000</v>
      </c>
      <c r="H69" s="15"/>
      <c r="I69" s="15" t="s">
        <v>398</v>
      </c>
      <c r="J69" s="36" t="s">
        <v>16</v>
      </c>
      <c r="K69" s="15"/>
    </row>
    <row r="70" spans="1:11" x14ac:dyDescent="0.25">
      <c r="A70" s="14">
        <v>58</v>
      </c>
      <c r="B70" s="38" t="s">
        <v>57</v>
      </c>
      <c r="C70" s="38"/>
      <c r="D70" s="38"/>
      <c r="E70" s="38"/>
      <c r="F70" s="15">
        <v>1</v>
      </c>
      <c r="G70" s="36">
        <f t="shared" si="2"/>
        <v>1000</v>
      </c>
      <c r="H70" s="15"/>
      <c r="I70" s="15"/>
      <c r="J70" s="36" t="s">
        <v>16</v>
      </c>
      <c r="K70" s="15"/>
    </row>
    <row r="71" spans="1:11" x14ac:dyDescent="0.25">
      <c r="A71" s="14">
        <v>59</v>
      </c>
      <c r="B71" s="38" t="s">
        <v>180</v>
      </c>
      <c r="C71" s="38"/>
      <c r="D71" s="38"/>
      <c r="E71" s="38"/>
      <c r="F71" s="15">
        <v>1</v>
      </c>
      <c r="G71" s="36">
        <f t="shared" si="2"/>
        <v>1000</v>
      </c>
      <c r="H71" s="15"/>
      <c r="I71" s="15"/>
      <c r="J71" s="36" t="s">
        <v>16</v>
      </c>
      <c r="K71" s="15"/>
    </row>
    <row r="72" spans="1:11" x14ac:dyDescent="0.25">
      <c r="A72" s="14">
        <v>60</v>
      </c>
      <c r="B72" s="38" t="s">
        <v>93</v>
      </c>
      <c r="C72" s="38"/>
      <c r="D72" s="38"/>
      <c r="E72" s="38"/>
      <c r="F72" s="15">
        <v>1</v>
      </c>
      <c r="G72" s="36">
        <f t="shared" si="2"/>
        <v>1000</v>
      </c>
      <c r="H72" s="15"/>
      <c r="I72" s="15"/>
      <c r="J72" s="36" t="s">
        <v>16</v>
      </c>
      <c r="K72" s="15"/>
    </row>
    <row r="73" spans="1:11" x14ac:dyDescent="0.25">
      <c r="A73" s="14">
        <v>61</v>
      </c>
      <c r="B73" s="38" t="s">
        <v>56</v>
      </c>
      <c r="C73" s="38"/>
      <c r="D73" s="38"/>
      <c r="E73" s="38"/>
      <c r="F73" s="15">
        <v>1</v>
      </c>
      <c r="G73" s="36">
        <f t="shared" si="2"/>
        <v>1000</v>
      </c>
      <c r="H73" s="15"/>
      <c r="I73" s="15"/>
      <c r="J73" s="36" t="s">
        <v>16</v>
      </c>
      <c r="K73" s="15"/>
    </row>
    <row r="74" spans="1:11" x14ac:dyDescent="0.25">
      <c r="A74" s="14">
        <v>62</v>
      </c>
      <c r="B74" s="38" t="s">
        <v>94</v>
      </c>
      <c r="C74" s="38"/>
      <c r="D74" s="38"/>
      <c r="E74" s="38"/>
      <c r="F74" s="15">
        <v>1</v>
      </c>
      <c r="G74" s="36">
        <f t="shared" ref="G74:G75" si="5">$E$9*F74</f>
        <v>1000</v>
      </c>
      <c r="H74" s="15"/>
      <c r="I74" s="15"/>
      <c r="J74" s="36" t="s">
        <v>16</v>
      </c>
      <c r="K74" s="15"/>
    </row>
    <row r="75" spans="1:11" x14ac:dyDescent="0.25">
      <c r="A75" s="14">
        <v>63</v>
      </c>
      <c r="B75" s="38" t="s">
        <v>95</v>
      </c>
      <c r="C75" s="38"/>
      <c r="D75" s="38"/>
      <c r="E75" s="38"/>
      <c r="F75" s="15">
        <v>2</v>
      </c>
      <c r="G75" s="36">
        <f t="shared" si="5"/>
        <v>2000</v>
      </c>
      <c r="H75" s="15"/>
      <c r="I75" s="15"/>
      <c r="J75" s="36" t="s">
        <v>16</v>
      </c>
      <c r="K75" s="15"/>
    </row>
    <row r="76" spans="1:11" x14ac:dyDescent="0.25">
      <c r="J76" s="19"/>
    </row>
  </sheetData>
  <mergeCells count="11">
    <mergeCell ref="E1:K2"/>
    <mergeCell ref="A2:D6"/>
    <mergeCell ref="E3:K3"/>
    <mergeCell ref="E4:K4"/>
    <mergeCell ref="E5:K5"/>
    <mergeCell ref="E6:K6"/>
    <mergeCell ref="A7:K7"/>
    <mergeCell ref="A8:K8"/>
    <mergeCell ref="A9:D10"/>
    <mergeCell ref="E9:K10"/>
    <mergeCell ref="A11:K1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List</vt:lpstr>
      <vt:lpstr>LE-4G V2.0</vt:lpstr>
      <vt:lpstr>DATA_4G</vt:lpstr>
      <vt:lpstr>DATA_List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2021-01-18T04:39:14Z</dcterms:modified>
</cp:coreProperties>
</file>