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7"/>
  </bookViews>
  <sheets>
    <sheet name="TG102LE" sheetId="29" r:id="rId1"/>
    <sheet name="TG007X" sheetId="27" r:id="rId2"/>
    <sheet name="TG102V" sheetId="26" r:id="rId3"/>
    <sheet name="TG007S" sheetId="25" r:id="rId4"/>
    <sheet name="TG007" sheetId="24" r:id="rId5"/>
    <sheet name="TG102" sheetId="23" r:id="rId6"/>
    <sheet name="TG102SE" sheetId="17" r:id="rId7"/>
    <sheet name="Tong hop thang" sheetId="28" r:id="rId8"/>
  </sheets>
  <calcPr calcId="152511"/>
</workbook>
</file>

<file path=xl/calcChain.xml><?xml version="1.0" encoding="utf-8"?>
<calcChain xmlns="http://schemas.openxmlformats.org/spreadsheetml/2006/main">
  <c r="U30" i="29" l="1"/>
  <c r="U29" i="29"/>
  <c r="U28" i="29"/>
  <c r="U27" i="29"/>
  <c r="U26" i="29"/>
  <c r="U25" i="29"/>
  <c r="U24" i="29"/>
  <c r="U23" i="29"/>
  <c r="U18" i="29"/>
  <c r="U17" i="29"/>
  <c r="U30" i="28" l="1"/>
  <c r="U29" i="28"/>
  <c r="U28" i="28"/>
  <c r="U27" i="28"/>
  <c r="U26" i="28"/>
  <c r="U25" i="28"/>
  <c r="U24" i="28"/>
  <c r="U23" i="28"/>
  <c r="U18" i="28"/>
  <c r="U17" i="28"/>
  <c r="V30" i="27" l="1"/>
  <c r="V29" i="27"/>
  <c r="V28" i="27"/>
  <c r="V27" i="27"/>
  <c r="V26" i="27"/>
  <c r="V25" i="27"/>
  <c r="V24" i="27"/>
  <c r="V23" i="27"/>
  <c r="V18" i="27"/>
  <c r="V17" i="27"/>
  <c r="V19" i="27" s="1"/>
  <c r="V30" i="26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30" i="24"/>
  <c r="V29" i="24"/>
  <c r="V28" i="24"/>
  <c r="V27" i="24"/>
  <c r="V26" i="24"/>
  <c r="V25" i="24"/>
  <c r="V24" i="24"/>
  <c r="V23" i="24"/>
  <c r="V18" i="24"/>
  <c r="V17" i="24"/>
  <c r="V19" i="25" l="1"/>
  <c r="V19" i="26"/>
  <c r="V19" i="24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<sst xmlns="http://schemas.openxmlformats.org/spreadsheetml/2006/main" count="1049" uniqueCount="192">
  <si>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</si>
  <si>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</si>
  <si>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</si>
  <si>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</si>
  <si>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</si>
  <si>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</si>
  <si>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</si>
  <si>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</si>
  <si>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</si>
  <si>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</si>
  <si>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</si>
  <si>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</si>
  <si>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</si>
  <si>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</si>
  <si>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</si>
  <si>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</si>
  <si>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</si>
  <si>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</si>
  <si>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</si>
  <si>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</si>
  <si>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</si>
  <si>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</si>
  <si>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</si>
  <si>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</si>
  <si>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</si>
  <si>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</si>
  <si>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</si>
  <si>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</si>
  <si>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</si>
  <si>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</si>
  <si>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</si>
  <si>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</si>
  <si>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</si>
  <si>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</si>
  <si>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</si>
  <si>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</si>
  <si>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</si>
  <si>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</si>
  <si>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</si>
  <si>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</si>
  <si>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</si>
  <si>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</si>
  <si>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</si>
  <si>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</si>
  <si>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</si>
  <si>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</si>
  <si>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</si>
  <si>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</si>
  <si>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TG102</t>
  </si>
  <si>
    <t>H</t>
  </si>
  <si>
    <t>X.4.0.0.00002.180125</t>
  </si>
  <si>
    <t>Lỗi GPS</t>
  </si>
  <si>
    <t>TG007X</t>
  </si>
  <si>
    <t>Sim</t>
  </si>
  <si>
    <t>Còn BH</t>
  </si>
  <si>
    <t>TG102V</t>
  </si>
  <si>
    <t>TG007</t>
  </si>
  <si>
    <t>TG007S</t>
  </si>
  <si>
    <t>LE.1.00.---01.180710</t>
  </si>
  <si>
    <t>Lock: 014.225.007.016,09207</t>
  </si>
  <si>
    <t>Nâng cấp FW</t>
  </si>
  <si>
    <t>Tùng</t>
  </si>
  <si>
    <t>Lỗi Connector, không bắn nên Terminal</t>
  </si>
  <si>
    <t>LE.1.00.---01.180405</t>
  </si>
  <si>
    <t>Lock: 203.162.121.026,09207</t>
  </si>
  <si>
    <t>Lock: 203.162.121.026,01202</t>
  </si>
  <si>
    <t>Không chốt GSM</t>
  </si>
  <si>
    <t>SetFactory, nâng cấp FW</t>
  </si>
  <si>
    <t>Thay Connector, Thay Max 3232, nâng cấp FW</t>
  </si>
  <si>
    <t xml:space="preserve">W.1.00.---01.180320 </t>
  </si>
  <si>
    <t>Lock: 014.225.007.016,01202</t>
  </si>
  <si>
    <t>W.1.00.---01.180629</t>
  </si>
  <si>
    <t>Không bắn lên Terminal</t>
  </si>
  <si>
    <t>203.162.121.026, 09107</t>
  </si>
  <si>
    <t>TG.007S.---01.170612</t>
  </si>
  <si>
    <t>Thay IC nguồn 4v4</t>
  </si>
  <si>
    <t>TG.007S.---01.180115</t>
  </si>
  <si>
    <t>vnetgps.com,169,09008</t>
  </si>
  <si>
    <t>Gán lại Ip, Port</t>
  </si>
  <si>
    <t>203.162.121.024, 09008</t>
  </si>
  <si>
    <t>X.4.0.0.00001.221117</t>
  </si>
  <si>
    <t>X.3.0.0.00036.250815</t>
  </si>
  <si>
    <t>Lock: 203.162.121.025, 09008</t>
  </si>
  <si>
    <t>Thay Diot chống quá áp, Nâng cấp FW</t>
  </si>
  <si>
    <t>X.3.0.0.00041.250815</t>
  </si>
  <si>
    <t>TG.007.---15.120617</t>
  </si>
  <si>
    <t>Lock: 203.162.121.025,09008</t>
  </si>
  <si>
    <t>TG.007.---16.051017</t>
  </si>
  <si>
    <t>Lock: 203.162.121.025, 09007</t>
  </si>
  <si>
    <t xml:space="preserve">TG.007.---16.051017 </t>
  </si>
  <si>
    <t>Thay cầu chì, thay Diot quá áp, NCFW</t>
  </si>
  <si>
    <t>Thay cầu chì, nâng cấp FW</t>
  </si>
  <si>
    <t>Không chốt GPS</t>
  </si>
  <si>
    <t>203.162.121.024, 09007</t>
  </si>
  <si>
    <t>Lỗi Anten GPS, GSM</t>
  </si>
  <si>
    <t>Khách báo không sửa</t>
  </si>
  <si>
    <t>Thay Anten GPS và GSM</t>
  </si>
  <si>
    <t>Thiết bị hoạt động bình thường</t>
  </si>
  <si>
    <t>Thay Module GPS, nâng cấp FW</t>
  </si>
  <si>
    <t>TechGlobal</t>
  </si>
  <si>
    <t>XỬ LÝ THIẾT BỊ BẢO HÀNH THÁNG 10 NĂM 2018</t>
  </si>
  <si>
    <t>BT</t>
  </si>
  <si>
    <t xml:space="preserve"> Lỗi GSM</t>
  </si>
  <si>
    <t>Thay Module GSM, câu Sim</t>
  </si>
  <si>
    <t>ID mới: 868926033915197</t>
  </si>
  <si>
    <t>TG102SE</t>
  </si>
  <si>
    <t>SE.3.00.---02.180115</t>
  </si>
  <si>
    <t>Lock : '203.162.121.024,01002</t>
  </si>
  <si>
    <t>SE.3.00.---02.180711</t>
  </si>
  <si>
    <t>Hàn lại khay sim,nâng cấp FW</t>
  </si>
  <si>
    <t>014.225.007.016,09207</t>
  </si>
  <si>
    <t>LE.1.00.---01.181005</t>
  </si>
  <si>
    <t>Chập nguồn 4,4V</t>
  </si>
  <si>
    <t>SE.2.03.---25.111215</t>
  </si>
  <si>
    <t>Lock : '203.162.121.026,01002</t>
  </si>
  <si>
    <t>Thay IC nguồn,Diode quá áp</t>
  </si>
  <si>
    <t>203.162.121.024,09207</t>
  </si>
  <si>
    <t>Lock : 203.162.121.024,01202</t>
  </si>
  <si>
    <t>Hỏng Diode quá áp</t>
  </si>
  <si>
    <t>115.078.100.208,16873</t>
  </si>
  <si>
    <t>Thay Diode quá áp,nâng cấp FW</t>
  </si>
  <si>
    <t>Thể</t>
  </si>
  <si>
    <t>Xử lý phần cứng,nâng cấp FW</t>
  </si>
  <si>
    <t>TG.007S.---01.120417</t>
  </si>
  <si>
    <t>Lock : '203.162.121.044,09107</t>
  </si>
  <si>
    <t>Kiểm tra lại server TB</t>
  </si>
  <si>
    <t>203.162.121.025,09007</t>
  </si>
  <si>
    <t>Nổ cầu chì,Hỏng Diode quá áp</t>
  </si>
  <si>
    <t>Không bắn lên terminal</t>
  </si>
  <si>
    <t>Nạp lại FW</t>
  </si>
  <si>
    <t>124.158.005.014,16870</t>
  </si>
  <si>
    <t>012896004928914</t>
  </si>
  <si>
    <t>Hỏng Module GSM</t>
  </si>
  <si>
    <t>Thay module GSM</t>
  </si>
  <si>
    <t>ID mới :867330029863142</t>
  </si>
  <si>
    <t>Thay cầu chì, thay Diode quá áp,nâng cấp FW</t>
  </si>
  <si>
    <t>13/10/2018</t>
  </si>
  <si>
    <t>15/10/2018</t>
  </si>
  <si>
    <t>22/10/2018</t>
  </si>
  <si>
    <t>Hỏng chân Anten GSM</t>
  </si>
  <si>
    <t>Lock : 203.162.121.026,09007</t>
  </si>
  <si>
    <t>TG.007.---15.310517</t>
  </si>
  <si>
    <t>Hỏng Diode quá áp,led GPS</t>
  </si>
  <si>
    <t>Thay Chân Anten GSM,led GPS</t>
  </si>
  <si>
    <t>203.162.121.025,09008</t>
  </si>
  <si>
    <t>Fault GPS</t>
  </si>
  <si>
    <t>125.212.203.114,15757</t>
  </si>
  <si>
    <t xml:space="preserve">203.162.121.025, 09004
</t>
  </si>
  <si>
    <t>X.2.28</t>
  </si>
  <si>
    <t>Lỗi IC giao tiếp</t>
  </si>
  <si>
    <t>Lỗi IC giao tiếp,không chốt GPS</t>
  </si>
  <si>
    <t>000008021579971  ID mới :  862118021579971</t>
  </si>
  <si>
    <t>000001626312676   ID mới 862118020908841</t>
  </si>
  <si>
    <t>Thay MAX3232,Set lại baudrate GPS,nâng cấp FW</t>
  </si>
  <si>
    <t>Thay MAX3232,nâng cấp FW</t>
  </si>
  <si>
    <t>Thay module GPS,nạp lại FW</t>
  </si>
  <si>
    <t>Khách kiểm tra lại server TB</t>
  </si>
  <si>
    <t>24/10/2018</t>
  </si>
  <si>
    <t>TG102LE</t>
  </si>
  <si>
    <t>29/10/2018</t>
  </si>
  <si>
    <t>Lock :124.158.005.014,16870</t>
  </si>
  <si>
    <t>Hỏng IC nguồn Module GSM</t>
  </si>
  <si>
    <t>203.162.121.026,09007</t>
  </si>
  <si>
    <t xml:space="preserve">TG.007.---15.310517 </t>
  </si>
  <si>
    <t>203.162.121.024,09007</t>
  </si>
  <si>
    <t xml:space="preserve">Mạch oxi hóa nặng </t>
  </si>
  <si>
    <t>Không sửa</t>
  </si>
  <si>
    <t>KS</t>
  </si>
  <si>
    <t>Thay IC nguồn ,nâng cấp FW</t>
  </si>
  <si>
    <t xml:space="preserve">TG.007.---14.060116 </t>
  </si>
  <si>
    <t>X.2.27</t>
  </si>
  <si>
    <t>203.162.121.025,09004</t>
  </si>
  <si>
    <t>000001649880817 ID mới : 865904027287397</t>
  </si>
  <si>
    <t>212.102.509.004,09004</t>
  </si>
  <si>
    <t>000001677394831  ID mới :862118021729238</t>
  </si>
  <si>
    <t>000002024311373 ID mới : 866762024311373</t>
  </si>
  <si>
    <t>203.162.121.026,09107</t>
  </si>
  <si>
    <t>Thay module GSM ,nâng cấp FW</t>
  </si>
  <si>
    <t>ID mới : 868926033969053</t>
  </si>
  <si>
    <t>Thay module GPS,nâng cấp FW</t>
  </si>
  <si>
    <t>203.162.121.068,09107</t>
  </si>
  <si>
    <t>Lock : '210.245.094.060,07102</t>
  </si>
  <si>
    <t>31/10/2018</t>
  </si>
  <si>
    <t>Không bắn lên terminal,không chốt GSM</t>
  </si>
  <si>
    <t>Hàn lại MCU,nạp lại FW</t>
  </si>
  <si>
    <t>203.162.121.016,01102</t>
  </si>
  <si>
    <t>Lỗi GSM</t>
  </si>
  <si>
    <t>Thay transistos PWK</t>
  </si>
  <si>
    <t>Đạt</t>
  </si>
  <si>
    <t>014.225.007.016,01202</t>
  </si>
  <si>
    <t>124.158.005.014,16873</t>
  </si>
  <si>
    <t>Thay tụ nguồn,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</si>
</sst>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25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sz val="13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4" fillId="0" borderId="7" xfId="0" applyFont="1" applyFill="1" applyBorder="1"/>
    <xf numFmtId="0" fontId="14" fillId="0" borderId="0" xfId="0" applyFont="1"/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5" xfId="0" applyFont="1" applyFill="1" applyBorder="1"/>
    <xf numFmtId="0" fontId="18" fillId="0" borderId="8" xfId="0" applyFont="1" applyBorder="1" applyAlignment="1"/>
    <xf numFmtId="0" fontId="18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16" fillId="3" borderId="1" xfId="0" quotePrefix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4" fontId="16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6" fillId="3" borderId="1" xfId="0" quotePrefix="1" applyFont="1" applyFill="1" applyBorder="1" applyAlignment="1">
      <alignment horizontal="center" vertical="center" wrapText="1"/>
    </xf>
    <xf numFmtId="0" fontId="16" fillId="3" borderId="1" xfId="0" quotePrefix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21" fillId="3" borderId="1" xfId="0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14" fontId="16" fillId="3" borderId="1" xfId="0" quotePrefix="1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 applyAlignment="1">
      <alignment horizontal="center"/>
    </xf>
    <xf numFmtId="0" fontId="16" fillId="0" borderId="0" xfId="0" applyFont="1" applyBorder="1"/>
    <xf numFmtId="4" fontId="16" fillId="3" borderId="1" xfId="0" quotePrefix="1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 wrapText="1"/>
    </xf>
    <xf numFmtId="164" fontId="16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3" fontId="2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textRotation="255" wrapText="1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L20" sqref="L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7"/>
      <c r="R1" s="47"/>
    </row>
    <row r="2" spans="1:21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7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7"/>
    </row>
    <row r="4" spans="1:21" ht="16.5" x14ac:dyDescent="0.25">
      <c r="A4" s="125" t="s">
        <v>0</v>
      </c>
      <c r="B4" s="127" t="s">
        <v>10</v>
      </c>
      <c r="C4" s="128"/>
      <c r="D4" s="128"/>
      <c r="E4" s="128"/>
      <c r="F4" s="128"/>
      <c r="G4" s="128"/>
      <c r="H4" s="128"/>
      <c r="I4" s="129"/>
      <c r="J4" s="130" t="s">
        <v>6</v>
      </c>
      <c r="K4" s="114" t="s">
        <v>15</v>
      </c>
      <c r="L4" s="114"/>
      <c r="M4" s="132" t="s">
        <v>8</v>
      </c>
      <c r="N4" s="133"/>
      <c r="O4" s="134" t="s">
        <v>9</v>
      </c>
      <c r="P4" s="134" t="s">
        <v>18</v>
      </c>
      <c r="Q4" s="114" t="s">
        <v>26</v>
      </c>
      <c r="R4" s="114" t="s">
        <v>20</v>
      </c>
      <c r="T4" s="114" t="s">
        <v>26</v>
      </c>
      <c r="U4" s="114" t="s">
        <v>20</v>
      </c>
    </row>
    <row r="5" spans="1:21" ht="45" customHeight="1" x14ac:dyDescent="0.25">
      <c r="A5" s="126"/>
      <c r="B5" s="1" t="s">
        <v>1</v>
      </c>
      <c r="C5" s="1" t="s">
        <v>2</v>
      </c>
      <c r="D5" s="113" t="s">
        <v>3</v>
      </c>
      <c r="E5" s="113" t="s">
        <v>12</v>
      </c>
      <c r="F5" s="113" t="s">
        <v>4</v>
      </c>
      <c r="G5" s="5" t="s">
        <v>5</v>
      </c>
      <c r="H5" s="5" t="s">
        <v>7</v>
      </c>
      <c r="I5" s="19" t="s">
        <v>19</v>
      </c>
      <c r="J5" s="131"/>
      <c r="K5" s="1" t="s">
        <v>16</v>
      </c>
      <c r="L5" s="1" t="s">
        <v>17</v>
      </c>
      <c r="M5" s="113" t="s">
        <v>13</v>
      </c>
      <c r="N5" s="1" t="s">
        <v>14</v>
      </c>
      <c r="O5" s="135"/>
      <c r="P5" s="135"/>
      <c r="Q5" s="114"/>
      <c r="R5" s="114"/>
      <c r="T5" s="114"/>
      <c r="U5" s="114"/>
    </row>
    <row r="6" spans="1:21" s="55" customFormat="1" ht="15.75" customHeight="1" x14ac:dyDescent="0.25">
      <c r="A6" s="33">
        <v>1</v>
      </c>
      <c r="B6" s="21" t="s">
        <v>159</v>
      </c>
      <c r="C6" s="79" t="s">
        <v>182</v>
      </c>
      <c r="D6" s="4" t="s">
        <v>158</v>
      </c>
      <c r="E6" s="22">
        <v>867857039896746</v>
      </c>
      <c r="F6" s="48"/>
      <c r="G6" s="4" t="s">
        <v>54</v>
      </c>
      <c r="H6" s="16"/>
      <c r="I6" s="24" t="s">
        <v>185</v>
      </c>
      <c r="J6" s="17" t="s">
        <v>186</v>
      </c>
      <c r="K6" s="16" t="s">
        <v>58</v>
      </c>
      <c r="L6" s="16" t="s">
        <v>111</v>
      </c>
      <c r="M6" s="17" t="s">
        <v>187</v>
      </c>
      <c r="N6" s="26"/>
      <c r="O6" s="16" t="s">
        <v>101</v>
      </c>
      <c r="P6" s="16" t="s">
        <v>188</v>
      </c>
      <c r="Q6" s="27" t="s">
        <v>25</v>
      </c>
      <c r="R6" s="4" t="s">
        <v>40</v>
      </c>
      <c r="T6" s="115" t="s">
        <v>25</v>
      </c>
      <c r="U6" s="56" t="s">
        <v>28</v>
      </c>
    </row>
    <row r="7" spans="1:21" s="57" customFormat="1" ht="15.75" customHeight="1" x14ac:dyDescent="0.25">
      <c r="A7" s="16">
        <v>2</v>
      </c>
      <c r="B7" s="21" t="s">
        <v>159</v>
      </c>
      <c r="C7" s="79" t="s">
        <v>182</v>
      </c>
      <c r="D7" s="4" t="s">
        <v>158</v>
      </c>
      <c r="E7" s="22">
        <v>867717030430582</v>
      </c>
      <c r="F7" s="48"/>
      <c r="G7" s="4" t="s">
        <v>54</v>
      </c>
      <c r="H7" s="24"/>
      <c r="I7" s="24" t="s">
        <v>189</v>
      </c>
      <c r="J7" s="16"/>
      <c r="K7" s="16" t="s">
        <v>58</v>
      </c>
      <c r="L7" s="16" t="s">
        <v>111</v>
      </c>
      <c r="M7" s="16" t="s">
        <v>60</v>
      </c>
      <c r="N7" s="16"/>
      <c r="O7" s="16" t="s">
        <v>101</v>
      </c>
      <c r="P7" s="16" t="s">
        <v>188</v>
      </c>
      <c r="Q7" s="50" t="s">
        <v>25</v>
      </c>
      <c r="R7" s="16" t="s">
        <v>33</v>
      </c>
      <c r="T7" s="116"/>
      <c r="U7" s="58" t="s">
        <v>29</v>
      </c>
    </row>
    <row r="8" spans="1:21" s="57" customFormat="1" ht="15.75" customHeight="1" x14ac:dyDescent="0.25">
      <c r="A8" s="16">
        <v>3</v>
      </c>
      <c r="B8" s="21"/>
      <c r="C8" s="21"/>
      <c r="D8" s="16"/>
      <c r="E8" s="35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0"/>
      <c r="R8" s="16"/>
      <c r="T8" s="116"/>
      <c r="U8" s="58" t="s">
        <v>30</v>
      </c>
    </row>
    <row r="9" spans="1:21" s="57" customFormat="1" ht="15.75" customHeight="1" x14ac:dyDescent="0.25">
      <c r="A9" s="16">
        <v>4</v>
      </c>
      <c r="B9" s="21"/>
      <c r="C9" s="21"/>
      <c r="D9" s="16"/>
      <c r="E9" s="35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0"/>
      <c r="R9" s="16"/>
      <c r="T9" s="116"/>
      <c r="U9" s="58" t="s">
        <v>41</v>
      </c>
    </row>
    <row r="10" spans="1:21" s="57" customFormat="1" ht="15.75" customHeight="1" x14ac:dyDescent="0.25">
      <c r="A10" s="16">
        <v>5</v>
      </c>
      <c r="B10" s="21"/>
      <c r="C10" s="21"/>
      <c r="D10" s="16"/>
      <c r="E10" s="35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59"/>
      <c r="T10" s="117"/>
      <c r="U10" s="58" t="s">
        <v>40</v>
      </c>
    </row>
    <row r="11" spans="1:21" s="57" customFormat="1" ht="15.75" customHeight="1" x14ac:dyDescent="0.25">
      <c r="A11" s="16">
        <v>6</v>
      </c>
      <c r="B11" s="21"/>
      <c r="C11" s="21"/>
      <c r="D11" s="16"/>
      <c r="E11" s="35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59"/>
      <c r="T11" s="118" t="s">
        <v>27</v>
      </c>
      <c r="U11" s="58" t="s">
        <v>32</v>
      </c>
    </row>
    <row r="12" spans="1:21" s="52" customFormat="1" ht="15.75" customHeight="1" x14ac:dyDescent="0.25">
      <c r="A12" s="16">
        <v>7</v>
      </c>
      <c r="B12" s="21"/>
      <c r="C12" s="21"/>
      <c r="D12" s="16"/>
      <c r="E12" s="35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1"/>
      <c r="T12" s="119"/>
      <c r="U12" s="53" t="s">
        <v>33</v>
      </c>
    </row>
    <row r="13" spans="1:21" s="57" customFormat="1" ht="15.75" customHeight="1" x14ac:dyDescent="0.25">
      <c r="A13" s="16">
        <v>8</v>
      </c>
      <c r="B13" s="21"/>
      <c r="C13" s="21"/>
      <c r="D13" s="16"/>
      <c r="E13" s="35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59"/>
      <c r="T13" s="120"/>
      <c r="U13" s="58" t="s">
        <v>34</v>
      </c>
    </row>
    <row r="14" spans="1:21" s="57" customFormat="1" ht="15.75" customHeight="1" x14ac:dyDescent="0.25">
      <c r="A14" s="16">
        <v>9</v>
      </c>
      <c r="B14" s="21"/>
      <c r="C14" s="21"/>
      <c r="D14" s="16"/>
      <c r="E14" s="3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59"/>
    </row>
    <row r="15" spans="1:21" s="57" customFormat="1" ht="16.5" x14ac:dyDescent="0.25">
      <c r="A15" s="16">
        <v>10</v>
      </c>
      <c r="B15" s="21"/>
      <c r="C15" s="21"/>
      <c r="D15" s="16"/>
      <c r="E15" s="35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17"/>
      <c r="R15" s="59"/>
    </row>
    <row r="16" spans="1:21" s="57" customFormat="1" ht="16.5" x14ac:dyDescent="0.25">
      <c r="A16" s="16">
        <v>11</v>
      </c>
      <c r="B16" s="21"/>
      <c r="C16" s="21"/>
      <c r="D16" s="16"/>
      <c r="E16" s="35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59"/>
      <c r="T16" s="54" t="s">
        <v>21</v>
      </c>
      <c r="U16" s="37" t="s">
        <v>22</v>
      </c>
    </row>
    <row r="17" spans="1:21" s="57" customFormat="1" ht="16.5" x14ac:dyDescent="0.25">
      <c r="A17" s="16">
        <v>12</v>
      </c>
      <c r="B17" s="21"/>
      <c r="C17" s="21"/>
      <c r="D17" s="16"/>
      <c r="E17" s="35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59"/>
      <c r="T17" s="60" t="s">
        <v>24</v>
      </c>
      <c r="U17" s="61">
        <f>COUNTIF(Q6:Q105,"PM")</f>
        <v>0</v>
      </c>
    </row>
    <row r="18" spans="1:21" s="57" customFormat="1" ht="16.5" x14ac:dyDescent="0.25">
      <c r="A18" s="16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59"/>
      <c r="T18" s="60" t="s">
        <v>23</v>
      </c>
      <c r="U18" s="61">
        <f>COUNTIF(Q6:Q105,"PC")</f>
        <v>2</v>
      </c>
    </row>
    <row r="19" spans="1:21" s="57" customFormat="1" ht="16.5" x14ac:dyDescent="0.25">
      <c r="A19" s="16">
        <v>14</v>
      </c>
      <c r="B19" s="36"/>
      <c r="C19" s="16"/>
      <c r="D19" s="16"/>
      <c r="E19" s="35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59"/>
      <c r="T19" s="59"/>
      <c r="U19" s="59"/>
    </row>
    <row r="20" spans="1:21" s="57" customFormat="1" ht="16.5" x14ac:dyDescent="0.25">
      <c r="A20" s="16">
        <v>15</v>
      </c>
      <c r="B20" s="36"/>
      <c r="C20" s="16"/>
      <c r="D20" s="16"/>
      <c r="E20" s="35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59"/>
    </row>
    <row r="21" spans="1:21" s="57" customFormat="1" ht="16.5" x14ac:dyDescent="0.25">
      <c r="A21" s="16">
        <v>16</v>
      </c>
      <c r="B21" s="36"/>
      <c r="C21" s="16"/>
      <c r="D21" s="16"/>
      <c r="E21" s="35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59"/>
    </row>
    <row r="22" spans="1:21" s="6" customFormat="1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62"/>
      <c r="T22" s="46" t="s">
        <v>20</v>
      </c>
      <c r="U22" s="45" t="s">
        <v>22</v>
      </c>
    </row>
    <row r="23" spans="1:21" s="6" customFormat="1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62"/>
      <c r="T23" s="44" t="s">
        <v>35</v>
      </c>
      <c r="U23" s="45">
        <f>COUNTIF(R6:R105,"MCU")</f>
        <v>0</v>
      </c>
    </row>
    <row r="24" spans="1:21" s="6" customFormat="1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62"/>
      <c r="T24" s="44" t="s">
        <v>45</v>
      </c>
      <c r="U24" s="45">
        <f>COUNTIF(R6:R105,"GSM")</f>
        <v>0</v>
      </c>
    </row>
    <row r="25" spans="1:21" s="6" customFormat="1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62"/>
      <c r="T25" s="44" t="s">
        <v>36</v>
      </c>
      <c r="U25" s="45">
        <f>COUNTIF(R6:R105,"GPS")</f>
        <v>0</v>
      </c>
    </row>
    <row r="26" spans="1:21" s="6" customFormat="1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62"/>
      <c r="T26" s="44" t="s">
        <v>42</v>
      </c>
      <c r="U26" s="45">
        <f>COUNTIF(R6:R105,"NG")</f>
        <v>0</v>
      </c>
    </row>
    <row r="27" spans="1:21" s="6" customFormat="1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62"/>
      <c r="T27" s="44" t="s">
        <v>31</v>
      </c>
      <c r="U27" s="45">
        <f>COUNTIF(R6:R105,"LK")</f>
        <v>1</v>
      </c>
    </row>
    <row r="28" spans="1:21" s="6" customFormat="1" ht="16.5" x14ac:dyDescent="0.25">
      <c r="A28" s="33">
        <v>23</v>
      </c>
      <c r="B28" s="36"/>
      <c r="C28" s="36"/>
      <c r="D28" s="4"/>
      <c r="E28" s="22"/>
      <c r="F28" s="4"/>
      <c r="G28" s="4"/>
      <c r="H28" s="16"/>
      <c r="I28" s="17"/>
      <c r="J28" s="37"/>
      <c r="K28" s="16"/>
      <c r="L28" s="16"/>
      <c r="M28" s="37"/>
      <c r="N28" s="37"/>
      <c r="O28" s="37"/>
      <c r="P28" s="37"/>
      <c r="Q28" s="27"/>
      <c r="R28" s="62"/>
      <c r="T28" s="44" t="s">
        <v>37</v>
      </c>
      <c r="U28" s="45">
        <f>COUNTIF(R6:R105,"MCH")</f>
        <v>0</v>
      </c>
    </row>
    <row r="29" spans="1:21" s="6" customFormat="1" ht="16.5" x14ac:dyDescent="0.25">
      <c r="A29" s="33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62"/>
      <c r="T29" s="44" t="s">
        <v>38</v>
      </c>
      <c r="U29" s="45">
        <f>COUNTIF(R6:R105,"NCFW")</f>
        <v>1</v>
      </c>
    </row>
    <row r="30" spans="1:21" s="6" customFormat="1" ht="16.5" x14ac:dyDescent="0.25">
      <c r="A30" s="33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62"/>
      <c r="T30" s="44" t="s">
        <v>39</v>
      </c>
      <c r="U30" s="45">
        <f>COUNTIF(R6:R105,"KL")</f>
        <v>0</v>
      </c>
    </row>
    <row r="31" spans="1:21" ht="16.5" x14ac:dyDescent="0.25">
      <c r="A31" s="33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1" ht="16.5" x14ac:dyDescent="0.25">
      <c r="A32" s="33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J22" sqref="J22"/>
    </sheetView>
  </sheetViews>
  <sheetFormatPr defaultRowHeight="14.25" x14ac:dyDescent="0.2"/>
  <cols>
    <col min="1" max="1" width="9.42578125" style="64" customWidth="1"/>
    <col min="2" max="2" width="19.28515625" style="64" customWidth="1"/>
    <col min="3" max="3" width="18.28515625" style="64" customWidth="1"/>
    <col min="4" max="4" width="21.85546875" style="64" customWidth="1"/>
    <col min="5" max="5" width="32.42578125" style="64" customWidth="1"/>
    <col min="6" max="6" width="15.85546875" style="64" customWidth="1"/>
    <col min="7" max="7" width="17" style="64" customWidth="1"/>
    <col min="8" max="8" width="35.42578125" style="64" customWidth="1"/>
    <col min="9" max="9" width="61.85546875" style="64" customWidth="1"/>
    <col min="10" max="10" width="53" style="64" customWidth="1"/>
    <col min="11" max="11" width="33.42578125" style="64" customWidth="1"/>
    <col min="12" max="12" width="30.7109375" style="104" customWidth="1"/>
    <col min="13" max="13" width="58" style="64" customWidth="1"/>
    <col min="14" max="14" width="15.85546875" style="64" customWidth="1"/>
    <col min="15" max="15" width="14.28515625" style="64" customWidth="1"/>
    <col min="16" max="16" width="37.7109375" style="64" customWidth="1"/>
    <col min="17" max="17" width="23.42578125" style="64" customWidth="1"/>
    <col min="18" max="18" width="21.140625" style="64" customWidth="1"/>
    <col min="19" max="20" width="9.140625" style="64"/>
    <col min="21" max="21" width="18.5703125" style="64" customWidth="1"/>
    <col min="22" max="22" width="21.42578125" style="64" customWidth="1"/>
    <col min="23" max="16384" width="9.140625" style="64"/>
  </cols>
  <sheetData>
    <row r="1" spans="1:22" ht="23.25" customHeight="1" x14ac:dyDescent="0.2">
      <c r="A1" s="140" t="s">
        <v>47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63"/>
    </row>
    <row r="2" spans="1:22" ht="20.25" customHeight="1" x14ac:dyDescent="0.2">
      <c r="A2" s="141" t="s">
        <v>11</v>
      </c>
      <c r="B2" s="142"/>
      <c r="C2" s="142"/>
      <c r="D2" s="142"/>
      <c r="E2" s="124" t="s">
        <v>99</v>
      </c>
      <c r="F2" s="124"/>
      <c r="G2" s="65"/>
      <c r="H2" s="66"/>
      <c r="I2" s="66"/>
      <c r="J2" s="66"/>
      <c r="K2" s="66"/>
      <c r="L2" s="67"/>
      <c r="M2" s="66"/>
      <c r="N2" s="66"/>
      <c r="O2" s="68"/>
      <c r="P2" s="68"/>
      <c r="Q2" s="69"/>
    </row>
    <row r="3" spans="1:22" ht="15.75" x14ac:dyDescent="0.2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  <c r="M3" s="71"/>
      <c r="N3" s="71"/>
      <c r="O3" s="71"/>
      <c r="P3" s="71"/>
      <c r="Q3" s="73"/>
    </row>
    <row r="4" spans="1:22" ht="16.5" x14ac:dyDescent="0.2">
      <c r="A4" s="143" t="s">
        <v>0</v>
      </c>
      <c r="B4" s="144" t="s">
        <v>10</v>
      </c>
      <c r="C4" s="144"/>
      <c r="D4" s="144"/>
      <c r="E4" s="144"/>
      <c r="F4" s="144"/>
      <c r="G4" s="144"/>
      <c r="H4" s="144"/>
      <c r="I4" s="144"/>
      <c r="J4" s="136" t="s">
        <v>6</v>
      </c>
      <c r="K4" s="136" t="s">
        <v>15</v>
      </c>
      <c r="L4" s="136"/>
      <c r="M4" s="136" t="s">
        <v>8</v>
      </c>
      <c r="N4" s="136"/>
      <c r="O4" s="145" t="s">
        <v>9</v>
      </c>
      <c r="P4" s="145" t="s">
        <v>18</v>
      </c>
      <c r="Q4" s="136" t="s">
        <v>26</v>
      </c>
      <c r="R4" s="136" t="s">
        <v>20</v>
      </c>
      <c r="U4" s="136" t="s">
        <v>26</v>
      </c>
      <c r="V4" s="136" t="s">
        <v>20</v>
      </c>
    </row>
    <row r="5" spans="1:22" ht="45" customHeight="1" x14ac:dyDescent="0.2">
      <c r="A5" s="143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6" t="s">
        <v>5</v>
      </c>
      <c r="H5" s="76" t="s">
        <v>7</v>
      </c>
      <c r="I5" s="77" t="s">
        <v>19</v>
      </c>
      <c r="J5" s="136"/>
      <c r="K5" s="74" t="s">
        <v>16</v>
      </c>
      <c r="L5" s="74" t="s">
        <v>17</v>
      </c>
      <c r="M5" s="75" t="s">
        <v>13</v>
      </c>
      <c r="N5" s="74" t="s">
        <v>14</v>
      </c>
      <c r="O5" s="145"/>
      <c r="P5" s="145"/>
      <c r="Q5" s="136"/>
      <c r="R5" s="136"/>
      <c r="U5" s="136"/>
      <c r="V5" s="136"/>
    </row>
    <row r="6" spans="1:22" s="86" customFormat="1" ht="15.75" customHeight="1" x14ac:dyDescent="0.2">
      <c r="A6" s="78">
        <v>1</v>
      </c>
      <c r="B6" s="79">
        <v>43378</v>
      </c>
      <c r="C6" s="79">
        <v>43383</v>
      </c>
      <c r="D6" s="80" t="s">
        <v>52</v>
      </c>
      <c r="E6" s="81">
        <v>867857039925917</v>
      </c>
      <c r="F6" s="80"/>
      <c r="G6" s="80" t="s">
        <v>54</v>
      </c>
      <c r="H6" s="82"/>
      <c r="I6" s="108" t="s">
        <v>59</v>
      </c>
      <c r="J6" s="84"/>
      <c r="K6" s="82" t="s">
        <v>58</v>
      </c>
      <c r="L6" s="82" t="s">
        <v>111</v>
      </c>
      <c r="M6" s="84" t="s">
        <v>60</v>
      </c>
      <c r="N6" s="82"/>
      <c r="O6" s="82" t="s">
        <v>101</v>
      </c>
      <c r="P6" s="82" t="s">
        <v>61</v>
      </c>
      <c r="Q6" s="85" t="s">
        <v>27</v>
      </c>
      <c r="R6" s="80" t="s">
        <v>33</v>
      </c>
      <c r="U6" s="137" t="s">
        <v>25</v>
      </c>
      <c r="V6" s="87" t="s">
        <v>28</v>
      </c>
    </row>
    <row r="7" spans="1:22" s="86" customFormat="1" ht="15.75" customHeight="1" x14ac:dyDescent="0.2">
      <c r="A7" s="78">
        <v>2</v>
      </c>
      <c r="B7" s="79">
        <v>43378</v>
      </c>
      <c r="C7" s="79">
        <v>43383</v>
      </c>
      <c r="D7" s="80" t="s">
        <v>52</v>
      </c>
      <c r="E7" s="81">
        <v>867717030611686</v>
      </c>
      <c r="F7" s="80" t="s">
        <v>53</v>
      </c>
      <c r="G7" s="80" t="s">
        <v>54</v>
      </c>
      <c r="H7" s="88"/>
      <c r="I7" s="109" t="s">
        <v>64</v>
      </c>
      <c r="J7" s="82" t="s">
        <v>62</v>
      </c>
      <c r="K7" s="82" t="s">
        <v>63</v>
      </c>
      <c r="L7" s="82" t="s">
        <v>111</v>
      </c>
      <c r="M7" s="107" t="s">
        <v>68</v>
      </c>
      <c r="N7" s="82"/>
      <c r="O7" s="82" t="s">
        <v>101</v>
      </c>
      <c r="P7" s="82" t="s">
        <v>61</v>
      </c>
      <c r="Q7" s="85" t="s">
        <v>25</v>
      </c>
      <c r="R7" s="80" t="s">
        <v>40</v>
      </c>
      <c r="U7" s="138"/>
      <c r="V7" s="87" t="s">
        <v>46</v>
      </c>
    </row>
    <row r="8" spans="1:22" s="86" customFormat="1" ht="15.75" customHeight="1" x14ac:dyDescent="0.2">
      <c r="A8" s="78">
        <v>3</v>
      </c>
      <c r="B8" s="79">
        <v>43378</v>
      </c>
      <c r="C8" s="79">
        <v>43383</v>
      </c>
      <c r="D8" s="80" t="s">
        <v>52</v>
      </c>
      <c r="E8" s="81">
        <v>867717030625884</v>
      </c>
      <c r="F8" s="80"/>
      <c r="G8" s="80" t="s">
        <v>54</v>
      </c>
      <c r="H8" s="89"/>
      <c r="I8" s="109" t="s">
        <v>65</v>
      </c>
      <c r="J8" s="84" t="s">
        <v>66</v>
      </c>
      <c r="K8" s="82" t="s">
        <v>58</v>
      </c>
      <c r="L8" s="82" t="s">
        <v>111</v>
      </c>
      <c r="M8" s="84" t="s">
        <v>67</v>
      </c>
      <c r="N8" s="82"/>
      <c r="O8" s="82" t="s">
        <v>101</v>
      </c>
      <c r="P8" s="82" t="s">
        <v>61</v>
      </c>
      <c r="Q8" s="85" t="s">
        <v>27</v>
      </c>
      <c r="R8" s="87" t="s">
        <v>33</v>
      </c>
      <c r="U8" s="138"/>
      <c r="V8" s="87" t="s">
        <v>30</v>
      </c>
    </row>
    <row r="9" spans="1:22" s="86" customFormat="1" ht="15.75" customHeight="1" x14ac:dyDescent="0.2">
      <c r="A9" s="78">
        <v>4</v>
      </c>
      <c r="B9" s="79">
        <v>43414</v>
      </c>
      <c r="C9" s="21" t="s">
        <v>137</v>
      </c>
      <c r="D9" s="4" t="s">
        <v>52</v>
      </c>
      <c r="E9" s="22">
        <v>868183034707120</v>
      </c>
      <c r="F9" s="48"/>
      <c r="G9" s="4" t="s">
        <v>54</v>
      </c>
      <c r="H9" s="89"/>
      <c r="I9" s="88" t="s">
        <v>110</v>
      </c>
      <c r="J9" s="84" t="s">
        <v>66</v>
      </c>
      <c r="K9" s="82" t="s">
        <v>58</v>
      </c>
      <c r="L9" s="82" t="s">
        <v>111</v>
      </c>
      <c r="M9" s="84" t="s">
        <v>60</v>
      </c>
      <c r="N9" s="82"/>
      <c r="O9" s="82" t="s">
        <v>101</v>
      </c>
      <c r="P9" s="82" t="s">
        <v>121</v>
      </c>
      <c r="Q9" s="85" t="s">
        <v>27</v>
      </c>
      <c r="R9" s="80" t="s">
        <v>33</v>
      </c>
      <c r="U9" s="138"/>
      <c r="V9" s="87" t="s">
        <v>41</v>
      </c>
    </row>
    <row r="10" spans="1:22" s="86" customFormat="1" ht="15.75" customHeight="1" x14ac:dyDescent="0.2">
      <c r="A10" s="78">
        <v>5</v>
      </c>
      <c r="B10" s="79">
        <v>43414</v>
      </c>
      <c r="C10" s="21" t="s">
        <v>137</v>
      </c>
      <c r="D10" s="4" t="s">
        <v>52</v>
      </c>
      <c r="E10" s="22">
        <v>868183033827853</v>
      </c>
      <c r="F10" s="48"/>
      <c r="G10" s="4" t="s">
        <v>54</v>
      </c>
      <c r="H10" s="89"/>
      <c r="I10" s="89" t="s">
        <v>116</v>
      </c>
      <c r="J10" s="84" t="s">
        <v>66</v>
      </c>
      <c r="K10" s="82" t="s">
        <v>58</v>
      </c>
      <c r="L10" s="82" t="s">
        <v>111</v>
      </c>
      <c r="M10" s="84" t="s">
        <v>60</v>
      </c>
      <c r="N10" s="82"/>
      <c r="O10" s="82" t="s">
        <v>101</v>
      </c>
      <c r="P10" s="82" t="s">
        <v>121</v>
      </c>
      <c r="Q10" s="85" t="s">
        <v>27</v>
      </c>
      <c r="R10" s="80" t="s">
        <v>33</v>
      </c>
      <c r="U10" s="139"/>
      <c r="V10" s="87" t="s">
        <v>40</v>
      </c>
    </row>
    <row r="11" spans="1:22" s="86" customFormat="1" ht="15.75" customHeight="1" x14ac:dyDescent="0.2">
      <c r="A11" s="78">
        <v>6</v>
      </c>
      <c r="B11" s="79">
        <v>43414</v>
      </c>
      <c r="C11" s="21" t="s">
        <v>137</v>
      </c>
      <c r="D11" s="4" t="s">
        <v>52</v>
      </c>
      <c r="E11" s="22">
        <v>867857039892018</v>
      </c>
      <c r="F11" s="48"/>
      <c r="G11" s="4" t="s">
        <v>54</v>
      </c>
      <c r="H11" s="82"/>
      <c r="I11" s="84" t="s">
        <v>117</v>
      </c>
      <c r="J11" s="84" t="s">
        <v>66</v>
      </c>
      <c r="K11" s="82" t="s">
        <v>63</v>
      </c>
      <c r="L11" s="82" t="s">
        <v>111</v>
      </c>
      <c r="M11" s="82" t="s">
        <v>122</v>
      </c>
      <c r="N11" s="82"/>
      <c r="O11" s="82" t="s">
        <v>101</v>
      </c>
      <c r="P11" s="82" t="s">
        <v>121</v>
      </c>
      <c r="Q11" s="85" t="s">
        <v>25</v>
      </c>
      <c r="R11" s="80" t="s">
        <v>41</v>
      </c>
      <c r="U11" s="137" t="s">
        <v>27</v>
      </c>
      <c r="V11" s="87" t="s">
        <v>32</v>
      </c>
    </row>
    <row r="12" spans="1:22" s="86" customFormat="1" ht="15.75" customHeight="1" x14ac:dyDescent="0.2">
      <c r="A12" s="78">
        <v>7</v>
      </c>
      <c r="B12" s="79" t="s">
        <v>138</v>
      </c>
      <c r="C12" s="79" t="s">
        <v>157</v>
      </c>
      <c r="D12" s="82" t="s">
        <v>52</v>
      </c>
      <c r="E12" s="90">
        <v>868183033788576</v>
      </c>
      <c r="F12" s="82"/>
      <c r="G12" s="82" t="s">
        <v>54</v>
      </c>
      <c r="H12" s="82"/>
      <c r="I12" s="82" t="s">
        <v>110</v>
      </c>
      <c r="J12" s="82"/>
      <c r="K12" s="82" t="s">
        <v>58</v>
      </c>
      <c r="L12" s="82" t="s">
        <v>111</v>
      </c>
      <c r="M12" s="84" t="s">
        <v>60</v>
      </c>
      <c r="N12" s="82"/>
      <c r="O12" s="82" t="s">
        <v>101</v>
      </c>
      <c r="P12" s="82" t="s">
        <v>121</v>
      </c>
      <c r="Q12" s="91" t="s">
        <v>27</v>
      </c>
      <c r="R12" s="4" t="s">
        <v>33</v>
      </c>
      <c r="U12" s="138"/>
      <c r="V12" s="87" t="s">
        <v>33</v>
      </c>
    </row>
    <row r="13" spans="1:22" s="86" customFormat="1" ht="15.75" customHeight="1" x14ac:dyDescent="0.2">
      <c r="A13" s="78">
        <v>8</v>
      </c>
      <c r="B13" s="79" t="s">
        <v>138</v>
      </c>
      <c r="C13" s="79" t="s">
        <v>157</v>
      </c>
      <c r="D13" s="82" t="s">
        <v>52</v>
      </c>
      <c r="E13" s="90">
        <v>867857039925917</v>
      </c>
      <c r="F13" s="82"/>
      <c r="G13" s="82" t="s">
        <v>54</v>
      </c>
      <c r="H13" s="93"/>
      <c r="I13" s="93" t="s">
        <v>110</v>
      </c>
      <c r="J13" s="84" t="s">
        <v>66</v>
      </c>
      <c r="K13" s="82" t="s">
        <v>58</v>
      </c>
      <c r="L13" s="82" t="s">
        <v>111</v>
      </c>
      <c r="M13" s="84" t="s">
        <v>67</v>
      </c>
      <c r="N13" s="93"/>
      <c r="O13" s="82" t="s">
        <v>101</v>
      </c>
      <c r="P13" s="82" t="s">
        <v>121</v>
      </c>
      <c r="Q13" s="91" t="s">
        <v>27</v>
      </c>
      <c r="R13" s="4" t="s">
        <v>33</v>
      </c>
      <c r="U13" s="139"/>
      <c r="V13" s="87" t="s">
        <v>34</v>
      </c>
    </row>
    <row r="14" spans="1:22" s="86" customFormat="1" ht="15.75" customHeight="1" x14ac:dyDescent="0.2">
      <c r="A14" s="78">
        <v>9</v>
      </c>
      <c r="B14" s="21" t="s">
        <v>159</v>
      </c>
      <c r="C14" s="79" t="s">
        <v>182</v>
      </c>
      <c r="D14" s="4" t="s">
        <v>52</v>
      </c>
      <c r="E14" s="22">
        <v>868183034783188</v>
      </c>
      <c r="F14" s="4"/>
      <c r="G14" s="4" t="s">
        <v>54</v>
      </c>
      <c r="H14" s="82"/>
      <c r="I14" s="82" t="s">
        <v>190</v>
      </c>
      <c r="J14" s="82"/>
      <c r="K14" s="82" t="s">
        <v>58</v>
      </c>
      <c r="L14" s="82" t="s">
        <v>111</v>
      </c>
      <c r="M14" s="84" t="s">
        <v>60</v>
      </c>
      <c r="N14" s="82"/>
      <c r="O14" s="82" t="s">
        <v>101</v>
      </c>
      <c r="P14" s="82" t="s">
        <v>188</v>
      </c>
      <c r="Q14" s="91" t="s">
        <v>27</v>
      </c>
      <c r="R14" s="4" t="s">
        <v>33</v>
      </c>
    </row>
    <row r="15" spans="1:22" ht="16.5" x14ac:dyDescent="0.2">
      <c r="A15" s="78">
        <v>10</v>
      </c>
      <c r="B15" s="21" t="s">
        <v>159</v>
      </c>
      <c r="C15" s="79" t="s">
        <v>182</v>
      </c>
      <c r="D15" s="4" t="s">
        <v>52</v>
      </c>
      <c r="E15" s="22">
        <v>868183034601687</v>
      </c>
      <c r="F15" s="4"/>
      <c r="G15" s="4" t="s">
        <v>54</v>
      </c>
      <c r="H15" s="82"/>
      <c r="I15" s="94" t="s">
        <v>116</v>
      </c>
      <c r="J15" s="82" t="s">
        <v>42</v>
      </c>
      <c r="K15" s="82" t="s">
        <v>58</v>
      </c>
      <c r="L15" s="82" t="s">
        <v>111</v>
      </c>
      <c r="M15" s="84" t="s">
        <v>191</v>
      </c>
      <c r="N15" s="82"/>
      <c r="O15" s="82" t="s">
        <v>101</v>
      </c>
      <c r="P15" s="82" t="s">
        <v>188</v>
      </c>
      <c r="Q15" s="91" t="s">
        <v>25</v>
      </c>
      <c r="R15" s="4" t="s">
        <v>41</v>
      </c>
    </row>
    <row r="16" spans="1:22" ht="16.5" x14ac:dyDescent="0.25">
      <c r="A16" s="78">
        <v>11</v>
      </c>
      <c r="B16" s="21" t="s">
        <v>159</v>
      </c>
      <c r="C16" s="79" t="s">
        <v>182</v>
      </c>
      <c r="D16" s="4" t="s">
        <v>52</v>
      </c>
      <c r="E16" s="22">
        <v>868183033839171</v>
      </c>
      <c r="F16" s="4"/>
      <c r="G16" s="4" t="s">
        <v>54</v>
      </c>
      <c r="H16" s="82"/>
      <c r="I16" s="82" t="s">
        <v>110</v>
      </c>
      <c r="J16" s="82"/>
      <c r="K16" s="82" t="s">
        <v>58</v>
      </c>
      <c r="L16" s="82" t="s">
        <v>111</v>
      </c>
      <c r="M16" s="84" t="s">
        <v>60</v>
      </c>
      <c r="N16" s="82"/>
      <c r="O16" s="82" t="s">
        <v>101</v>
      </c>
      <c r="P16" s="82" t="s">
        <v>188</v>
      </c>
      <c r="Q16" s="91" t="s">
        <v>27</v>
      </c>
      <c r="R16" s="4" t="s">
        <v>33</v>
      </c>
      <c r="U16" s="95" t="s">
        <v>43</v>
      </c>
      <c r="V16" s="96" t="s">
        <v>22</v>
      </c>
    </row>
    <row r="17" spans="1:22" ht="16.5" x14ac:dyDescent="0.2">
      <c r="A17" s="78">
        <v>12</v>
      </c>
      <c r="B17" s="21" t="s">
        <v>159</v>
      </c>
      <c r="C17" s="79" t="s">
        <v>182</v>
      </c>
      <c r="D17" s="4" t="s">
        <v>52</v>
      </c>
      <c r="E17" s="22">
        <v>868183033833992</v>
      </c>
      <c r="F17" s="4"/>
      <c r="G17" s="4" t="s">
        <v>54</v>
      </c>
      <c r="H17" s="82"/>
      <c r="I17" s="82" t="s">
        <v>116</v>
      </c>
      <c r="J17" s="82"/>
      <c r="K17" s="82" t="s">
        <v>58</v>
      </c>
      <c r="L17" s="82" t="s">
        <v>111</v>
      </c>
      <c r="M17" s="84" t="s">
        <v>60</v>
      </c>
      <c r="N17" s="82"/>
      <c r="O17" s="82" t="s">
        <v>101</v>
      </c>
      <c r="P17" s="82" t="s">
        <v>188</v>
      </c>
      <c r="Q17" s="91" t="s">
        <v>27</v>
      </c>
      <c r="R17" s="4" t="s">
        <v>33</v>
      </c>
      <c r="U17" s="97" t="s">
        <v>24</v>
      </c>
      <c r="V17" s="80">
        <f>COUNTIF(Q6:Q55,"PM")</f>
        <v>10</v>
      </c>
    </row>
    <row r="18" spans="1:22" ht="16.5" x14ac:dyDescent="0.2">
      <c r="A18" s="78">
        <v>13</v>
      </c>
      <c r="B18" s="21" t="s">
        <v>159</v>
      </c>
      <c r="C18" s="79" t="s">
        <v>182</v>
      </c>
      <c r="D18" s="4" t="s">
        <v>52</v>
      </c>
      <c r="E18" s="22">
        <v>867717030615844</v>
      </c>
      <c r="F18" s="4"/>
      <c r="G18" s="4" t="s">
        <v>54</v>
      </c>
      <c r="H18" s="82"/>
      <c r="I18" s="82" t="s">
        <v>116</v>
      </c>
      <c r="J18" s="82"/>
      <c r="K18" s="82" t="s">
        <v>58</v>
      </c>
      <c r="L18" s="82" t="s">
        <v>111</v>
      </c>
      <c r="M18" s="84" t="s">
        <v>60</v>
      </c>
      <c r="N18" s="82"/>
      <c r="O18" s="82" t="s">
        <v>101</v>
      </c>
      <c r="P18" s="82" t="s">
        <v>188</v>
      </c>
      <c r="Q18" s="91" t="s">
        <v>27</v>
      </c>
      <c r="R18" s="4" t="s">
        <v>33</v>
      </c>
      <c r="U18" s="97" t="s">
        <v>23</v>
      </c>
      <c r="V18" s="80">
        <f>COUNTIF(Q6:Q56,"PC")</f>
        <v>3</v>
      </c>
    </row>
    <row r="19" spans="1:22" ht="16.5" x14ac:dyDescent="0.25">
      <c r="A19" s="78">
        <v>14</v>
      </c>
      <c r="B19" s="98"/>
      <c r="C19" s="82"/>
      <c r="D19" s="80"/>
      <c r="E19" s="81"/>
      <c r="F19" s="80"/>
      <c r="G19" s="80"/>
      <c r="H19" s="82"/>
      <c r="I19" s="82"/>
      <c r="J19" s="82"/>
      <c r="K19" s="82"/>
      <c r="L19" s="82"/>
      <c r="M19" s="82"/>
      <c r="N19" s="82"/>
      <c r="O19" s="82"/>
      <c r="P19" s="82"/>
      <c r="Q19" s="91"/>
      <c r="R19" s="92"/>
      <c r="U19" s="99" t="s">
        <v>44</v>
      </c>
      <c r="V19" s="80">
        <f>SUM(V17:V18)</f>
        <v>13</v>
      </c>
    </row>
    <row r="20" spans="1:22" ht="16.5" x14ac:dyDescent="0.25">
      <c r="A20" s="78">
        <v>15</v>
      </c>
      <c r="B20" s="98"/>
      <c r="C20" s="80"/>
      <c r="D20" s="80"/>
      <c r="E20" s="81"/>
      <c r="F20" s="80"/>
      <c r="G20" s="80"/>
      <c r="H20" s="82"/>
      <c r="I20" s="82"/>
      <c r="J20" s="82"/>
      <c r="K20" s="82"/>
      <c r="L20" s="82"/>
      <c r="M20" s="80"/>
      <c r="N20" s="82"/>
      <c r="O20" s="82"/>
      <c r="P20" s="82"/>
      <c r="Q20" s="91"/>
      <c r="R20" s="92"/>
    </row>
    <row r="21" spans="1:22" ht="16.5" x14ac:dyDescent="0.25">
      <c r="A21" s="78">
        <v>16</v>
      </c>
      <c r="B21" s="98"/>
      <c r="C21" s="82"/>
      <c r="D21" s="80"/>
      <c r="E21" s="81"/>
      <c r="F21" s="92"/>
      <c r="G21" s="92"/>
      <c r="H21" s="82"/>
      <c r="I21" s="82"/>
      <c r="J21" s="82"/>
      <c r="K21" s="82"/>
      <c r="L21" s="82"/>
      <c r="M21" s="82"/>
      <c r="N21" s="82"/>
      <c r="O21" s="82"/>
      <c r="P21" s="82"/>
      <c r="Q21" s="91"/>
      <c r="R21" s="92"/>
    </row>
    <row r="22" spans="1:22" ht="16.5" x14ac:dyDescent="0.25">
      <c r="A22" s="78">
        <v>17</v>
      </c>
      <c r="B22" s="98"/>
      <c r="C22" s="82"/>
      <c r="D22" s="80"/>
      <c r="E22" s="81"/>
      <c r="F22" s="80"/>
      <c r="G22" s="80"/>
      <c r="H22" s="80"/>
      <c r="J22" s="80"/>
      <c r="K22" s="80"/>
      <c r="L22" s="80"/>
      <c r="M22" s="80"/>
      <c r="N22" s="80"/>
      <c r="O22" s="80"/>
      <c r="P22" s="80"/>
      <c r="Q22" s="91"/>
      <c r="R22" s="92"/>
      <c r="U22" s="100" t="s">
        <v>20</v>
      </c>
      <c r="V22" s="101" t="s">
        <v>22</v>
      </c>
    </row>
    <row r="23" spans="1:22" ht="16.5" x14ac:dyDescent="0.25">
      <c r="A23" s="78">
        <v>18</v>
      </c>
      <c r="B23" s="98"/>
      <c r="C23" s="82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91"/>
      <c r="R23" s="92"/>
      <c r="U23" s="102" t="s">
        <v>35</v>
      </c>
      <c r="V23" s="101">
        <f>COUNTIF(R6:R55,"MCU")</f>
        <v>0</v>
      </c>
    </row>
    <row r="24" spans="1:22" ht="16.5" x14ac:dyDescent="0.25">
      <c r="A24" s="78">
        <v>19</v>
      </c>
      <c r="B24" s="98"/>
      <c r="C24" s="82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91"/>
      <c r="R24" s="92"/>
      <c r="U24" s="102" t="s">
        <v>45</v>
      </c>
      <c r="V24" s="101">
        <f>COUNTIF(R6:R55,"GSM")</f>
        <v>0</v>
      </c>
    </row>
    <row r="25" spans="1:22" ht="16.5" x14ac:dyDescent="0.25">
      <c r="A25" s="78">
        <v>20</v>
      </c>
      <c r="B25" s="98"/>
      <c r="C25" s="82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91"/>
      <c r="R25" s="92"/>
      <c r="U25" s="102" t="s">
        <v>36</v>
      </c>
      <c r="V25" s="101">
        <f>COUNTIF(R6:R55,"GPS")</f>
        <v>0</v>
      </c>
    </row>
    <row r="26" spans="1:22" ht="16.5" x14ac:dyDescent="0.25">
      <c r="A26" s="78">
        <v>21</v>
      </c>
      <c r="B26" s="98"/>
      <c r="C26" s="82"/>
      <c r="D26" s="80"/>
      <c r="E26" s="81"/>
      <c r="F26" s="80"/>
      <c r="G26" s="80"/>
      <c r="H26" s="80"/>
      <c r="I26" s="80"/>
      <c r="J26" s="82"/>
      <c r="K26" s="80"/>
      <c r="L26" s="80"/>
      <c r="M26" s="82"/>
      <c r="N26" s="80"/>
      <c r="O26" s="80"/>
      <c r="P26" s="80"/>
      <c r="Q26" s="91"/>
      <c r="R26" s="92"/>
      <c r="U26" s="102" t="s">
        <v>42</v>
      </c>
      <c r="V26" s="101">
        <f>COUNTIF(R6:R55,"NG")</f>
        <v>2</v>
      </c>
    </row>
    <row r="27" spans="1:22" ht="16.5" x14ac:dyDescent="0.25">
      <c r="A27" s="78">
        <v>22</v>
      </c>
      <c r="B27" s="98"/>
      <c r="C27" s="82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91"/>
      <c r="R27" s="92"/>
      <c r="U27" s="102" t="s">
        <v>31</v>
      </c>
      <c r="V27" s="101">
        <f>COUNTIF(R6:R55,"LK")</f>
        <v>1</v>
      </c>
    </row>
    <row r="28" spans="1:22" ht="16.5" x14ac:dyDescent="0.2">
      <c r="A28" s="78">
        <v>23</v>
      </c>
      <c r="B28" s="79"/>
      <c r="C28" s="79"/>
      <c r="D28" s="80"/>
      <c r="E28" s="81"/>
      <c r="F28" s="80"/>
      <c r="G28" s="80"/>
      <c r="H28" s="82"/>
      <c r="I28" s="82"/>
      <c r="J28" s="82"/>
      <c r="K28" s="82"/>
      <c r="L28" s="82"/>
      <c r="M28" s="82"/>
      <c r="N28" s="82"/>
      <c r="O28" s="82"/>
      <c r="P28" s="82"/>
      <c r="Q28" s="91"/>
      <c r="R28" s="92"/>
      <c r="U28" s="102" t="s">
        <v>37</v>
      </c>
      <c r="V28" s="101">
        <f>COUNTIF(R6:R55,"MCH")</f>
        <v>0</v>
      </c>
    </row>
    <row r="29" spans="1:22" ht="16.5" x14ac:dyDescent="0.2">
      <c r="A29" s="78">
        <v>24</v>
      </c>
      <c r="B29" s="79"/>
      <c r="C29" s="79"/>
      <c r="D29" s="80"/>
      <c r="E29" s="81"/>
      <c r="F29" s="80"/>
      <c r="G29" s="80"/>
      <c r="H29" s="82"/>
      <c r="I29" s="82"/>
      <c r="J29" s="82"/>
      <c r="K29" s="82"/>
      <c r="L29" s="82"/>
      <c r="M29" s="82"/>
      <c r="N29" s="82"/>
      <c r="O29" s="82"/>
      <c r="P29" s="82"/>
      <c r="Q29" s="91"/>
      <c r="R29" s="92"/>
      <c r="U29" s="102" t="s">
        <v>38</v>
      </c>
      <c r="V29" s="101">
        <f>COUNTIF(R6:R55,"NCFW")</f>
        <v>10</v>
      </c>
    </row>
    <row r="30" spans="1:22" ht="16.5" x14ac:dyDescent="0.2">
      <c r="A30" s="78">
        <v>25</v>
      </c>
      <c r="B30" s="79"/>
      <c r="C30" s="79"/>
      <c r="D30" s="80"/>
      <c r="E30" s="81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91"/>
      <c r="R30" s="92"/>
      <c r="U30" s="102" t="s">
        <v>39</v>
      </c>
      <c r="V30" s="101">
        <f>COUNTIF(R6:R55,"KL")</f>
        <v>0</v>
      </c>
    </row>
    <row r="31" spans="1:22" ht="16.5" x14ac:dyDescent="0.2">
      <c r="A31" s="78">
        <v>26</v>
      </c>
      <c r="B31" s="79"/>
      <c r="C31" s="79"/>
      <c r="D31" s="80"/>
      <c r="E31" s="81"/>
      <c r="F31" s="80"/>
      <c r="G31" s="80"/>
      <c r="H31" s="82"/>
      <c r="I31" s="82"/>
      <c r="J31" s="82"/>
      <c r="K31" s="82"/>
      <c r="L31" s="82"/>
      <c r="M31" s="82"/>
      <c r="N31" s="82"/>
      <c r="O31" s="82"/>
      <c r="P31" s="82"/>
      <c r="Q31" s="91"/>
      <c r="R31" s="92"/>
    </row>
    <row r="32" spans="1:22" ht="16.5" x14ac:dyDescent="0.2">
      <c r="A32" s="78">
        <v>27</v>
      </c>
      <c r="B32" s="79"/>
      <c r="C32" s="79"/>
      <c r="D32" s="80"/>
      <c r="E32" s="81"/>
      <c r="F32" s="80"/>
      <c r="G32" s="80"/>
      <c r="H32" s="82"/>
      <c r="I32" s="82"/>
      <c r="J32" s="82"/>
      <c r="K32" s="82"/>
      <c r="L32" s="82"/>
      <c r="M32" s="82"/>
      <c r="N32" s="82"/>
      <c r="O32" s="82"/>
      <c r="P32" s="82"/>
      <c r="Q32" s="91"/>
      <c r="R32" s="92"/>
    </row>
    <row r="33" spans="1:18" ht="16.5" x14ac:dyDescent="0.2">
      <c r="A33" s="78">
        <v>28</v>
      </c>
      <c r="B33" s="79"/>
      <c r="C33" s="79"/>
      <c r="D33" s="80"/>
      <c r="E33" s="81"/>
      <c r="F33" s="80"/>
      <c r="G33" s="80"/>
      <c r="H33" s="82"/>
      <c r="I33" s="82"/>
      <c r="J33" s="82"/>
      <c r="K33" s="82"/>
      <c r="L33" s="82"/>
      <c r="M33" s="82"/>
      <c r="N33" s="82"/>
      <c r="O33" s="82"/>
      <c r="P33" s="82"/>
      <c r="Q33" s="91"/>
      <c r="R33" s="92"/>
    </row>
    <row r="34" spans="1:18" ht="16.5" x14ac:dyDescent="0.2">
      <c r="A34" s="78">
        <v>29</v>
      </c>
      <c r="B34" s="79"/>
      <c r="C34" s="79"/>
      <c r="D34" s="80"/>
      <c r="E34" s="81"/>
      <c r="F34" s="80"/>
      <c r="G34" s="80"/>
      <c r="H34" s="82"/>
      <c r="I34" s="82"/>
      <c r="J34" s="82"/>
      <c r="K34" s="82"/>
      <c r="L34" s="82"/>
      <c r="M34" s="82"/>
      <c r="N34" s="82"/>
      <c r="O34" s="82"/>
      <c r="P34" s="82"/>
      <c r="Q34" s="91"/>
      <c r="R34" s="92"/>
    </row>
    <row r="35" spans="1:18" ht="16.5" x14ac:dyDescent="0.2">
      <c r="A35" s="78">
        <v>30</v>
      </c>
      <c r="B35" s="79"/>
      <c r="C35" s="79"/>
      <c r="D35" s="80"/>
      <c r="E35" s="81"/>
      <c r="F35" s="80"/>
      <c r="G35" s="80"/>
      <c r="H35" s="82"/>
      <c r="I35" s="82"/>
      <c r="J35" s="82"/>
      <c r="K35" s="82"/>
      <c r="L35" s="82"/>
      <c r="M35" s="82"/>
      <c r="N35" s="82"/>
      <c r="O35" s="82"/>
      <c r="P35" s="82"/>
      <c r="Q35" s="91"/>
      <c r="R35" s="92"/>
    </row>
    <row r="36" spans="1:18" ht="16.5" x14ac:dyDescent="0.2">
      <c r="A36" s="78">
        <v>31</v>
      </c>
      <c r="B36" s="79"/>
      <c r="C36" s="79"/>
      <c r="D36" s="80"/>
      <c r="E36" s="81"/>
      <c r="F36" s="80"/>
      <c r="G36" s="80"/>
      <c r="H36" s="82"/>
      <c r="I36" s="82"/>
      <c r="J36" s="82"/>
      <c r="K36" s="82"/>
      <c r="L36" s="82"/>
      <c r="M36" s="82"/>
      <c r="N36" s="82"/>
      <c r="O36" s="82"/>
      <c r="P36" s="82"/>
      <c r="Q36" s="91"/>
      <c r="R36" s="92"/>
    </row>
    <row r="37" spans="1:18" ht="16.5" x14ac:dyDescent="0.2">
      <c r="A37" s="78">
        <v>32</v>
      </c>
      <c r="B37" s="79"/>
      <c r="C37" s="79"/>
      <c r="D37" s="80"/>
      <c r="E37" s="81"/>
      <c r="F37" s="80"/>
      <c r="G37" s="80"/>
      <c r="H37" s="82"/>
      <c r="I37" s="82"/>
      <c r="J37" s="82"/>
      <c r="K37" s="82"/>
      <c r="L37" s="82"/>
      <c r="M37" s="82"/>
      <c r="N37" s="82"/>
      <c r="O37" s="82"/>
      <c r="P37" s="82"/>
      <c r="Q37" s="91"/>
      <c r="R37" s="92"/>
    </row>
    <row r="38" spans="1:18" ht="16.5" x14ac:dyDescent="0.2">
      <c r="A38" s="78">
        <v>33</v>
      </c>
      <c r="B38" s="79"/>
      <c r="C38" s="79"/>
      <c r="D38" s="80"/>
      <c r="E38" s="81"/>
      <c r="F38" s="80"/>
      <c r="G38" s="80"/>
      <c r="H38" s="82"/>
      <c r="I38" s="82"/>
      <c r="J38" s="82"/>
      <c r="K38" s="82"/>
      <c r="L38" s="82"/>
      <c r="M38" s="82"/>
      <c r="N38" s="82"/>
      <c r="O38" s="82"/>
      <c r="P38" s="82"/>
      <c r="Q38" s="91"/>
      <c r="R38" s="92"/>
    </row>
    <row r="39" spans="1:18" ht="16.5" x14ac:dyDescent="0.2">
      <c r="A39" s="78">
        <v>34</v>
      </c>
      <c r="B39" s="79"/>
      <c r="C39" s="79"/>
      <c r="D39" s="80"/>
      <c r="E39" s="81"/>
      <c r="F39" s="80"/>
      <c r="G39" s="80"/>
      <c r="H39" s="82"/>
      <c r="I39" s="82"/>
      <c r="J39" s="82"/>
      <c r="K39" s="82"/>
      <c r="L39" s="82"/>
      <c r="M39" s="82"/>
      <c r="N39" s="82"/>
      <c r="O39" s="82"/>
      <c r="P39" s="82"/>
      <c r="Q39" s="91"/>
      <c r="R39" s="92"/>
    </row>
    <row r="40" spans="1:18" ht="16.5" x14ac:dyDescent="0.2">
      <c r="A40" s="78">
        <v>35</v>
      </c>
      <c r="B40" s="79"/>
      <c r="C40" s="79"/>
      <c r="D40" s="80"/>
      <c r="E40" s="81"/>
      <c r="F40" s="80"/>
      <c r="G40" s="80"/>
      <c r="H40" s="82"/>
      <c r="I40" s="82"/>
      <c r="J40" s="82"/>
      <c r="K40" s="82"/>
      <c r="L40" s="82"/>
      <c r="M40" s="82"/>
      <c r="N40" s="82"/>
      <c r="O40" s="82"/>
      <c r="P40" s="82"/>
      <c r="Q40" s="91"/>
      <c r="R40" s="92"/>
    </row>
    <row r="41" spans="1:18" ht="16.5" x14ac:dyDescent="0.2">
      <c r="A41" s="78">
        <v>36</v>
      </c>
      <c r="B41" s="79"/>
      <c r="C41" s="79"/>
      <c r="D41" s="80"/>
      <c r="E41" s="81"/>
      <c r="F41" s="80"/>
      <c r="G41" s="80"/>
      <c r="H41" s="82"/>
      <c r="I41" s="82"/>
      <c r="J41" s="82"/>
      <c r="K41" s="82"/>
      <c r="L41" s="82"/>
      <c r="M41" s="82"/>
      <c r="N41" s="82"/>
      <c r="O41" s="82"/>
      <c r="P41" s="82"/>
      <c r="Q41" s="91"/>
      <c r="R41" s="92"/>
    </row>
    <row r="42" spans="1:18" ht="16.5" x14ac:dyDescent="0.2">
      <c r="A42" s="78">
        <v>37</v>
      </c>
      <c r="B42" s="79"/>
      <c r="C42" s="79"/>
      <c r="D42" s="80"/>
      <c r="E42" s="81"/>
      <c r="F42" s="80"/>
      <c r="G42" s="80"/>
      <c r="H42" s="82"/>
      <c r="I42" s="82"/>
      <c r="J42" s="82"/>
      <c r="K42" s="82"/>
      <c r="L42" s="82"/>
      <c r="M42" s="82"/>
      <c r="N42" s="82"/>
      <c r="O42" s="82"/>
      <c r="P42" s="82"/>
      <c r="Q42" s="91"/>
      <c r="R42" s="92"/>
    </row>
    <row r="43" spans="1:18" ht="16.5" x14ac:dyDescent="0.2">
      <c r="A43" s="78">
        <v>38</v>
      </c>
      <c r="B43" s="79"/>
      <c r="C43" s="79"/>
      <c r="D43" s="80"/>
      <c r="E43" s="81"/>
      <c r="F43" s="80"/>
      <c r="G43" s="80"/>
      <c r="H43" s="82"/>
      <c r="I43" s="82"/>
      <c r="J43" s="82"/>
      <c r="K43" s="82"/>
      <c r="L43" s="82"/>
      <c r="M43" s="82"/>
      <c r="N43" s="82"/>
      <c r="O43" s="82"/>
      <c r="P43" s="82"/>
      <c r="Q43" s="91"/>
      <c r="R43" s="92"/>
    </row>
    <row r="44" spans="1:18" ht="16.5" x14ac:dyDescent="0.2">
      <c r="A44" s="78">
        <v>39</v>
      </c>
      <c r="B44" s="79"/>
      <c r="C44" s="79"/>
      <c r="D44" s="80"/>
      <c r="E44" s="81"/>
      <c r="F44" s="80"/>
      <c r="G44" s="80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92"/>
    </row>
    <row r="45" spans="1:18" ht="16.5" x14ac:dyDescent="0.2">
      <c r="A45" s="78">
        <v>40</v>
      </c>
      <c r="B45" s="79"/>
      <c r="C45" s="79"/>
      <c r="D45" s="80"/>
      <c r="E45" s="81"/>
      <c r="F45" s="80"/>
      <c r="G45" s="80"/>
      <c r="H45" s="82"/>
      <c r="I45" s="82"/>
      <c r="J45" s="82"/>
      <c r="K45" s="82"/>
      <c r="L45" s="82"/>
      <c r="M45" s="82"/>
      <c r="N45" s="82"/>
      <c r="O45" s="82"/>
      <c r="P45" s="82"/>
      <c r="Q45" s="91"/>
      <c r="R45" s="92"/>
    </row>
    <row r="46" spans="1:18" ht="16.5" x14ac:dyDescent="0.2">
      <c r="A46" s="78">
        <v>41</v>
      </c>
      <c r="B46" s="79"/>
      <c r="C46" s="79"/>
      <c r="D46" s="80"/>
      <c r="E46" s="81"/>
      <c r="F46" s="80"/>
      <c r="G46" s="80"/>
      <c r="H46" s="82"/>
      <c r="I46" s="82"/>
      <c r="J46" s="82"/>
      <c r="K46" s="82"/>
      <c r="L46" s="82"/>
      <c r="M46" s="82"/>
      <c r="N46" s="82"/>
      <c r="O46" s="82"/>
      <c r="P46" s="82"/>
      <c r="Q46" s="91"/>
      <c r="R46" s="92"/>
    </row>
    <row r="47" spans="1:18" ht="16.5" x14ac:dyDescent="0.2">
      <c r="A47" s="78">
        <v>42</v>
      </c>
      <c r="B47" s="79"/>
      <c r="C47" s="79"/>
      <c r="D47" s="80"/>
      <c r="E47" s="81"/>
      <c r="F47" s="80"/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91"/>
      <c r="R47" s="92"/>
    </row>
    <row r="48" spans="1:18" ht="16.5" x14ac:dyDescent="0.2">
      <c r="A48" s="78">
        <v>43</v>
      </c>
      <c r="B48" s="79"/>
      <c r="C48" s="79"/>
      <c r="D48" s="80"/>
      <c r="E48" s="81"/>
      <c r="F48" s="80"/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91"/>
      <c r="R48" s="92"/>
    </row>
    <row r="49" spans="1:18" ht="16.5" x14ac:dyDescent="0.2">
      <c r="A49" s="78">
        <v>44</v>
      </c>
      <c r="B49" s="79"/>
      <c r="C49" s="79"/>
      <c r="D49" s="80"/>
      <c r="E49" s="81"/>
      <c r="F49" s="80"/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91"/>
      <c r="R49" s="92"/>
    </row>
    <row r="50" spans="1:18" ht="16.5" x14ac:dyDescent="0.2">
      <c r="A50" s="78">
        <v>45</v>
      </c>
      <c r="B50" s="79"/>
      <c r="C50" s="79"/>
      <c r="D50" s="80"/>
      <c r="E50" s="81"/>
      <c r="F50" s="80"/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91"/>
      <c r="R50" s="92"/>
    </row>
    <row r="51" spans="1:18" ht="16.5" x14ac:dyDescent="0.2">
      <c r="A51" s="78">
        <v>46</v>
      </c>
      <c r="B51" s="79"/>
      <c r="C51" s="79"/>
      <c r="D51" s="80"/>
      <c r="E51" s="81"/>
      <c r="F51" s="80"/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91"/>
      <c r="R51" s="92"/>
    </row>
    <row r="52" spans="1:18" ht="16.5" x14ac:dyDescent="0.2">
      <c r="A52" s="78">
        <v>47</v>
      </c>
      <c r="B52" s="79"/>
      <c r="C52" s="79"/>
      <c r="D52" s="80"/>
      <c r="E52" s="81"/>
      <c r="F52" s="80"/>
      <c r="G52" s="80"/>
      <c r="H52" s="82"/>
      <c r="I52" s="82"/>
      <c r="J52" s="82"/>
      <c r="K52" s="82"/>
      <c r="L52" s="82"/>
      <c r="M52" s="82"/>
      <c r="N52" s="82"/>
      <c r="O52" s="82"/>
      <c r="P52" s="82"/>
      <c r="Q52" s="91"/>
      <c r="R52" s="92"/>
    </row>
    <row r="53" spans="1:18" ht="16.5" x14ac:dyDescent="0.2">
      <c r="A53" s="78">
        <v>48</v>
      </c>
      <c r="B53" s="79"/>
      <c r="C53" s="79"/>
      <c r="D53" s="80"/>
      <c r="E53" s="81"/>
      <c r="F53" s="80"/>
      <c r="G53" s="80"/>
      <c r="H53" s="82"/>
      <c r="I53" s="82"/>
      <c r="J53" s="82"/>
      <c r="K53" s="82"/>
      <c r="L53" s="82"/>
      <c r="M53" s="82"/>
      <c r="N53" s="82"/>
      <c r="O53" s="82"/>
      <c r="P53" s="82"/>
      <c r="Q53" s="91"/>
      <c r="R53" s="92"/>
    </row>
    <row r="54" spans="1:18" ht="16.5" x14ac:dyDescent="0.2">
      <c r="A54" s="78">
        <v>49</v>
      </c>
      <c r="B54" s="79"/>
      <c r="C54" s="79"/>
      <c r="D54" s="80"/>
      <c r="E54" s="81"/>
      <c r="F54" s="80"/>
      <c r="G54" s="80"/>
      <c r="H54" s="82"/>
      <c r="I54" s="82"/>
      <c r="J54" s="82"/>
      <c r="K54" s="82"/>
      <c r="L54" s="82"/>
      <c r="M54" s="82"/>
      <c r="N54" s="82"/>
      <c r="O54" s="82"/>
      <c r="P54" s="82"/>
      <c r="Q54" s="91"/>
      <c r="R54" s="92"/>
    </row>
    <row r="55" spans="1:18" ht="16.5" x14ac:dyDescent="0.25">
      <c r="A55" s="78">
        <v>50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96"/>
      <c r="M55" s="103"/>
      <c r="N55" s="103"/>
      <c r="O55" s="103"/>
      <c r="P55" s="103"/>
      <c r="Q55" s="103"/>
      <c r="R55" s="92"/>
    </row>
    <row r="57" spans="1:18" ht="16.5" x14ac:dyDescent="0.25">
      <c r="N57" s="105"/>
      <c r="O57" s="105"/>
    </row>
    <row r="58" spans="1:18" ht="16.5" x14ac:dyDescent="0.25">
      <c r="N58" s="105"/>
      <c r="O58" s="105"/>
    </row>
    <row r="59" spans="1:18" ht="16.5" x14ac:dyDescent="0.25">
      <c r="N59" s="105"/>
      <c r="O59" s="10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J29" sqref="A29:J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1"/>
    </row>
    <row r="2" spans="1:22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43" t="s">
        <v>0</v>
      </c>
      <c r="B4" s="144" t="s">
        <v>10</v>
      </c>
      <c r="C4" s="144"/>
      <c r="D4" s="144"/>
      <c r="E4" s="144"/>
      <c r="F4" s="144"/>
      <c r="G4" s="144"/>
      <c r="H4" s="144"/>
      <c r="I4" s="144"/>
      <c r="J4" s="136" t="s">
        <v>6</v>
      </c>
      <c r="K4" s="136" t="s">
        <v>15</v>
      </c>
      <c r="L4" s="136"/>
      <c r="M4" s="136" t="s">
        <v>8</v>
      </c>
      <c r="N4" s="136"/>
      <c r="O4" s="145" t="s">
        <v>9</v>
      </c>
      <c r="P4" s="145" t="s">
        <v>18</v>
      </c>
      <c r="Q4" s="136" t="s">
        <v>26</v>
      </c>
      <c r="R4" s="136" t="s">
        <v>20</v>
      </c>
      <c r="U4" s="114" t="s">
        <v>26</v>
      </c>
      <c r="V4" s="114" t="s">
        <v>20</v>
      </c>
    </row>
    <row r="5" spans="1:22" ht="45" customHeight="1" x14ac:dyDescent="0.25">
      <c r="A5" s="143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6" t="s">
        <v>5</v>
      </c>
      <c r="H5" s="76" t="s">
        <v>7</v>
      </c>
      <c r="I5" s="77" t="s">
        <v>19</v>
      </c>
      <c r="J5" s="136"/>
      <c r="K5" s="74" t="s">
        <v>16</v>
      </c>
      <c r="L5" s="74" t="s">
        <v>17</v>
      </c>
      <c r="M5" s="75" t="s">
        <v>13</v>
      </c>
      <c r="N5" s="74" t="s">
        <v>14</v>
      </c>
      <c r="O5" s="145"/>
      <c r="P5" s="145"/>
      <c r="Q5" s="136"/>
      <c r="R5" s="136"/>
      <c r="U5" s="114"/>
      <c r="V5" s="114"/>
    </row>
    <row r="6" spans="1:22" s="2" customFormat="1" ht="15.75" customHeight="1" x14ac:dyDescent="0.25">
      <c r="A6" s="78">
        <v>1</v>
      </c>
      <c r="B6" s="79">
        <v>43378</v>
      </c>
      <c r="C6" s="79">
        <v>43383</v>
      </c>
      <c r="D6" s="80" t="s">
        <v>55</v>
      </c>
      <c r="E6" s="81">
        <v>868926033947976</v>
      </c>
      <c r="F6" s="80"/>
      <c r="G6" s="80" t="s">
        <v>54</v>
      </c>
      <c r="H6" s="82" t="s">
        <v>104</v>
      </c>
      <c r="I6" s="83" t="s">
        <v>70</v>
      </c>
      <c r="J6" s="84" t="s">
        <v>102</v>
      </c>
      <c r="K6" s="82" t="s">
        <v>69</v>
      </c>
      <c r="L6" s="82" t="s">
        <v>71</v>
      </c>
      <c r="M6" s="84" t="s">
        <v>103</v>
      </c>
      <c r="N6" s="94">
        <v>220000</v>
      </c>
      <c r="O6" s="82" t="s">
        <v>101</v>
      </c>
      <c r="P6" s="82" t="s">
        <v>61</v>
      </c>
      <c r="Q6" s="85" t="s">
        <v>25</v>
      </c>
      <c r="R6" s="80" t="s">
        <v>46</v>
      </c>
      <c r="U6" s="115" t="s">
        <v>25</v>
      </c>
      <c r="V6" s="42" t="s">
        <v>28</v>
      </c>
    </row>
    <row r="7" spans="1:22" s="2" customFormat="1" ht="15.75" customHeight="1" x14ac:dyDescent="0.25">
      <c r="A7" s="78">
        <v>2</v>
      </c>
      <c r="B7" s="79"/>
      <c r="C7" s="79"/>
      <c r="D7" s="80"/>
      <c r="E7" s="81"/>
      <c r="F7" s="80"/>
      <c r="G7" s="80"/>
      <c r="H7" s="88"/>
      <c r="I7" s="88"/>
      <c r="J7" s="82"/>
      <c r="K7" s="82"/>
      <c r="L7" s="82"/>
      <c r="M7" s="82"/>
      <c r="N7" s="82"/>
      <c r="O7" s="82"/>
      <c r="P7" s="82"/>
      <c r="Q7" s="85"/>
      <c r="R7" s="80"/>
      <c r="U7" s="116"/>
      <c r="V7" s="42" t="s">
        <v>46</v>
      </c>
    </row>
    <row r="8" spans="1:22" s="2" customFormat="1" ht="15.75" customHeight="1" x14ac:dyDescent="0.25">
      <c r="A8" s="78">
        <v>3</v>
      </c>
      <c r="B8" s="79"/>
      <c r="C8" s="79"/>
      <c r="D8" s="80"/>
      <c r="E8" s="81"/>
      <c r="F8" s="80"/>
      <c r="G8" s="80"/>
      <c r="H8" s="89"/>
      <c r="I8" s="88"/>
      <c r="J8" s="84"/>
      <c r="K8" s="82"/>
      <c r="L8" s="82"/>
      <c r="M8" s="84"/>
      <c r="N8" s="82"/>
      <c r="O8" s="82"/>
      <c r="P8" s="82"/>
      <c r="Q8" s="85"/>
      <c r="R8" s="80"/>
      <c r="U8" s="116"/>
      <c r="V8" s="42" t="s">
        <v>30</v>
      </c>
    </row>
    <row r="9" spans="1:22" s="2" customFormat="1" ht="15.75" customHeight="1" x14ac:dyDescent="0.25">
      <c r="A9" s="78">
        <v>4</v>
      </c>
      <c r="B9" s="79"/>
      <c r="C9" s="79"/>
      <c r="D9" s="80"/>
      <c r="E9" s="81"/>
      <c r="F9" s="80"/>
      <c r="G9" s="80"/>
      <c r="H9" s="89"/>
      <c r="I9" s="88"/>
      <c r="J9" s="82"/>
      <c r="K9" s="82"/>
      <c r="L9" s="82"/>
      <c r="M9" s="82"/>
      <c r="N9" s="82"/>
      <c r="O9" s="82"/>
      <c r="P9" s="82"/>
      <c r="Q9" s="85"/>
      <c r="R9" s="80"/>
      <c r="U9" s="116"/>
      <c r="V9" s="42" t="s">
        <v>41</v>
      </c>
    </row>
    <row r="10" spans="1:22" s="2" customFormat="1" ht="15.75" customHeight="1" x14ac:dyDescent="0.25">
      <c r="A10" s="78">
        <v>5</v>
      </c>
      <c r="B10" s="79"/>
      <c r="C10" s="79"/>
      <c r="D10" s="80"/>
      <c r="E10" s="81"/>
      <c r="F10" s="80"/>
      <c r="G10" s="80"/>
      <c r="H10" s="89"/>
      <c r="I10" s="89"/>
      <c r="J10" s="82"/>
      <c r="K10" s="82"/>
      <c r="L10" s="82"/>
      <c r="M10" s="82"/>
      <c r="N10" s="82"/>
      <c r="O10" s="82"/>
      <c r="P10" s="82"/>
      <c r="Q10" s="85"/>
      <c r="R10" s="80"/>
      <c r="U10" s="117"/>
      <c r="V10" s="42" t="s">
        <v>40</v>
      </c>
    </row>
    <row r="11" spans="1:22" s="2" customFormat="1" ht="15.75" customHeight="1" x14ac:dyDescent="0.25">
      <c r="A11" s="78">
        <v>6</v>
      </c>
      <c r="B11" s="79"/>
      <c r="C11" s="79"/>
      <c r="D11" s="80"/>
      <c r="E11" s="81"/>
      <c r="F11" s="80"/>
      <c r="G11" s="80"/>
      <c r="H11" s="82"/>
      <c r="I11" s="84"/>
      <c r="J11" s="82"/>
      <c r="K11" s="82"/>
      <c r="L11" s="82"/>
      <c r="M11" s="82"/>
      <c r="N11" s="82"/>
      <c r="O11" s="82"/>
      <c r="P11" s="82"/>
      <c r="Q11" s="85"/>
      <c r="R11" s="80"/>
      <c r="U11" s="115" t="s">
        <v>27</v>
      </c>
      <c r="V11" s="42" t="s">
        <v>32</v>
      </c>
    </row>
    <row r="12" spans="1:22" s="18" customFormat="1" ht="15.75" customHeight="1" x14ac:dyDescent="0.25">
      <c r="A12" s="78">
        <v>7</v>
      </c>
      <c r="B12" s="79"/>
      <c r="C12" s="79"/>
      <c r="D12" s="82"/>
      <c r="E12" s="90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91"/>
      <c r="R12" s="92"/>
      <c r="U12" s="116"/>
      <c r="V12" s="43" t="s">
        <v>33</v>
      </c>
    </row>
    <row r="13" spans="1:22" s="2" customFormat="1" ht="15.75" customHeight="1" x14ac:dyDescent="0.25">
      <c r="A13" s="78">
        <v>8</v>
      </c>
      <c r="B13" s="79"/>
      <c r="C13" s="79"/>
      <c r="D13" s="82"/>
      <c r="E13" s="90"/>
      <c r="F13" s="82"/>
      <c r="G13" s="82"/>
      <c r="H13" s="93"/>
      <c r="I13" s="93"/>
      <c r="J13" s="93"/>
      <c r="K13" s="93"/>
      <c r="L13" s="82"/>
      <c r="M13" s="82"/>
      <c r="N13" s="93"/>
      <c r="O13" s="82"/>
      <c r="P13" s="82"/>
      <c r="Q13" s="91"/>
      <c r="R13" s="92"/>
      <c r="U13" s="117"/>
      <c r="V13" s="42" t="s">
        <v>34</v>
      </c>
    </row>
    <row r="14" spans="1:22" s="2" customFormat="1" ht="15.75" customHeight="1" x14ac:dyDescent="0.25">
      <c r="A14" s="78">
        <v>9</v>
      </c>
      <c r="B14" s="79"/>
      <c r="C14" s="79"/>
      <c r="D14" s="82"/>
      <c r="E14" s="9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91"/>
      <c r="R14" s="92"/>
    </row>
    <row r="15" spans="1:22" ht="16.5" x14ac:dyDescent="0.25">
      <c r="A15" s="78">
        <v>10</v>
      </c>
      <c r="B15" s="79"/>
      <c r="C15" s="79"/>
      <c r="D15" s="82"/>
      <c r="E15" s="90"/>
      <c r="F15" s="82"/>
      <c r="G15" s="82"/>
      <c r="H15" s="82"/>
      <c r="I15" s="94"/>
      <c r="J15" s="82"/>
      <c r="K15" s="82"/>
      <c r="L15" s="82"/>
      <c r="M15" s="82"/>
      <c r="N15" s="82"/>
      <c r="O15" s="82"/>
      <c r="P15" s="82"/>
      <c r="Q15" s="91"/>
      <c r="R15" s="92"/>
    </row>
    <row r="16" spans="1:22" ht="16.5" x14ac:dyDescent="0.25">
      <c r="A16" s="78">
        <v>11</v>
      </c>
      <c r="B16" s="79"/>
      <c r="C16" s="79"/>
      <c r="D16" s="82"/>
      <c r="E16" s="90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91"/>
      <c r="R16" s="92"/>
      <c r="U16" s="31" t="s">
        <v>43</v>
      </c>
      <c r="V16" s="30" t="s">
        <v>22</v>
      </c>
    </row>
    <row r="17" spans="1:22" ht="16.5" x14ac:dyDescent="0.25">
      <c r="A17" s="78">
        <v>12</v>
      </c>
      <c r="B17" s="79"/>
      <c r="C17" s="79"/>
      <c r="D17" s="82"/>
      <c r="E17" s="90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91"/>
      <c r="R17" s="92"/>
      <c r="U17" s="28" t="s">
        <v>24</v>
      </c>
      <c r="V17" s="4">
        <f>COUNTIF(Q6:Q55,"PM")</f>
        <v>0</v>
      </c>
    </row>
    <row r="18" spans="1:22" ht="16.5" x14ac:dyDescent="0.25">
      <c r="A18" s="78">
        <v>13</v>
      </c>
      <c r="B18" s="79"/>
      <c r="C18" s="79"/>
      <c r="D18" s="82"/>
      <c r="E18" s="90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91"/>
      <c r="R18" s="92"/>
      <c r="U18" s="28" t="s">
        <v>23</v>
      </c>
      <c r="V18" s="4">
        <f>COUNTIF(Q6:Q56,"PC")</f>
        <v>1</v>
      </c>
    </row>
    <row r="19" spans="1:22" ht="17.25" x14ac:dyDescent="0.25">
      <c r="A19" s="78">
        <v>14</v>
      </c>
      <c r="B19" s="98"/>
      <c r="C19" s="82"/>
      <c r="D19" s="80"/>
      <c r="E19" s="81"/>
      <c r="F19" s="80"/>
      <c r="G19" s="80"/>
      <c r="H19" s="82"/>
      <c r="I19" s="82"/>
      <c r="J19" s="82"/>
      <c r="K19" s="82"/>
      <c r="L19" s="82"/>
      <c r="M19" s="82"/>
      <c r="N19" s="82"/>
      <c r="O19" s="82"/>
      <c r="P19" s="82"/>
      <c r="Q19" s="91"/>
      <c r="R19" s="92"/>
      <c r="U19" s="48" t="s">
        <v>44</v>
      </c>
      <c r="V19" s="49">
        <f>SUM(V17:V18)</f>
        <v>1</v>
      </c>
    </row>
    <row r="20" spans="1:22" ht="16.5" x14ac:dyDescent="0.25">
      <c r="A20" s="78">
        <v>15</v>
      </c>
      <c r="B20" s="98"/>
      <c r="C20" s="82"/>
      <c r="D20" s="80"/>
      <c r="E20" s="81"/>
      <c r="F20" s="80"/>
      <c r="G20" s="80"/>
      <c r="H20" s="82"/>
      <c r="I20" s="82"/>
      <c r="J20" s="82"/>
      <c r="K20" s="82"/>
      <c r="L20" s="82"/>
      <c r="M20" s="80"/>
      <c r="N20" s="82"/>
      <c r="O20" s="82"/>
      <c r="P20" s="82"/>
      <c r="Q20" s="91"/>
      <c r="R20" s="92"/>
    </row>
    <row r="21" spans="1:22" ht="16.5" x14ac:dyDescent="0.25">
      <c r="A21" s="78">
        <v>16</v>
      </c>
      <c r="B21" s="98"/>
      <c r="C21" s="82"/>
      <c r="D21" s="80"/>
      <c r="E21" s="81"/>
      <c r="F21" s="80"/>
      <c r="G21" s="80"/>
      <c r="H21" s="82"/>
      <c r="I21" s="82"/>
      <c r="J21" s="82"/>
      <c r="K21" s="82"/>
      <c r="L21" s="82"/>
      <c r="M21" s="82"/>
      <c r="N21" s="82"/>
      <c r="O21" s="82"/>
      <c r="P21" s="82"/>
      <c r="Q21" s="91"/>
      <c r="R21" s="92"/>
    </row>
    <row r="22" spans="1:22" ht="16.5" x14ac:dyDescent="0.25">
      <c r="A22" s="78">
        <v>17</v>
      </c>
      <c r="B22" s="98"/>
      <c r="C22" s="82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91"/>
      <c r="R22" s="92"/>
      <c r="U22" s="46" t="s">
        <v>20</v>
      </c>
      <c r="V22" s="45" t="s">
        <v>22</v>
      </c>
    </row>
    <row r="23" spans="1:22" ht="16.5" x14ac:dyDescent="0.25">
      <c r="A23" s="78">
        <v>18</v>
      </c>
      <c r="B23" s="98"/>
      <c r="C23" s="82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91"/>
      <c r="R23" s="92"/>
      <c r="U23" s="44" t="s">
        <v>35</v>
      </c>
      <c r="V23" s="45">
        <f>COUNTIF(R6:R55,"MCU")</f>
        <v>0</v>
      </c>
    </row>
    <row r="24" spans="1:22" ht="16.5" x14ac:dyDescent="0.25">
      <c r="A24" s="78">
        <v>19</v>
      </c>
      <c r="B24" s="98"/>
      <c r="C24" s="82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91"/>
      <c r="R24" s="92"/>
      <c r="U24" s="44" t="s">
        <v>45</v>
      </c>
      <c r="V24" s="45">
        <f>COUNTIF(R6:R55,"GSM")</f>
        <v>1</v>
      </c>
    </row>
    <row r="25" spans="1:22" ht="16.5" x14ac:dyDescent="0.25">
      <c r="A25" s="78">
        <v>20</v>
      </c>
      <c r="B25" s="98"/>
      <c r="C25" s="82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91"/>
      <c r="R25" s="92"/>
      <c r="U25" s="44" t="s">
        <v>36</v>
      </c>
      <c r="V25" s="45">
        <f>COUNTIF(R6:R55,"GPS")</f>
        <v>0</v>
      </c>
    </row>
    <row r="26" spans="1:22" ht="16.5" x14ac:dyDescent="0.25">
      <c r="A26" s="78">
        <v>21</v>
      </c>
      <c r="B26" s="98"/>
      <c r="C26" s="82"/>
      <c r="D26" s="80"/>
      <c r="E26" s="81"/>
      <c r="F26" s="80"/>
      <c r="G26" s="80"/>
      <c r="H26" s="80"/>
      <c r="I26" s="80"/>
      <c r="J26" s="82"/>
      <c r="K26" s="80"/>
      <c r="L26" s="80"/>
      <c r="M26" s="82"/>
      <c r="N26" s="80"/>
      <c r="O26" s="80"/>
      <c r="P26" s="80"/>
      <c r="Q26" s="91"/>
      <c r="R26" s="92"/>
      <c r="U26" s="44" t="s">
        <v>42</v>
      </c>
      <c r="V26" s="45">
        <f>COUNTIF(R6:R55,"NG")</f>
        <v>0</v>
      </c>
    </row>
    <row r="27" spans="1:22" ht="16.5" x14ac:dyDescent="0.25">
      <c r="A27" s="78">
        <v>22</v>
      </c>
      <c r="B27" s="98"/>
      <c r="C27" s="82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91"/>
      <c r="R27" s="92"/>
      <c r="U27" s="44" t="s">
        <v>31</v>
      </c>
      <c r="V27" s="45">
        <f>COUNTIF(R6:R55,"LK")</f>
        <v>0</v>
      </c>
    </row>
    <row r="28" spans="1:22" ht="16.5" x14ac:dyDescent="0.25">
      <c r="A28" s="78">
        <v>23</v>
      </c>
      <c r="B28" s="79"/>
      <c r="C28" s="79"/>
      <c r="D28" s="80"/>
      <c r="E28" s="81"/>
      <c r="F28" s="80"/>
      <c r="G28" s="80"/>
      <c r="H28" s="82"/>
      <c r="I28" s="82"/>
      <c r="J28" s="82"/>
      <c r="K28" s="82"/>
      <c r="L28" s="82"/>
      <c r="M28" s="82"/>
      <c r="N28" s="82"/>
      <c r="O28" s="82"/>
      <c r="P28" s="82"/>
      <c r="Q28" s="91"/>
      <c r="R28" s="92"/>
      <c r="U28" s="44" t="s">
        <v>37</v>
      </c>
      <c r="V28" s="45">
        <f>COUNTIF(R6:R55,"MCH")</f>
        <v>0</v>
      </c>
    </row>
    <row r="29" spans="1:22" ht="16.5" x14ac:dyDescent="0.25">
      <c r="A29" s="78">
        <v>24</v>
      </c>
      <c r="B29" s="79"/>
      <c r="C29" s="79"/>
      <c r="D29" s="80"/>
      <c r="E29" s="81"/>
      <c r="F29" s="80"/>
      <c r="G29" s="80"/>
      <c r="H29" s="82"/>
      <c r="I29" s="82"/>
      <c r="J29" s="82"/>
      <c r="K29" s="82"/>
      <c r="L29" s="82"/>
      <c r="M29" s="82"/>
      <c r="N29" s="82"/>
      <c r="O29" s="82"/>
      <c r="P29" s="82"/>
      <c r="Q29" s="91"/>
      <c r="R29" s="92"/>
      <c r="U29" s="44" t="s">
        <v>38</v>
      </c>
      <c r="V29" s="45">
        <f>COUNTIF(R6:R55,"NCFW")</f>
        <v>0</v>
      </c>
    </row>
    <row r="30" spans="1:22" ht="16.5" x14ac:dyDescent="0.25">
      <c r="A30" s="78">
        <v>25</v>
      </c>
      <c r="B30" s="79"/>
      <c r="C30" s="79"/>
      <c r="D30" s="80"/>
      <c r="E30" s="81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91"/>
      <c r="R30" s="92"/>
      <c r="U30" s="44" t="s">
        <v>39</v>
      </c>
      <c r="V30" s="45">
        <f>COUNTIF(R6:R55,"KL")</f>
        <v>0</v>
      </c>
    </row>
    <row r="31" spans="1:22" ht="16.5" x14ac:dyDescent="0.25">
      <c r="A31" s="78">
        <v>26</v>
      </c>
      <c r="B31" s="79"/>
      <c r="C31" s="79"/>
      <c r="D31" s="80"/>
      <c r="E31" s="81"/>
      <c r="F31" s="80"/>
      <c r="G31" s="80"/>
      <c r="H31" s="82"/>
      <c r="I31" s="82"/>
      <c r="J31" s="82"/>
      <c r="K31" s="82"/>
      <c r="L31" s="82"/>
      <c r="M31" s="82"/>
      <c r="N31" s="82"/>
      <c r="O31" s="82"/>
      <c r="P31" s="82"/>
      <c r="Q31" s="91"/>
      <c r="R31" s="92"/>
    </row>
    <row r="32" spans="1:22" ht="16.5" x14ac:dyDescent="0.25">
      <c r="A32" s="78">
        <v>27</v>
      </c>
      <c r="B32" s="79"/>
      <c r="C32" s="79"/>
      <c r="D32" s="80"/>
      <c r="E32" s="81"/>
      <c r="F32" s="80"/>
      <c r="G32" s="80"/>
      <c r="H32" s="82"/>
      <c r="I32" s="82"/>
      <c r="J32" s="82"/>
      <c r="K32" s="82"/>
      <c r="L32" s="82"/>
      <c r="M32" s="82"/>
      <c r="N32" s="82"/>
      <c r="O32" s="82"/>
      <c r="P32" s="82"/>
      <c r="Q32" s="91"/>
      <c r="R32" s="92"/>
    </row>
    <row r="33" spans="1:18" ht="16.5" x14ac:dyDescent="0.25">
      <c r="A33" s="78">
        <v>28</v>
      </c>
      <c r="B33" s="79"/>
      <c r="C33" s="79"/>
      <c r="D33" s="80"/>
      <c r="E33" s="81"/>
      <c r="F33" s="80"/>
      <c r="G33" s="80"/>
      <c r="H33" s="82"/>
      <c r="I33" s="82"/>
      <c r="J33" s="82"/>
      <c r="K33" s="82"/>
      <c r="L33" s="82"/>
      <c r="M33" s="82"/>
      <c r="N33" s="82"/>
      <c r="O33" s="82"/>
      <c r="P33" s="82"/>
      <c r="Q33" s="91"/>
      <c r="R33" s="92"/>
    </row>
    <row r="34" spans="1:18" ht="16.5" x14ac:dyDescent="0.25">
      <c r="A34" s="78">
        <v>29</v>
      </c>
      <c r="B34" s="79"/>
      <c r="C34" s="79"/>
      <c r="D34" s="80"/>
      <c r="E34" s="81"/>
      <c r="F34" s="80"/>
      <c r="G34" s="80"/>
      <c r="H34" s="82"/>
      <c r="I34" s="82"/>
      <c r="J34" s="82"/>
      <c r="K34" s="82"/>
      <c r="L34" s="82"/>
      <c r="M34" s="82"/>
      <c r="N34" s="82"/>
      <c r="O34" s="82"/>
      <c r="P34" s="82"/>
      <c r="Q34" s="91"/>
      <c r="R34" s="92"/>
    </row>
    <row r="35" spans="1:18" ht="16.5" x14ac:dyDescent="0.25">
      <c r="A35" s="78">
        <v>30</v>
      </c>
      <c r="B35" s="79"/>
      <c r="C35" s="79"/>
      <c r="D35" s="80"/>
      <c r="E35" s="81"/>
      <c r="F35" s="80"/>
      <c r="G35" s="80"/>
      <c r="H35" s="82"/>
      <c r="I35" s="82"/>
      <c r="J35" s="82"/>
      <c r="K35" s="82"/>
      <c r="L35" s="82"/>
      <c r="M35" s="82"/>
      <c r="N35" s="82"/>
      <c r="O35" s="82"/>
      <c r="P35" s="82"/>
      <c r="Q35" s="91"/>
      <c r="R35" s="92"/>
    </row>
    <row r="36" spans="1:18" ht="16.5" x14ac:dyDescent="0.25">
      <c r="A36" s="78">
        <v>31</v>
      </c>
      <c r="B36" s="79"/>
      <c r="C36" s="79"/>
      <c r="D36" s="80"/>
      <c r="E36" s="81"/>
      <c r="F36" s="80"/>
      <c r="G36" s="80"/>
      <c r="H36" s="82"/>
      <c r="I36" s="82"/>
      <c r="J36" s="82"/>
      <c r="K36" s="82"/>
      <c r="L36" s="82"/>
      <c r="M36" s="82"/>
      <c r="N36" s="82"/>
      <c r="O36" s="82"/>
      <c r="P36" s="82"/>
      <c r="Q36" s="91"/>
      <c r="R36" s="92"/>
    </row>
    <row r="37" spans="1:18" ht="16.5" x14ac:dyDescent="0.25">
      <c r="A37" s="78">
        <v>32</v>
      </c>
      <c r="B37" s="79"/>
      <c r="C37" s="79"/>
      <c r="D37" s="80"/>
      <c r="E37" s="81"/>
      <c r="F37" s="80"/>
      <c r="G37" s="80"/>
      <c r="H37" s="82"/>
      <c r="I37" s="82"/>
      <c r="J37" s="82"/>
      <c r="K37" s="82"/>
      <c r="L37" s="82"/>
      <c r="M37" s="82"/>
      <c r="N37" s="82"/>
      <c r="O37" s="82"/>
      <c r="P37" s="82"/>
      <c r="Q37" s="91"/>
      <c r="R37" s="92"/>
    </row>
    <row r="38" spans="1:18" ht="16.5" x14ac:dyDescent="0.25">
      <c r="A38" s="78">
        <v>33</v>
      </c>
      <c r="B38" s="79"/>
      <c r="C38" s="79"/>
      <c r="D38" s="80"/>
      <c r="E38" s="81"/>
      <c r="F38" s="80"/>
      <c r="G38" s="80"/>
      <c r="H38" s="82"/>
      <c r="I38" s="82"/>
      <c r="J38" s="82"/>
      <c r="K38" s="82"/>
      <c r="L38" s="82"/>
      <c r="M38" s="82"/>
      <c r="N38" s="82"/>
      <c r="O38" s="82"/>
      <c r="P38" s="82"/>
      <c r="Q38" s="91"/>
      <c r="R38" s="92"/>
    </row>
    <row r="39" spans="1:18" ht="16.5" x14ac:dyDescent="0.25">
      <c r="A39" s="78">
        <v>34</v>
      </c>
      <c r="B39" s="79"/>
      <c r="C39" s="79"/>
      <c r="D39" s="80"/>
      <c r="E39" s="81"/>
      <c r="F39" s="80"/>
      <c r="G39" s="80"/>
      <c r="H39" s="82"/>
      <c r="I39" s="82"/>
      <c r="J39" s="82"/>
      <c r="K39" s="82"/>
      <c r="L39" s="82"/>
      <c r="M39" s="82"/>
      <c r="N39" s="82"/>
      <c r="O39" s="82"/>
      <c r="P39" s="82"/>
      <c r="Q39" s="91"/>
      <c r="R39" s="92"/>
    </row>
    <row r="40" spans="1:18" ht="16.5" x14ac:dyDescent="0.25">
      <c r="A40" s="78">
        <v>35</v>
      </c>
      <c r="B40" s="79"/>
      <c r="C40" s="79"/>
      <c r="D40" s="80"/>
      <c r="E40" s="81"/>
      <c r="F40" s="80"/>
      <c r="G40" s="80"/>
      <c r="H40" s="82"/>
      <c r="I40" s="82"/>
      <c r="J40" s="82"/>
      <c r="K40" s="82"/>
      <c r="L40" s="82"/>
      <c r="M40" s="82"/>
      <c r="N40" s="82"/>
      <c r="O40" s="82"/>
      <c r="P40" s="82"/>
      <c r="Q40" s="91"/>
      <c r="R40" s="92"/>
    </row>
    <row r="41" spans="1:18" ht="16.5" x14ac:dyDescent="0.25">
      <c r="A41" s="78">
        <v>36</v>
      </c>
      <c r="B41" s="79"/>
      <c r="C41" s="79"/>
      <c r="D41" s="80"/>
      <c r="E41" s="81"/>
      <c r="F41" s="80"/>
      <c r="G41" s="80"/>
      <c r="H41" s="82"/>
      <c r="I41" s="82"/>
      <c r="J41" s="82"/>
      <c r="K41" s="82"/>
      <c r="L41" s="82"/>
      <c r="M41" s="82"/>
      <c r="N41" s="82"/>
      <c r="O41" s="82"/>
      <c r="P41" s="82"/>
      <c r="Q41" s="91"/>
      <c r="R41" s="92"/>
    </row>
    <row r="42" spans="1:18" ht="16.5" x14ac:dyDescent="0.25">
      <c r="A42" s="78">
        <v>37</v>
      </c>
      <c r="B42" s="79"/>
      <c r="C42" s="79"/>
      <c r="D42" s="80"/>
      <c r="E42" s="81"/>
      <c r="F42" s="80"/>
      <c r="G42" s="80"/>
      <c r="H42" s="82"/>
      <c r="I42" s="82"/>
      <c r="J42" s="82"/>
      <c r="K42" s="82"/>
      <c r="L42" s="82"/>
      <c r="M42" s="82"/>
      <c r="N42" s="82"/>
      <c r="O42" s="82"/>
      <c r="P42" s="82"/>
      <c r="Q42" s="91"/>
      <c r="R42" s="92"/>
    </row>
    <row r="43" spans="1:18" ht="16.5" x14ac:dyDescent="0.25">
      <c r="A43" s="78">
        <v>38</v>
      </c>
      <c r="B43" s="79"/>
      <c r="C43" s="79"/>
      <c r="D43" s="80"/>
      <c r="E43" s="81"/>
      <c r="F43" s="80"/>
      <c r="G43" s="80"/>
      <c r="H43" s="82"/>
      <c r="I43" s="82"/>
      <c r="J43" s="82"/>
      <c r="K43" s="82"/>
      <c r="L43" s="82"/>
      <c r="M43" s="82"/>
      <c r="N43" s="82"/>
      <c r="O43" s="82"/>
      <c r="P43" s="82"/>
      <c r="Q43" s="91"/>
      <c r="R43" s="92"/>
    </row>
    <row r="44" spans="1:18" ht="16.5" x14ac:dyDescent="0.25">
      <c r="A44" s="78">
        <v>39</v>
      </c>
      <c r="B44" s="79"/>
      <c r="C44" s="79"/>
      <c r="D44" s="80"/>
      <c r="E44" s="81"/>
      <c r="F44" s="80"/>
      <c r="G44" s="80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92"/>
    </row>
    <row r="45" spans="1:18" ht="16.5" x14ac:dyDescent="0.25">
      <c r="A45" s="78">
        <v>40</v>
      </c>
      <c r="B45" s="79"/>
      <c r="C45" s="79"/>
      <c r="D45" s="80"/>
      <c r="E45" s="81"/>
      <c r="F45" s="80"/>
      <c r="G45" s="80"/>
      <c r="H45" s="82"/>
      <c r="I45" s="82"/>
      <c r="J45" s="82"/>
      <c r="K45" s="82"/>
      <c r="L45" s="82"/>
      <c r="M45" s="82"/>
      <c r="N45" s="82"/>
      <c r="O45" s="82"/>
      <c r="P45" s="82"/>
      <c r="Q45" s="91"/>
      <c r="R45" s="92"/>
    </row>
    <row r="46" spans="1:18" ht="16.5" x14ac:dyDescent="0.25">
      <c r="A46" s="78">
        <v>41</v>
      </c>
      <c r="B46" s="79"/>
      <c r="C46" s="79"/>
      <c r="D46" s="80"/>
      <c r="E46" s="81"/>
      <c r="F46" s="80"/>
      <c r="G46" s="80"/>
      <c r="H46" s="82"/>
      <c r="I46" s="82"/>
      <c r="J46" s="82"/>
      <c r="K46" s="82"/>
      <c r="L46" s="82"/>
      <c r="M46" s="82"/>
      <c r="N46" s="82"/>
      <c r="O46" s="82"/>
      <c r="P46" s="82"/>
      <c r="Q46" s="91"/>
      <c r="R46" s="92"/>
    </row>
    <row r="47" spans="1:18" ht="16.5" x14ac:dyDescent="0.25">
      <c r="A47" s="78">
        <v>42</v>
      </c>
      <c r="B47" s="79"/>
      <c r="C47" s="79"/>
      <c r="D47" s="80"/>
      <c r="E47" s="81"/>
      <c r="F47" s="80"/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91"/>
      <c r="R47" s="92"/>
    </row>
    <row r="48" spans="1:18" ht="16.5" x14ac:dyDescent="0.25">
      <c r="A48" s="78">
        <v>43</v>
      </c>
      <c r="B48" s="79"/>
      <c r="C48" s="79"/>
      <c r="D48" s="80"/>
      <c r="E48" s="81"/>
      <c r="F48" s="80"/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91"/>
      <c r="R48" s="92"/>
    </row>
    <row r="49" spans="1:18" ht="16.5" x14ac:dyDescent="0.25">
      <c r="A49" s="78">
        <v>44</v>
      </c>
      <c r="B49" s="79"/>
      <c r="C49" s="79"/>
      <c r="D49" s="80"/>
      <c r="E49" s="81"/>
      <c r="F49" s="80"/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91"/>
      <c r="R49" s="92"/>
    </row>
    <row r="50" spans="1:18" ht="16.5" x14ac:dyDescent="0.25">
      <c r="A50" s="78">
        <v>45</v>
      </c>
      <c r="B50" s="79"/>
      <c r="C50" s="79"/>
      <c r="D50" s="80"/>
      <c r="E50" s="81"/>
      <c r="F50" s="80"/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91"/>
      <c r="R50" s="92"/>
    </row>
    <row r="51" spans="1:18" ht="16.5" x14ac:dyDescent="0.25">
      <c r="A51" s="78">
        <v>46</v>
      </c>
      <c r="B51" s="79"/>
      <c r="C51" s="79"/>
      <c r="D51" s="80"/>
      <c r="E51" s="81"/>
      <c r="F51" s="80"/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91"/>
      <c r="R51" s="92"/>
    </row>
    <row r="52" spans="1:18" ht="16.5" x14ac:dyDescent="0.25">
      <c r="A52" s="78">
        <v>47</v>
      </c>
      <c r="B52" s="79"/>
      <c r="C52" s="79"/>
      <c r="D52" s="80"/>
      <c r="E52" s="81"/>
      <c r="F52" s="80"/>
      <c r="G52" s="80"/>
      <c r="H52" s="82"/>
      <c r="I52" s="82"/>
      <c r="J52" s="82"/>
      <c r="K52" s="82"/>
      <c r="L52" s="82"/>
      <c r="M52" s="82"/>
      <c r="N52" s="82"/>
      <c r="O52" s="82"/>
      <c r="P52" s="82"/>
      <c r="Q52" s="91"/>
      <c r="R52" s="92"/>
    </row>
    <row r="53" spans="1:18" ht="16.5" x14ac:dyDescent="0.25">
      <c r="A53" s="78">
        <v>48</v>
      </c>
      <c r="B53" s="79"/>
      <c r="C53" s="79"/>
      <c r="D53" s="80"/>
      <c r="E53" s="81"/>
      <c r="F53" s="80"/>
      <c r="G53" s="80"/>
      <c r="H53" s="82"/>
      <c r="I53" s="82"/>
      <c r="J53" s="82"/>
      <c r="K53" s="82"/>
      <c r="L53" s="82"/>
      <c r="M53" s="82"/>
      <c r="N53" s="82"/>
      <c r="O53" s="82"/>
      <c r="P53" s="82"/>
      <c r="Q53" s="91"/>
      <c r="R53" s="92"/>
    </row>
    <row r="54" spans="1:18" ht="16.5" x14ac:dyDescent="0.25">
      <c r="A54" s="78">
        <v>49</v>
      </c>
      <c r="B54" s="79"/>
      <c r="C54" s="79"/>
      <c r="D54" s="80"/>
      <c r="E54" s="81"/>
      <c r="F54" s="80"/>
      <c r="G54" s="80"/>
      <c r="H54" s="82"/>
      <c r="I54" s="82"/>
      <c r="J54" s="82"/>
      <c r="K54" s="82"/>
      <c r="L54" s="82"/>
      <c r="M54" s="82"/>
      <c r="N54" s="82"/>
      <c r="O54" s="82"/>
      <c r="P54" s="82"/>
      <c r="Q54" s="91"/>
      <c r="R54" s="92"/>
    </row>
    <row r="55" spans="1:18" ht="16.5" x14ac:dyDescent="0.25">
      <c r="A55" s="78">
        <v>50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96"/>
      <c r="M55" s="103"/>
      <c r="N55" s="103"/>
      <c r="O55" s="103"/>
      <c r="P55" s="103"/>
      <c r="Q55" s="103"/>
      <c r="R55" s="92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I10" sqref="I10"/>
    </sheetView>
  </sheetViews>
  <sheetFormatPr defaultRowHeight="14.25" x14ac:dyDescent="0.2"/>
  <cols>
    <col min="1" max="1" width="9.42578125" style="64" customWidth="1"/>
    <col min="2" max="2" width="19.28515625" style="64" customWidth="1"/>
    <col min="3" max="3" width="18.28515625" style="64" customWidth="1"/>
    <col min="4" max="4" width="21.85546875" style="64" customWidth="1"/>
    <col min="5" max="5" width="32.42578125" style="64" customWidth="1"/>
    <col min="6" max="6" width="15.85546875" style="64" customWidth="1"/>
    <col min="7" max="7" width="17" style="64" customWidth="1"/>
    <col min="8" max="8" width="35.42578125" style="64" customWidth="1"/>
    <col min="9" max="9" width="61.85546875" style="64" customWidth="1"/>
    <col min="10" max="10" width="53" style="64" customWidth="1"/>
    <col min="11" max="11" width="33.42578125" style="64" customWidth="1"/>
    <col min="12" max="12" width="30.7109375" style="104" customWidth="1"/>
    <col min="13" max="13" width="58" style="64" customWidth="1"/>
    <col min="14" max="14" width="15.85546875" style="64" customWidth="1"/>
    <col min="15" max="15" width="14.28515625" style="64" customWidth="1"/>
    <col min="16" max="16" width="37.7109375" style="64" customWidth="1"/>
    <col min="17" max="17" width="23.42578125" style="64" customWidth="1"/>
    <col min="18" max="18" width="21.140625" style="64" customWidth="1"/>
    <col min="19" max="20" width="9.140625" style="64"/>
    <col min="21" max="21" width="18.5703125" style="64" customWidth="1"/>
    <col min="22" max="22" width="21.42578125" style="64" customWidth="1"/>
    <col min="23" max="16384" width="9.140625" style="64"/>
  </cols>
  <sheetData>
    <row r="1" spans="1:22" ht="23.25" customHeight="1" x14ac:dyDescent="0.2">
      <c r="A1" s="140" t="s">
        <v>47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63"/>
    </row>
    <row r="2" spans="1:22" ht="20.25" customHeight="1" x14ac:dyDescent="0.2">
      <c r="A2" s="141" t="s">
        <v>11</v>
      </c>
      <c r="B2" s="142"/>
      <c r="C2" s="142"/>
      <c r="D2" s="142"/>
      <c r="E2" s="124" t="s">
        <v>99</v>
      </c>
      <c r="F2" s="124"/>
      <c r="G2" s="65"/>
      <c r="H2" s="66"/>
      <c r="I2" s="66"/>
      <c r="J2" s="66"/>
      <c r="K2" s="66"/>
      <c r="L2" s="67"/>
      <c r="M2" s="66"/>
      <c r="N2" s="66"/>
      <c r="O2" s="68"/>
      <c r="P2" s="68"/>
      <c r="Q2" s="69"/>
    </row>
    <row r="3" spans="1:22" ht="15.75" x14ac:dyDescent="0.2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  <c r="M3" s="71"/>
      <c r="N3" s="71"/>
      <c r="O3" s="71"/>
      <c r="P3" s="71"/>
      <c r="Q3" s="73"/>
    </row>
    <row r="4" spans="1:22" ht="16.5" x14ac:dyDescent="0.2">
      <c r="A4" s="143" t="s">
        <v>0</v>
      </c>
      <c r="B4" s="144" t="s">
        <v>10</v>
      </c>
      <c r="C4" s="144"/>
      <c r="D4" s="144"/>
      <c r="E4" s="144"/>
      <c r="F4" s="144"/>
      <c r="G4" s="144"/>
      <c r="H4" s="144"/>
      <c r="I4" s="144"/>
      <c r="J4" s="136" t="s">
        <v>6</v>
      </c>
      <c r="K4" s="136" t="s">
        <v>15</v>
      </c>
      <c r="L4" s="136"/>
      <c r="M4" s="136" t="s">
        <v>8</v>
      </c>
      <c r="N4" s="136"/>
      <c r="O4" s="145" t="s">
        <v>9</v>
      </c>
      <c r="P4" s="145" t="s">
        <v>18</v>
      </c>
      <c r="Q4" s="136" t="s">
        <v>26</v>
      </c>
      <c r="R4" s="136" t="s">
        <v>20</v>
      </c>
      <c r="U4" s="136" t="s">
        <v>26</v>
      </c>
      <c r="V4" s="136" t="s">
        <v>20</v>
      </c>
    </row>
    <row r="5" spans="1:22" ht="45" customHeight="1" x14ac:dyDescent="0.2">
      <c r="A5" s="143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6" t="s">
        <v>5</v>
      </c>
      <c r="H5" s="76" t="s">
        <v>7</v>
      </c>
      <c r="I5" s="77" t="s">
        <v>19</v>
      </c>
      <c r="J5" s="136"/>
      <c r="K5" s="74" t="s">
        <v>16</v>
      </c>
      <c r="L5" s="74" t="s">
        <v>17</v>
      </c>
      <c r="M5" s="75" t="s">
        <v>13</v>
      </c>
      <c r="N5" s="74" t="s">
        <v>14</v>
      </c>
      <c r="O5" s="145"/>
      <c r="P5" s="145"/>
      <c r="Q5" s="136"/>
      <c r="R5" s="136"/>
      <c r="U5" s="136"/>
      <c r="V5" s="136"/>
    </row>
    <row r="6" spans="1:22" s="86" customFormat="1" ht="15.75" customHeight="1" x14ac:dyDescent="0.2">
      <c r="A6" s="78">
        <v>1</v>
      </c>
      <c r="B6" s="79">
        <v>43378</v>
      </c>
      <c r="C6" s="79">
        <v>43383</v>
      </c>
      <c r="D6" s="80" t="s">
        <v>57</v>
      </c>
      <c r="E6" s="81">
        <v>865209034355223</v>
      </c>
      <c r="F6" s="80"/>
      <c r="G6" s="80" t="s">
        <v>54</v>
      </c>
      <c r="H6" s="82"/>
      <c r="I6" s="106" t="s">
        <v>73</v>
      </c>
      <c r="J6" s="84" t="s">
        <v>72</v>
      </c>
      <c r="K6" s="82" t="s">
        <v>74</v>
      </c>
      <c r="L6" s="82" t="s">
        <v>76</v>
      </c>
      <c r="M6" s="84" t="s">
        <v>75</v>
      </c>
      <c r="N6" s="82"/>
      <c r="O6" s="82" t="s">
        <v>101</v>
      </c>
      <c r="P6" s="82" t="s">
        <v>61</v>
      </c>
      <c r="Q6" s="85" t="s">
        <v>25</v>
      </c>
      <c r="R6" s="80" t="s">
        <v>41</v>
      </c>
      <c r="U6" s="137" t="s">
        <v>25</v>
      </c>
      <c r="V6" s="87" t="s">
        <v>28</v>
      </c>
    </row>
    <row r="7" spans="1:22" s="86" customFormat="1" ht="15.75" customHeight="1" x14ac:dyDescent="0.2">
      <c r="A7" s="78">
        <v>2</v>
      </c>
      <c r="B7" s="79">
        <v>43414</v>
      </c>
      <c r="C7" s="21" t="s">
        <v>137</v>
      </c>
      <c r="D7" s="4" t="s">
        <v>57</v>
      </c>
      <c r="E7" s="22">
        <v>865209034362997</v>
      </c>
      <c r="F7" s="48"/>
      <c r="G7" s="4" t="s">
        <v>54</v>
      </c>
      <c r="H7" s="88"/>
      <c r="I7" s="88" t="s">
        <v>119</v>
      </c>
      <c r="J7" s="82" t="s">
        <v>118</v>
      </c>
      <c r="K7" s="82" t="s">
        <v>74</v>
      </c>
      <c r="L7" s="82" t="s">
        <v>76</v>
      </c>
      <c r="M7" s="82" t="s">
        <v>120</v>
      </c>
      <c r="N7" s="82"/>
      <c r="O7" s="82" t="s">
        <v>101</v>
      </c>
      <c r="P7" s="82" t="s">
        <v>121</v>
      </c>
      <c r="Q7" s="85" t="s">
        <v>25</v>
      </c>
      <c r="R7" s="80" t="s">
        <v>41</v>
      </c>
      <c r="U7" s="138"/>
      <c r="V7" s="87" t="s">
        <v>46</v>
      </c>
    </row>
    <row r="8" spans="1:22" s="86" customFormat="1" ht="15.75" customHeight="1" x14ac:dyDescent="0.2">
      <c r="A8" s="78">
        <v>3</v>
      </c>
      <c r="B8" s="79">
        <v>43414</v>
      </c>
      <c r="C8" s="21" t="s">
        <v>137</v>
      </c>
      <c r="D8" s="4" t="s">
        <v>57</v>
      </c>
      <c r="E8" s="22">
        <v>863586032745592</v>
      </c>
      <c r="F8" s="48"/>
      <c r="G8" s="4" t="s">
        <v>54</v>
      </c>
      <c r="H8" s="89" t="s">
        <v>125</v>
      </c>
      <c r="I8" s="88" t="s">
        <v>124</v>
      </c>
      <c r="J8" s="82" t="s">
        <v>118</v>
      </c>
      <c r="K8" s="82" t="s">
        <v>123</v>
      </c>
      <c r="L8" s="82" t="s">
        <v>76</v>
      </c>
      <c r="M8" s="82" t="s">
        <v>120</v>
      </c>
      <c r="N8" s="82"/>
      <c r="O8" s="82" t="s">
        <v>101</v>
      </c>
      <c r="P8" s="82" t="s">
        <v>121</v>
      </c>
      <c r="Q8" s="85" t="s">
        <v>25</v>
      </c>
      <c r="R8" s="80" t="s">
        <v>41</v>
      </c>
      <c r="U8" s="138"/>
      <c r="V8" s="87" t="s">
        <v>30</v>
      </c>
    </row>
    <row r="9" spans="1:22" s="86" customFormat="1" ht="15.75" customHeight="1" x14ac:dyDescent="0.2">
      <c r="A9" s="78">
        <v>4</v>
      </c>
      <c r="B9" s="21" t="s">
        <v>159</v>
      </c>
      <c r="C9" s="79" t="s">
        <v>182</v>
      </c>
      <c r="D9" s="4" t="s">
        <v>57</v>
      </c>
      <c r="E9" s="22">
        <v>863586032915492</v>
      </c>
      <c r="F9" s="4"/>
      <c r="G9" s="4" t="s">
        <v>54</v>
      </c>
      <c r="H9" s="89" t="s">
        <v>178</v>
      </c>
      <c r="I9" s="88" t="s">
        <v>176</v>
      </c>
      <c r="J9" s="82" t="s">
        <v>66</v>
      </c>
      <c r="K9" s="82" t="s">
        <v>123</v>
      </c>
      <c r="L9" s="82" t="s">
        <v>76</v>
      </c>
      <c r="M9" s="82" t="s">
        <v>177</v>
      </c>
      <c r="N9" s="82"/>
      <c r="O9" s="82" t="s">
        <v>101</v>
      </c>
      <c r="P9" s="82" t="s">
        <v>121</v>
      </c>
      <c r="Q9" s="85" t="s">
        <v>25</v>
      </c>
      <c r="R9" s="80" t="s">
        <v>46</v>
      </c>
      <c r="U9" s="138"/>
      <c r="V9" s="87" t="s">
        <v>41</v>
      </c>
    </row>
    <row r="10" spans="1:22" s="86" customFormat="1" ht="15.75" customHeight="1" x14ac:dyDescent="0.2">
      <c r="A10" s="78">
        <v>5</v>
      </c>
      <c r="B10" s="21" t="s">
        <v>159</v>
      </c>
      <c r="C10" s="79" t="s">
        <v>182</v>
      </c>
      <c r="D10" s="4" t="s">
        <v>57</v>
      </c>
      <c r="E10" s="22">
        <v>865209034443904</v>
      </c>
      <c r="F10" s="4"/>
      <c r="G10" s="4" t="s">
        <v>54</v>
      </c>
      <c r="H10" s="89"/>
      <c r="I10" s="89" t="s">
        <v>181</v>
      </c>
      <c r="J10" s="82" t="s">
        <v>92</v>
      </c>
      <c r="K10" s="82" t="s">
        <v>74</v>
      </c>
      <c r="L10" s="82" t="s">
        <v>76</v>
      </c>
      <c r="M10" s="82" t="s">
        <v>179</v>
      </c>
      <c r="N10" s="82"/>
      <c r="O10" s="82" t="s">
        <v>101</v>
      </c>
      <c r="P10" s="82" t="s">
        <v>121</v>
      </c>
      <c r="Q10" s="85" t="s">
        <v>25</v>
      </c>
      <c r="R10" s="80" t="s">
        <v>30</v>
      </c>
      <c r="U10" s="139"/>
      <c r="V10" s="87" t="s">
        <v>40</v>
      </c>
    </row>
    <row r="11" spans="1:22" s="86" customFormat="1" ht="15.75" customHeight="1" x14ac:dyDescent="0.2">
      <c r="A11" s="78">
        <v>6</v>
      </c>
      <c r="B11" s="21" t="s">
        <v>159</v>
      </c>
      <c r="C11" s="79" t="s">
        <v>182</v>
      </c>
      <c r="D11" s="4" t="s">
        <v>57</v>
      </c>
      <c r="E11" s="22">
        <v>865209034447681</v>
      </c>
      <c r="F11" s="4"/>
      <c r="G11" s="4" t="s">
        <v>54</v>
      </c>
      <c r="H11" s="82"/>
      <c r="I11" s="84" t="s">
        <v>180</v>
      </c>
      <c r="J11" s="82" t="s">
        <v>118</v>
      </c>
      <c r="K11" s="82" t="s">
        <v>74</v>
      </c>
      <c r="L11" s="82" t="s">
        <v>76</v>
      </c>
      <c r="M11" s="82" t="s">
        <v>120</v>
      </c>
      <c r="N11" s="82"/>
      <c r="O11" s="82" t="s">
        <v>101</v>
      </c>
      <c r="P11" s="82" t="s">
        <v>121</v>
      </c>
      <c r="Q11" s="85" t="s">
        <v>25</v>
      </c>
      <c r="R11" s="80" t="s">
        <v>41</v>
      </c>
      <c r="U11" s="137" t="s">
        <v>27</v>
      </c>
      <c r="V11" s="87" t="s">
        <v>32</v>
      </c>
    </row>
    <row r="12" spans="1:22" s="86" customFormat="1" ht="15.75" customHeight="1" x14ac:dyDescent="0.2">
      <c r="A12" s="78">
        <v>7</v>
      </c>
      <c r="B12" s="79"/>
      <c r="C12" s="79"/>
      <c r="D12" s="82"/>
      <c r="E12" s="90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91"/>
      <c r="R12" s="92"/>
      <c r="U12" s="138"/>
      <c r="V12" s="87" t="s">
        <v>33</v>
      </c>
    </row>
    <row r="13" spans="1:22" s="86" customFormat="1" ht="15.75" customHeight="1" x14ac:dyDescent="0.2">
      <c r="A13" s="78">
        <v>8</v>
      </c>
      <c r="B13" s="79"/>
      <c r="C13" s="79"/>
      <c r="D13" s="82"/>
      <c r="E13" s="90"/>
      <c r="F13" s="82"/>
      <c r="G13" s="82"/>
      <c r="H13" s="93"/>
      <c r="I13" s="93"/>
      <c r="J13" s="93"/>
      <c r="K13" s="93"/>
      <c r="L13" s="82"/>
      <c r="M13" s="82"/>
      <c r="N13" s="93"/>
      <c r="O13" s="82"/>
      <c r="P13" s="82"/>
      <c r="Q13" s="91"/>
      <c r="R13" s="92"/>
      <c r="U13" s="139"/>
      <c r="V13" s="87" t="s">
        <v>34</v>
      </c>
    </row>
    <row r="14" spans="1:22" s="86" customFormat="1" ht="15.75" customHeight="1" x14ac:dyDescent="0.2">
      <c r="A14" s="78">
        <v>9</v>
      </c>
      <c r="B14" s="79"/>
      <c r="C14" s="79"/>
      <c r="D14" s="82"/>
      <c r="E14" s="9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91"/>
      <c r="R14" s="92"/>
    </row>
    <row r="15" spans="1:22" ht="16.5" x14ac:dyDescent="0.2">
      <c r="A15" s="78">
        <v>10</v>
      </c>
      <c r="B15" s="79"/>
      <c r="C15" s="79"/>
      <c r="D15" s="82"/>
      <c r="E15" s="90"/>
      <c r="F15" s="82"/>
      <c r="G15" s="82"/>
      <c r="H15" s="82"/>
      <c r="I15" s="94"/>
      <c r="J15" s="82"/>
      <c r="K15" s="82"/>
      <c r="L15" s="82"/>
      <c r="M15" s="82"/>
      <c r="N15" s="82"/>
      <c r="O15" s="82"/>
      <c r="P15" s="82"/>
      <c r="Q15" s="91"/>
      <c r="R15" s="92"/>
    </row>
    <row r="16" spans="1:22" ht="16.5" x14ac:dyDescent="0.25">
      <c r="A16" s="78">
        <v>11</v>
      </c>
      <c r="B16" s="79"/>
      <c r="C16" s="79"/>
      <c r="D16" s="82"/>
      <c r="E16" s="90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91"/>
      <c r="R16" s="92"/>
      <c r="U16" s="95" t="s">
        <v>43</v>
      </c>
      <c r="V16" s="96" t="s">
        <v>22</v>
      </c>
    </row>
    <row r="17" spans="1:22" ht="16.5" x14ac:dyDescent="0.2">
      <c r="A17" s="78">
        <v>12</v>
      </c>
      <c r="B17" s="79"/>
      <c r="C17" s="79"/>
      <c r="D17" s="82"/>
      <c r="E17" s="90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91"/>
      <c r="R17" s="92"/>
      <c r="U17" s="97" t="s">
        <v>24</v>
      </c>
      <c r="V17" s="80">
        <f>COUNTIF(Q6:Q55,"PM")</f>
        <v>0</v>
      </c>
    </row>
    <row r="18" spans="1:22" ht="16.5" x14ac:dyDescent="0.2">
      <c r="A18" s="78">
        <v>13</v>
      </c>
      <c r="B18" s="79"/>
      <c r="C18" s="79"/>
      <c r="D18" s="82"/>
      <c r="E18" s="90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91"/>
      <c r="R18" s="92"/>
      <c r="U18" s="97" t="s">
        <v>23</v>
      </c>
      <c r="V18" s="80">
        <f>COUNTIF(Q6:Q56,"PC")</f>
        <v>6</v>
      </c>
    </row>
    <row r="19" spans="1:22" ht="16.5" x14ac:dyDescent="0.25">
      <c r="A19" s="78">
        <v>14</v>
      </c>
      <c r="B19" s="98"/>
      <c r="C19" s="82"/>
      <c r="D19" s="80"/>
      <c r="E19" s="81"/>
      <c r="F19" s="80"/>
      <c r="G19" s="80"/>
      <c r="H19" s="82"/>
      <c r="I19" s="82"/>
      <c r="J19" s="82"/>
      <c r="K19" s="82"/>
      <c r="L19" s="82"/>
      <c r="M19" s="82"/>
      <c r="N19" s="82"/>
      <c r="O19" s="82"/>
      <c r="P19" s="82"/>
      <c r="Q19" s="91"/>
      <c r="R19" s="92"/>
      <c r="U19" s="99" t="s">
        <v>44</v>
      </c>
      <c r="V19" s="80">
        <f>SUM(V17:V18)</f>
        <v>6</v>
      </c>
    </row>
    <row r="20" spans="1:22" ht="16.5" x14ac:dyDescent="0.25">
      <c r="A20" s="78">
        <v>15</v>
      </c>
      <c r="B20" s="98"/>
      <c r="C20" s="82"/>
      <c r="D20" s="80"/>
      <c r="E20" s="81"/>
      <c r="F20" s="80"/>
      <c r="G20" s="80"/>
      <c r="H20" s="82"/>
      <c r="I20" s="82"/>
      <c r="J20" s="82"/>
      <c r="K20" s="82"/>
      <c r="L20" s="82"/>
      <c r="M20" s="80"/>
      <c r="N20" s="82"/>
      <c r="O20" s="82"/>
      <c r="P20" s="82"/>
      <c r="Q20" s="91"/>
      <c r="R20" s="92"/>
    </row>
    <row r="21" spans="1:22" ht="16.5" x14ac:dyDescent="0.25">
      <c r="A21" s="78">
        <v>16</v>
      </c>
      <c r="B21" s="98"/>
      <c r="C21" s="82"/>
      <c r="D21" s="80"/>
      <c r="E21" s="81"/>
      <c r="F21" s="80"/>
      <c r="G21" s="80"/>
      <c r="H21" s="82"/>
      <c r="I21" s="82"/>
      <c r="J21" s="82"/>
      <c r="K21" s="82"/>
      <c r="L21" s="82"/>
      <c r="M21" s="82"/>
      <c r="N21" s="82"/>
      <c r="O21" s="82"/>
      <c r="P21" s="82"/>
      <c r="Q21" s="91"/>
      <c r="R21" s="92"/>
    </row>
    <row r="22" spans="1:22" ht="16.5" x14ac:dyDescent="0.25">
      <c r="A22" s="78">
        <v>17</v>
      </c>
      <c r="B22" s="98"/>
      <c r="C22" s="82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91"/>
      <c r="R22" s="92"/>
      <c r="U22" s="100" t="s">
        <v>20</v>
      </c>
      <c r="V22" s="101" t="s">
        <v>22</v>
      </c>
    </row>
    <row r="23" spans="1:22" ht="16.5" x14ac:dyDescent="0.25">
      <c r="A23" s="78">
        <v>18</v>
      </c>
      <c r="B23" s="98"/>
      <c r="C23" s="82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91"/>
      <c r="R23" s="92"/>
      <c r="U23" s="102" t="s">
        <v>35</v>
      </c>
      <c r="V23" s="101">
        <f>COUNTIF(R6:R55,"MCU")</f>
        <v>0</v>
      </c>
    </row>
    <row r="24" spans="1:22" ht="16.5" x14ac:dyDescent="0.25">
      <c r="A24" s="78">
        <v>19</v>
      </c>
      <c r="B24" s="98"/>
      <c r="C24" s="82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91"/>
      <c r="R24" s="92"/>
      <c r="U24" s="102" t="s">
        <v>45</v>
      </c>
      <c r="V24" s="101">
        <f>COUNTIF(R6:R55,"GSM")</f>
        <v>1</v>
      </c>
    </row>
    <row r="25" spans="1:22" ht="16.5" x14ac:dyDescent="0.25">
      <c r="A25" s="78">
        <v>20</v>
      </c>
      <c r="B25" s="98"/>
      <c r="C25" s="82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91"/>
      <c r="R25" s="92"/>
      <c r="U25" s="102" t="s">
        <v>36</v>
      </c>
      <c r="V25" s="101">
        <f>COUNTIF(R6:R55,"GPS")</f>
        <v>1</v>
      </c>
    </row>
    <row r="26" spans="1:22" ht="16.5" x14ac:dyDescent="0.25">
      <c r="A26" s="78">
        <v>21</v>
      </c>
      <c r="B26" s="98"/>
      <c r="C26" s="82"/>
      <c r="D26" s="80"/>
      <c r="E26" s="81"/>
      <c r="F26" s="80"/>
      <c r="G26" s="80"/>
      <c r="H26" s="80"/>
      <c r="I26" s="80"/>
      <c r="J26" s="82"/>
      <c r="K26" s="80"/>
      <c r="L26" s="80"/>
      <c r="M26" s="82"/>
      <c r="N26" s="80"/>
      <c r="O26" s="80"/>
      <c r="P26" s="80"/>
      <c r="Q26" s="91"/>
      <c r="R26" s="92"/>
      <c r="U26" s="102" t="s">
        <v>42</v>
      </c>
      <c r="V26" s="101">
        <f>COUNTIF(R6:R55,"NG")</f>
        <v>4</v>
      </c>
    </row>
    <row r="27" spans="1:22" ht="16.5" x14ac:dyDescent="0.25">
      <c r="A27" s="78">
        <v>22</v>
      </c>
      <c r="B27" s="98"/>
      <c r="C27" s="82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91"/>
      <c r="R27" s="92"/>
      <c r="U27" s="102" t="s">
        <v>31</v>
      </c>
      <c r="V27" s="101">
        <f>COUNTIF(R6:R55,"LK")</f>
        <v>0</v>
      </c>
    </row>
    <row r="28" spans="1:22" ht="16.5" x14ac:dyDescent="0.2">
      <c r="A28" s="78">
        <v>23</v>
      </c>
      <c r="B28" s="79"/>
      <c r="C28" s="79"/>
      <c r="D28" s="80"/>
      <c r="E28" s="81"/>
      <c r="F28" s="80"/>
      <c r="G28" s="80"/>
      <c r="H28" s="82"/>
      <c r="I28" s="82"/>
      <c r="J28" s="82"/>
      <c r="K28" s="82"/>
      <c r="L28" s="82"/>
      <c r="M28" s="82"/>
      <c r="N28" s="82"/>
      <c r="O28" s="82"/>
      <c r="P28" s="82"/>
      <c r="Q28" s="91"/>
      <c r="R28" s="92"/>
      <c r="U28" s="102" t="s">
        <v>37</v>
      </c>
      <c r="V28" s="101">
        <f>COUNTIF(R6:R55,"MCH")</f>
        <v>0</v>
      </c>
    </row>
    <row r="29" spans="1:22" ht="16.5" x14ac:dyDescent="0.2">
      <c r="A29" s="78">
        <v>24</v>
      </c>
      <c r="B29" s="79"/>
      <c r="C29" s="79"/>
      <c r="D29" s="80"/>
      <c r="E29" s="81"/>
      <c r="F29" s="80"/>
      <c r="G29" s="80"/>
      <c r="H29" s="82"/>
      <c r="I29" s="82"/>
      <c r="J29" s="82"/>
      <c r="K29" s="82"/>
      <c r="L29" s="82"/>
      <c r="M29" s="82"/>
      <c r="N29" s="82"/>
      <c r="O29" s="82"/>
      <c r="P29" s="82"/>
      <c r="Q29" s="91"/>
      <c r="R29" s="92"/>
      <c r="U29" s="102" t="s">
        <v>38</v>
      </c>
      <c r="V29" s="101">
        <f>COUNTIF(R6:R55,"NCFW")</f>
        <v>0</v>
      </c>
    </row>
    <row r="30" spans="1:22" ht="16.5" x14ac:dyDescent="0.2">
      <c r="A30" s="78">
        <v>25</v>
      </c>
      <c r="B30" s="79"/>
      <c r="C30" s="79"/>
      <c r="D30" s="80"/>
      <c r="E30" s="81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91"/>
      <c r="R30" s="92"/>
      <c r="U30" s="102" t="s">
        <v>39</v>
      </c>
      <c r="V30" s="101">
        <f>COUNTIF(R6:R55,"KL")</f>
        <v>0</v>
      </c>
    </row>
    <row r="31" spans="1:22" ht="16.5" x14ac:dyDescent="0.2">
      <c r="A31" s="78">
        <v>26</v>
      </c>
      <c r="B31" s="79"/>
      <c r="C31" s="79"/>
      <c r="D31" s="80"/>
      <c r="E31" s="81"/>
      <c r="F31" s="80"/>
      <c r="G31" s="80"/>
      <c r="H31" s="82"/>
      <c r="I31" s="82"/>
      <c r="J31" s="82"/>
      <c r="K31" s="82"/>
      <c r="L31" s="82"/>
      <c r="M31" s="82"/>
      <c r="N31" s="82"/>
      <c r="O31" s="82"/>
      <c r="P31" s="82"/>
      <c r="Q31" s="91"/>
      <c r="R31" s="92"/>
    </row>
    <row r="32" spans="1:22" ht="16.5" x14ac:dyDescent="0.2">
      <c r="A32" s="78">
        <v>27</v>
      </c>
      <c r="B32" s="79"/>
      <c r="C32" s="79"/>
      <c r="D32" s="80"/>
      <c r="E32" s="81"/>
      <c r="F32" s="80"/>
      <c r="G32" s="80"/>
      <c r="H32" s="82"/>
      <c r="I32" s="82"/>
      <c r="J32" s="82"/>
      <c r="K32" s="82"/>
      <c r="L32" s="82"/>
      <c r="M32" s="82"/>
      <c r="N32" s="82"/>
      <c r="O32" s="82"/>
      <c r="P32" s="82"/>
      <c r="Q32" s="91"/>
      <c r="R32" s="92"/>
    </row>
    <row r="33" spans="1:18" ht="16.5" x14ac:dyDescent="0.2">
      <c r="A33" s="78">
        <v>28</v>
      </c>
      <c r="B33" s="79"/>
      <c r="C33" s="79"/>
      <c r="D33" s="80"/>
      <c r="E33" s="81"/>
      <c r="F33" s="80"/>
      <c r="G33" s="80"/>
      <c r="H33" s="82"/>
      <c r="I33" s="82"/>
      <c r="J33" s="82"/>
      <c r="K33" s="82"/>
      <c r="L33" s="82"/>
      <c r="M33" s="82"/>
      <c r="N33" s="82"/>
      <c r="O33" s="82"/>
      <c r="P33" s="82"/>
      <c r="Q33" s="91"/>
      <c r="R33" s="92"/>
    </row>
    <row r="34" spans="1:18" ht="16.5" x14ac:dyDescent="0.2">
      <c r="A34" s="78">
        <v>29</v>
      </c>
      <c r="B34" s="79"/>
      <c r="C34" s="79"/>
      <c r="D34" s="80"/>
      <c r="E34" s="81"/>
      <c r="F34" s="80"/>
      <c r="G34" s="80"/>
      <c r="H34" s="82"/>
      <c r="I34" s="82"/>
      <c r="J34" s="82"/>
      <c r="K34" s="82"/>
      <c r="L34" s="82"/>
      <c r="M34" s="82"/>
      <c r="N34" s="82"/>
      <c r="O34" s="82"/>
      <c r="P34" s="82"/>
      <c r="Q34" s="91"/>
      <c r="R34" s="92"/>
    </row>
    <row r="35" spans="1:18" ht="16.5" x14ac:dyDescent="0.2">
      <c r="A35" s="78">
        <v>30</v>
      </c>
      <c r="B35" s="79"/>
      <c r="C35" s="79"/>
      <c r="D35" s="80"/>
      <c r="E35" s="81"/>
      <c r="F35" s="80"/>
      <c r="G35" s="80"/>
      <c r="H35" s="82"/>
      <c r="I35" s="82"/>
      <c r="J35" s="82"/>
      <c r="K35" s="82"/>
      <c r="L35" s="82"/>
      <c r="M35" s="82"/>
      <c r="N35" s="82"/>
      <c r="O35" s="82"/>
      <c r="P35" s="82"/>
      <c r="Q35" s="91"/>
      <c r="R35" s="92"/>
    </row>
    <row r="36" spans="1:18" ht="16.5" x14ac:dyDescent="0.2">
      <c r="A36" s="78">
        <v>31</v>
      </c>
      <c r="B36" s="79"/>
      <c r="C36" s="79"/>
      <c r="D36" s="80"/>
      <c r="E36" s="81"/>
      <c r="F36" s="80"/>
      <c r="G36" s="80"/>
      <c r="H36" s="82"/>
      <c r="I36" s="82"/>
      <c r="J36" s="82"/>
      <c r="K36" s="82"/>
      <c r="L36" s="82"/>
      <c r="M36" s="82"/>
      <c r="N36" s="82"/>
      <c r="O36" s="82"/>
      <c r="P36" s="82"/>
      <c r="Q36" s="91"/>
      <c r="R36" s="92"/>
    </row>
    <row r="37" spans="1:18" ht="16.5" x14ac:dyDescent="0.2">
      <c r="A37" s="78">
        <v>32</v>
      </c>
      <c r="B37" s="79"/>
      <c r="C37" s="79"/>
      <c r="D37" s="80"/>
      <c r="E37" s="81"/>
      <c r="F37" s="80"/>
      <c r="G37" s="80"/>
      <c r="H37" s="82"/>
      <c r="I37" s="82"/>
      <c r="J37" s="82"/>
      <c r="K37" s="82"/>
      <c r="L37" s="82"/>
      <c r="M37" s="82"/>
      <c r="N37" s="82"/>
      <c r="O37" s="82"/>
      <c r="P37" s="82"/>
      <c r="Q37" s="91"/>
      <c r="R37" s="92"/>
    </row>
    <row r="38" spans="1:18" ht="16.5" x14ac:dyDescent="0.2">
      <c r="A38" s="78">
        <v>33</v>
      </c>
      <c r="B38" s="79"/>
      <c r="C38" s="79"/>
      <c r="D38" s="80"/>
      <c r="E38" s="81"/>
      <c r="F38" s="80"/>
      <c r="G38" s="80"/>
      <c r="H38" s="82"/>
      <c r="I38" s="82"/>
      <c r="J38" s="82"/>
      <c r="K38" s="82"/>
      <c r="L38" s="82"/>
      <c r="M38" s="82"/>
      <c r="N38" s="82"/>
      <c r="O38" s="82"/>
      <c r="P38" s="82"/>
      <c r="Q38" s="91"/>
      <c r="R38" s="92"/>
    </row>
    <row r="39" spans="1:18" ht="16.5" x14ac:dyDescent="0.2">
      <c r="A39" s="78">
        <v>34</v>
      </c>
      <c r="B39" s="79"/>
      <c r="C39" s="79"/>
      <c r="D39" s="80"/>
      <c r="E39" s="81"/>
      <c r="F39" s="80"/>
      <c r="G39" s="80"/>
      <c r="H39" s="82"/>
      <c r="I39" s="82"/>
      <c r="J39" s="82"/>
      <c r="K39" s="82"/>
      <c r="L39" s="82"/>
      <c r="M39" s="82"/>
      <c r="N39" s="82"/>
      <c r="O39" s="82"/>
      <c r="P39" s="82"/>
      <c r="Q39" s="91"/>
      <c r="R39" s="92"/>
    </row>
    <row r="40" spans="1:18" ht="16.5" x14ac:dyDescent="0.2">
      <c r="A40" s="78">
        <v>35</v>
      </c>
      <c r="B40" s="79"/>
      <c r="C40" s="79"/>
      <c r="D40" s="80"/>
      <c r="E40" s="81"/>
      <c r="F40" s="80"/>
      <c r="G40" s="80"/>
      <c r="H40" s="82"/>
      <c r="I40" s="82"/>
      <c r="J40" s="82"/>
      <c r="K40" s="82"/>
      <c r="L40" s="82"/>
      <c r="M40" s="82"/>
      <c r="N40" s="82"/>
      <c r="O40" s="82"/>
      <c r="P40" s="82"/>
      <c r="Q40" s="91"/>
      <c r="R40" s="92"/>
    </row>
    <row r="41" spans="1:18" ht="16.5" x14ac:dyDescent="0.2">
      <c r="A41" s="78">
        <v>36</v>
      </c>
      <c r="B41" s="79"/>
      <c r="C41" s="79"/>
      <c r="D41" s="80"/>
      <c r="E41" s="81"/>
      <c r="F41" s="80"/>
      <c r="G41" s="80"/>
      <c r="H41" s="82"/>
      <c r="I41" s="82"/>
      <c r="J41" s="82"/>
      <c r="K41" s="82"/>
      <c r="L41" s="82"/>
      <c r="M41" s="82"/>
      <c r="N41" s="82"/>
      <c r="O41" s="82"/>
      <c r="P41" s="82"/>
      <c r="Q41" s="91"/>
      <c r="R41" s="92"/>
    </row>
    <row r="42" spans="1:18" ht="16.5" x14ac:dyDescent="0.2">
      <c r="A42" s="78">
        <v>37</v>
      </c>
      <c r="B42" s="79"/>
      <c r="C42" s="79"/>
      <c r="D42" s="80"/>
      <c r="E42" s="81"/>
      <c r="F42" s="80"/>
      <c r="G42" s="80"/>
      <c r="H42" s="82"/>
      <c r="I42" s="82"/>
      <c r="J42" s="82"/>
      <c r="K42" s="82"/>
      <c r="L42" s="82"/>
      <c r="M42" s="82"/>
      <c r="N42" s="82"/>
      <c r="O42" s="82"/>
      <c r="P42" s="82"/>
      <c r="Q42" s="91"/>
      <c r="R42" s="92"/>
    </row>
    <row r="43" spans="1:18" ht="16.5" x14ac:dyDescent="0.2">
      <c r="A43" s="78">
        <v>38</v>
      </c>
      <c r="B43" s="79"/>
      <c r="C43" s="79"/>
      <c r="D43" s="80"/>
      <c r="E43" s="81"/>
      <c r="F43" s="80"/>
      <c r="G43" s="80"/>
      <c r="H43" s="82"/>
      <c r="I43" s="82"/>
      <c r="J43" s="82"/>
      <c r="K43" s="82"/>
      <c r="L43" s="82"/>
      <c r="M43" s="82"/>
      <c r="N43" s="82"/>
      <c r="O43" s="82"/>
      <c r="P43" s="82"/>
      <c r="Q43" s="91"/>
      <c r="R43" s="92"/>
    </row>
    <row r="44" spans="1:18" ht="16.5" x14ac:dyDescent="0.2">
      <c r="A44" s="78">
        <v>39</v>
      </c>
      <c r="B44" s="79"/>
      <c r="C44" s="79"/>
      <c r="D44" s="80"/>
      <c r="E44" s="81"/>
      <c r="F44" s="80"/>
      <c r="G44" s="80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92"/>
    </row>
    <row r="45" spans="1:18" ht="16.5" x14ac:dyDescent="0.2">
      <c r="A45" s="78">
        <v>40</v>
      </c>
      <c r="B45" s="79"/>
      <c r="C45" s="79"/>
      <c r="D45" s="80"/>
      <c r="E45" s="81"/>
      <c r="F45" s="80"/>
      <c r="G45" s="80"/>
      <c r="H45" s="82"/>
      <c r="I45" s="82"/>
      <c r="J45" s="82"/>
      <c r="K45" s="82"/>
      <c r="L45" s="82"/>
      <c r="M45" s="82"/>
      <c r="N45" s="82"/>
      <c r="O45" s="82"/>
      <c r="P45" s="82"/>
      <c r="Q45" s="91"/>
      <c r="R45" s="92"/>
    </row>
    <row r="46" spans="1:18" ht="16.5" x14ac:dyDescent="0.2">
      <c r="A46" s="78">
        <v>41</v>
      </c>
      <c r="B46" s="79"/>
      <c r="C46" s="79"/>
      <c r="D46" s="80"/>
      <c r="E46" s="81"/>
      <c r="F46" s="80"/>
      <c r="G46" s="80"/>
      <c r="H46" s="82"/>
      <c r="I46" s="82"/>
      <c r="J46" s="82"/>
      <c r="K46" s="82"/>
      <c r="L46" s="82"/>
      <c r="M46" s="82"/>
      <c r="N46" s="82"/>
      <c r="O46" s="82"/>
      <c r="P46" s="82"/>
      <c r="Q46" s="91"/>
      <c r="R46" s="92"/>
    </row>
    <row r="47" spans="1:18" ht="16.5" x14ac:dyDescent="0.2">
      <c r="A47" s="78">
        <v>42</v>
      </c>
      <c r="B47" s="79"/>
      <c r="C47" s="79"/>
      <c r="D47" s="80"/>
      <c r="E47" s="81"/>
      <c r="F47" s="80"/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91"/>
      <c r="R47" s="92"/>
    </row>
    <row r="48" spans="1:18" ht="16.5" x14ac:dyDescent="0.2">
      <c r="A48" s="78">
        <v>43</v>
      </c>
      <c r="B48" s="79"/>
      <c r="C48" s="79"/>
      <c r="D48" s="80"/>
      <c r="E48" s="81"/>
      <c r="F48" s="80"/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91"/>
      <c r="R48" s="92"/>
    </row>
    <row r="49" spans="1:18" ht="16.5" x14ac:dyDescent="0.2">
      <c r="A49" s="78">
        <v>44</v>
      </c>
      <c r="B49" s="79"/>
      <c r="C49" s="79"/>
      <c r="D49" s="80"/>
      <c r="E49" s="81"/>
      <c r="F49" s="80"/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91"/>
      <c r="R49" s="92"/>
    </row>
    <row r="50" spans="1:18" ht="16.5" x14ac:dyDescent="0.2">
      <c r="A50" s="78">
        <v>45</v>
      </c>
      <c r="B50" s="79"/>
      <c r="C50" s="79"/>
      <c r="D50" s="80"/>
      <c r="E50" s="81"/>
      <c r="F50" s="80"/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91"/>
      <c r="R50" s="92"/>
    </row>
    <row r="51" spans="1:18" ht="16.5" x14ac:dyDescent="0.2">
      <c r="A51" s="78">
        <v>46</v>
      </c>
      <c r="B51" s="79"/>
      <c r="C51" s="79"/>
      <c r="D51" s="80"/>
      <c r="E51" s="81"/>
      <c r="F51" s="80"/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91"/>
      <c r="R51" s="92"/>
    </row>
    <row r="52" spans="1:18" ht="16.5" x14ac:dyDescent="0.2">
      <c r="A52" s="78">
        <v>47</v>
      </c>
      <c r="B52" s="79"/>
      <c r="C52" s="79"/>
      <c r="D52" s="80"/>
      <c r="E52" s="81"/>
      <c r="F52" s="80"/>
      <c r="G52" s="80"/>
      <c r="H52" s="82"/>
      <c r="I52" s="82"/>
      <c r="J52" s="82"/>
      <c r="K52" s="82"/>
      <c r="L52" s="82"/>
      <c r="M52" s="82"/>
      <c r="N52" s="82"/>
      <c r="O52" s="82"/>
      <c r="P52" s="82"/>
      <c r="Q52" s="91"/>
      <c r="R52" s="92"/>
    </row>
    <row r="53" spans="1:18" ht="16.5" x14ac:dyDescent="0.2">
      <c r="A53" s="78">
        <v>48</v>
      </c>
      <c r="B53" s="79"/>
      <c r="C53" s="79"/>
      <c r="D53" s="80"/>
      <c r="E53" s="81"/>
      <c r="F53" s="80"/>
      <c r="G53" s="80"/>
      <c r="H53" s="82"/>
      <c r="I53" s="82"/>
      <c r="J53" s="82"/>
      <c r="K53" s="82"/>
      <c r="L53" s="82"/>
      <c r="M53" s="82"/>
      <c r="N53" s="82"/>
      <c r="O53" s="82"/>
      <c r="P53" s="82"/>
      <c r="Q53" s="91"/>
      <c r="R53" s="92"/>
    </row>
    <row r="54" spans="1:18" ht="16.5" x14ac:dyDescent="0.2">
      <c r="A54" s="78">
        <v>49</v>
      </c>
      <c r="B54" s="79"/>
      <c r="C54" s="79"/>
      <c r="D54" s="80"/>
      <c r="E54" s="81"/>
      <c r="F54" s="80"/>
      <c r="G54" s="80"/>
      <c r="H54" s="82"/>
      <c r="I54" s="82"/>
      <c r="J54" s="82"/>
      <c r="K54" s="82"/>
      <c r="L54" s="82"/>
      <c r="M54" s="82"/>
      <c r="N54" s="82"/>
      <c r="O54" s="82"/>
      <c r="P54" s="82"/>
      <c r="Q54" s="91"/>
      <c r="R54" s="92"/>
    </row>
    <row r="55" spans="1:18" ht="16.5" x14ac:dyDescent="0.25">
      <c r="A55" s="78">
        <v>50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96"/>
      <c r="M55" s="103"/>
      <c r="N55" s="103"/>
      <c r="O55" s="103"/>
      <c r="P55" s="103"/>
      <c r="Q55" s="103"/>
      <c r="R55" s="92"/>
    </row>
    <row r="57" spans="1:18" ht="16.5" x14ac:dyDescent="0.25">
      <c r="N57" s="105"/>
      <c r="O57" s="105"/>
    </row>
    <row r="58" spans="1:18" ht="16.5" x14ac:dyDescent="0.25">
      <c r="N58" s="105"/>
      <c r="O58" s="105"/>
    </row>
    <row r="59" spans="1:18" ht="16.5" x14ac:dyDescent="0.25">
      <c r="N59" s="105"/>
      <c r="O59" s="10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K21" sqref="K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21" t="s">
        <v>100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1"/>
    </row>
    <row r="2" spans="1:22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43" t="s">
        <v>0</v>
      </c>
      <c r="B4" s="144" t="s">
        <v>10</v>
      </c>
      <c r="C4" s="144"/>
      <c r="D4" s="144"/>
      <c r="E4" s="144"/>
      <c r="F4" s="144"/>
      <c r="G4" s="144"/>
      <c r="H4" s="144"/>
      <c r="I4" s="144"/>
      <c r="J4" s="136" t="s">
        <v>6</v>
      </c>
      <c r="K4" s="136" t="s">
        <v>15</v>
      </c>
      <c r="L4" s="136"/>
      <c r="M4" s="136" t="s">
        <v>8</v>
      </c>
      <c r="N4" s="136"/>
      <c r="O4" s="145" t="s">
        <v>9</v>
      </c>
      <c r="P4" s="145" t="s">
        <v>18</v>
      </c>
      <c r="Q4" s="136" t="s">
        <v>26</v>
      </c>
      <c r="R4" s="136" t="s">
        <v>20</v>
      </c>
      <c r="U4" s="114" t="s">
        <v>26</v>
      </c>
      <c r="V4" s="114" t="s">
        <v>20</v>
      </c>
    </row>
    <row r="5" spans="1:22" ht="45" customHeight="1" x14ac:dyDescent="0.25">
      <c r="A5" s="143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6" t="s">
        <v>5</v>
      </c>
      <c r="H5" s="76" t="s">
        <v>7</v>
      </c>
      <c r="I5" s="77" t="s">
        <v>19</v>
      </c>
      <c r="J5" s="136"/>
      <c r="K5" s="74" t="s">
        <v>16</v>
      </c>
      <c r="L5" s="74" t="s">
        <v>17</v>
      </c>
      <c r="M5" s="75" t="s">
        <v>13</v>
      </c>
      <c r="N5" s="74" t="s">
        <v>14</v>
      </c>
      <c r="O5" s="145"/>
      <c r="P5" s="145"/>
      <c r="Q5" s="136"/>
      <c r="R5" s="136"/>
      <c r="U5" s="114"/>
      <c r="V5" s="114"/>
    </row>
    <row r="6" spans="1:22" s="2" customFormat="1" ht="15.75" customHeight="1" x14ac:dyDescent="0.25">
      <c r="A6" s="78">
        <v>1</v>
      </c>
      <c r="B6" s="79">
        <v>43378</v>
      </c>
      <c r="C6" s="79">
        <v>43383</v>
      </c>
      <c r="D6" s="80" t="s">
        <v>56</v>
      </c>
      <c r="E6" s="81">
        <v>867330029840876</v>
      </c>
      <c r="F6" s="80"/>
      <c r="G6" s="80" t="s">
        <v>49</v>
      </c>
      <c r="H6" s="82"/>
      <c r="I6" s="84" t="s">
        <v>86</v>
      </c>
      <c r="J6" s="84" t="s">
        <v>42</v>
      </c>
      <c r="K6" s="82" t="s">
        <v>85</v>
      </c>
      <c r="L6" s="82" t="s">
        <v>87</v>
      </c>
      <c r="M6" s="84" t="s">
        <v>91</v>
      </c>
      <c r="N6" s="94">
        <v>20000</v>
      </c>
      <c r="O6" s="82" t="s">
        <v>101</v>
      </c>
      <c r="P6" s="82" t="s">
        <v>61</v>
      </c>
      <c r="Q6" s="85" t="s">
        <v>25</v>
      </c>
      <c r="R6" s="80" t="s">
        <v>41</v>
      </c>
      <c r="U6" s="115" t="s">
        <v>25</v>
      </c>
      <c r="V6" s="42" t="s">
        <v>28</v>
      </c>
    </row>
    <row r="7" spans="1:22" s="2" customFormat="1" ht="15.75" customHeight="1" x14ac:dyDescent="0.25">
      <c r="A7" s="78">
        <v>2</v>
      </c>
      <c r="B7" s="79">
        <v>43378</v>
      </c>
      <c r="C7" s="79">
        <v>43383</v>
      </c>
      <c r="D7" s="80" t="s">
        <v>56</v>
      </c>
      <c r="E7" s="81">
        <v>867330023795118</v>
      </c>
      <c r="F7" s="80"/>
      <c r="G7" s="80" t="s">
        <v>49</v>
      </c>
      <c r="H7" s="88"/>
      <c r="I7" s="106" t="s">
        <v>88</v>
      </c>
      <c r="J7" s="82" t="s">
        <v>42</v>
      </c>
      <c r="K7" s="82" t="s">
        <v>85</v>
      </c>
      <c r="L7" s="82" t="s">
        <v>89</v>
      </c>
      <c r="M7" s="82" t="s">
        <v>90</v>
      </c>
      <c r="N7" s="94">
        <v>20000</v>
      </c>
      <c r="O7" s="82" t="s">
        <v>101</v>
      </c>
      <c r="P7" s="82" t="s">
        <v>61</v>
      </c>
      <c r="Q7" s="85" t="s">
        <v>25</v>
      </c>
      <c r="R7" s="80" t="s">
        <v>41</v>
      </c>
      <c r="U7" s="116"/>
      <c r="V7" s="42" t="s">
        <v>46</v>
      </c>
    </row>
    <row r="8" spans="1:22" s="2" customFormat="1" ht="15.75" customHeight="1" x14ac:dyDescent="0.25">
      <c r="A8" s="78">
        <v>3</v>
      </c>
      <c r="B8" s="79">
        <v>43378</v>
      </c>
      <c r="C8" s="79">
        <v>43383</v>
      </c>
      <c r="D8" s="80" t="s">
        <v>56</v>
      </c>
      <c r="E8" s="81">
        <v>869668021801950</v>
      </c>
      <c r="F8" s="80"/>
      <c r="G8" s="80" t="s">
        <v>49</v>
      </c>
      <c r="H8" s="89"/>
      <c r="I8" s="106" t="s">
        <v>93</v>
      </c>
      <c r="J8" s="84" t="s">
        <v>97</v>
      </c>
      <c r="K8" s="82" t="s">
        <v>87</v>
      </c>
      <c r="L8" s="82"/>
      <c r="M8" s="84"/>
      <c r="N8" s="82"/>
      <c r="O8" s="82" t="s">
        <v>101</v>
      </c>
      <c r="P8" s="82" t="s">
        <v>61</v>
      </c>
      <c r="Q8" s="85" t="s">
        <v>27</v>
      </c>
      <c r="R8" s="80" t="s">
        <v>34</v>
      </c>
      <c r="U8" s="116"/>
      <c r="V8" s="42" t="s">
        <v>30</v>
      </c>
    </row>
    <row r="9" spans="1:22" s="2" customFormat="1" ht="15.75" customHeight="1" x14ac:dyDescent="0.25">
      <c r="A9" s="78">
        <v>4</v>
      </c>
      <c r="B9" s="79">
        <v>43378</v>
      </c>
      <c r="C9" s="79">
        <v>43383</v>
      </c>
      <c r="D9" s="80" t="s">
        <v>56</v>
      </c>
      <c r="E9" s="81">
        <v>869668021839851</v>
      </c>
      <c r="F9" s="80"/>
      <c r="G9" s="80" t="s">
        <v>49</v>
      </c>
      <c r="H9" s="89"/>
      <c r="I9" s="106" t="s">
        <v>88</v>
      </c>
      <c r="J9" s="82" t="s">
        <v>92</v>
      </c>
      <c r="K9" s="82" t="s">
        <v>85</v>
      </c>
      <c r="L9" s="82" t="s">
        <v>87</v>
      </c>
      <c r="M9" s="82" t="s">
        <v>98</v>
      </c>
      <c r="N9" s="94">
        <v>310000</v>
      </c>
      <c r="O9" s="82" t="s">
        <v>101</v>
      </c>
      <c r="P9" s="82" t="s">
        <v>61</v>
      </c>
      <c r="Q9" s="85" t="s">
        <v>25</v>
      </c>
      <c r="R9" s="80" t="s">
        <v>30</v>
      </c>
      <c r="U9" s="116"/>
      <c r="V9" s="42" t="s">
        <v>41</v>
      </c>
    </row>
    <row r="10" spans="1:22" s="2" customFormat="1" ht="15.75" customHeight="1" x14ac:dyDescent="0.25">
      <c r="A10" s="78">
        <v>5</v>
      </c>
      <c r="B10" s="79">
        <v>43414</v>
      </c>
      <c r="C10" s="21" t="s">
        <v>137</v>
      </c>
      <c r="D10" s="4" t="s">
        <v>56</v>
      </c>
      <c r="E10" s="22">
        <v>868004026307077</v>
      </c>
      <c r="F10" s="48"/>
      <c r="G10" s="4" t="s">
        <v>49</v>
      </c>
      <c r="H10" s="89"/>
      <c r="I10" s="89" t="s">
        <v>126</v>
      </c>
      <c r="J10" s="82" t="s">
        <v>127</v>
      </c>
      <c r="K10" s="82" t="s">
        <v>87</v>
      </c>
      <c r="L10" s="82" t="s">
        <v>87</v>
      </c>
      <c r="M10" s="82" t="s">
        <v>135</v>
      </c>
      <c r="N10" s="94">
        <v>20000</v>
      </c>
      <c r="O10" s="82" t="s">
        <v>101</v>
      </c>
      <c r="P10" s="82" t="s">
        <v>121</v>
      </c>
      <c r="Q10" s="85" t="s">
        <v>25</v>
      </c>
      <c r="R10" s="80" t="s">
        <v>41</v>
      </c>
      <c r="U10" s="117"/>
      <c r="V10" s="42" t="s">
        <v>40</v>
      </c>
    </row>
    <row r="11" spans="1:22" s="2" customFormat="1" ht="15.75" customHeight="1" x14ac:dyDescent="0.25">
      <c r="A11" s="78">
        <v>6</v>
      </c>
      <c r="B11" s="79">
        <v>43414</v>
      </c>
      <c r="C11" s="21" t="s">
        <v>137</v>
      </c>
      <c r="D11" s="4" t="s">
        <v>56</v>
      </c>
      <c r="E11" s="22">
        <v>869668021847268</v>
      </c>
      <c r="F11" s="48"/>
      <c r="G11" s="4" t="s">
        <v>49</v>
      </c>
      <c r="H11" s="82"/>
      <c r="I11" s="84" t="s">
        <v>130</v>
      </c>
      <c r="J11" s="82" t="s">
        <v>128</v>
      </c>
      <c r="K11" s="82"/>
      <c r="L11" s="82" t="s">
        <v>87</v>
      </c>
      <c r="M11" s="82" t="s">
        <v>129</v>
      </c>
      <c r="N11" s="82"/>
      <c r="O11" s="82" t="s">
        <v>101</v>
      </c>
      <c r="P11" s="82" t="s">
        <v>121</v>
      </c>
      <c r="Q11" s="85" t="s">
        <v>27</v>
      </c>
      <c r="R11" s="80" t="s">
        <v>40</v>
      </c>
      <c r="U11" s="115" t="s">
        <v>27</v>
      </c>
      <c r="V11" s="42" t="s">
        <v>32</v>
      </c>
    </row>
    <row r="12" spans="1:22" s="18" customFormat="1" ht="15.75" customHeight="1" x14ac:dyDescent="0.25">
      <c r="A12" s="78">
        <v>7</v>
      </c>
      <c r="B12" s="79" t="s">
        <v>138</v>
      </c>
      <c r="C12" s="79" t="s">
        <v>157</v>
      </c>
      <c r="D12" s="4" t="s">
        <v>56</v>
      </c>
      <c r="E12" s="22">
        <v>861693038276648</v>
      </c>
      <c r="F12" s="4"/>
      <c r="G12" s="4" t="s">
        <v>49</v>
      </c>
      <c r="H12" s="82"/>
      <c r="I12" s="82" t="s">
        <v>140</v>
      </c>
      <c r="J12" s="82" t="s">
        <v>139</v>
      </c>
      <c r="K12" s="82" t="s">
        <v>89</v>
      </c>
      <c r="L12" s="82"/>
      <c r="M12" s="82" t="s">
        <v>143</v>
      </c>
      <c r="N12" s="94">
        <v>30000</v>
      </c>
      <c r="O12" s="82" t="s">
        <v>101</v>
      </c>
      <c r="P12" s="82" t="s">
        <v>121</v>
      </c>
      <c r="Q12" s="91" t="s">
        <v>25</v>
      </c>
      <c r="R12" s="4" t="s">
        <v>40</v>
      </c>
      <c r="U12" s="116"/>
      <c r="V12" s="43" t="s">
        <v>33</v>
      </c>
    </row>
    <row r="13" spans="1:22" s="2" customFormat="1" ht="15.75" customHeight="1" x14ac:dyDescent="0.25">
      <c r="A13" s="78">
        <v>8</v>
      </c>
      <c r="B13" s="79" t="s">
        <v>138</v>
      </c>
      <c r="C13" s="79" t="s">
        <v>157</v>
      </c>
      <c r="D13" s="4" t="s">
        <v>56</v>
      </c>
      <c r="E13" s="22">
        <v>861693035605542</v>
      </c>
      <c r="F13" s="4"/>
      <c r="G13" s="4" t="s">
        <v>49</v>
      </c>
      <c r="H13" s="93" t="s">
        <v>156</v>
      </c>
      <c r="I13" s="93" t="s">
        <v>140</v>
      </c>
      <c r="J13" s="93" t="s">
        <v>142</v>
      </c>
      <c r="K13" s="93" t="s">
        <v>141</v>
      </c>
      <c r="L13" s="82" t="s">
        <v>87</v>
      </c>
      <c r="M13" s="82" t="s">
        <v>120</v>
      </c>
      <c r="N13" s="112">
        <v>10000</v>
      </c>
      <c r="O13" s="82" t="s">
        <v>101</v>
      </c>
      <c r="P13" s="82" t="s">
        <v>121</v>
      </c>
      <c r="Q13" s="91" t="s">
        <v>25</v>
      </c>
      <c r="R13" s="4" t="s">
        <v>41</v>
      </c>
      <c r="U13" s="117"/>
      <c r="V13" s="42" t="s">
        <v>34</v>
      </c>
    </row>
    <row r="14" spans="1:22" s="2" customFormat="1" ht="15.75" customHeight="1" x14ac:dyDescent="0.25">
      <c r="A14" s="78">
        <v>9</v>
      </c>
      <c r="B14" s="79" t="s">
        <v>138</v>
      </c>
      <c r="C14" s="79" t="s">
        <v>157</v>
      </c>
      <c r="D14" s="4" t="s">
        <v>56</v>
      </c>
      <c r="E14" s="22">
        <v>869668021801950</v>
      </c>
      <c r="F14" s="4"/>
      <c r="G14" s="4" t="s">
        <v>49</v>
      </c>
      <c r="H14" s="82"/>
      <c r="I14" s="106" t="s">
        <v>93</v>
      </c>
      <c r="J14" s="82"/>
      <c r="K14" s="82" t="s">
        <v>87</v>
      </c>
      <c r="L14" s="82"/>
      <c r="M14" s="82" t="s">
        <v>129</v>
      </c>
      <c r="N14" s="82"/>
      <c r="O14" s="82" t="s">
        <v>101</v>
      </c>
      <c r="P14" s="82" t="s">
        <v>121</v>
      </c>
      <c r="Q14" s="91" t="s">
        <v>27</v>
      </c>
      <c r="R14" s="4" t="s">
        <v>33</v>
      </c>
    </row>
    <row r="15" spans="1:22" ht="16.5" x14ac:dyDescent="0.25">
      <c r="A15" s="78">
        <v>10</v>
      </c>
      <c r="B15" s="21" t="s">
        <v>159</v>
      </c>
      <c r="C15" s="79" t="s">
        <v>182</v>
      </c>
      <c r="D15" s="4" t="s">
        <v>56</v>
      </c>
      <c r="E15" s="22">
        <v>867330023800330</v>
      </c>
      <c r="F15" s="4"/>
      <c r="G15" s="4" t="s">
        <v>49</v>
      </c>
      <c r="H15" s="82"/>
      <c r="I15" s="94" t="s">
        <v>126</v>
      </c>
      <c r="J15" s="82"/>
      <c r="K15" s="82" t="s">
        <v>87</v>
      </c>
      <c r="L15" s="82"/>
      <c r="M15" s="82" t="s">
        <v>129</v>
      </c>
      <c r="N15" s="82"/>
      <c r="O15" s="82" t="s">
        <v>101</v>
      </c>
      <c r="P15" s="82" t="s">
        <v>121</v>
      </c>
      <c r="Q15" s="91" t="s">
        <v>27</v>
      </c>
      <c r="R15" s="4" t="s">
        <v>33</v>
      </c>
    </row>
    <row r="16" spans="1:22" ht="16.5" x14ac:dyDescent="0.25">
      <c r="A16" s="78">
        <v>11</v>
      </c>
      <c r="B16" s="21" t="s">
        <v>159</v>
      </c>
      <c r="C16" s="79" t="s">
        <v>182</v>
      </c>
      <c r="D16" s="4" t="s">
        <v>56</v>
      </c>
      <c r="E16" s="22">
        <v>868004027092637</v>
      </c>
      <c r="F16" s="4"/>
      <c r="G16" s="4" t="s">
        <v>49</v>
      </c>
      <c r="H16" s="82"/>
      <c r="I16" s="82" t="s">
        <v>126</v>
      </c>
      <c r="J16" s="82"/>
      <c r="K16" s="82" t="s">
        <v>89</v>
      </c>
      <c r="L16" s="82"/>
      <c r="M16" s="82" t="s">
        <v>129</v>
      </c>
      <c r="N16" s="82"/>
      <c r="O16" s="82" t="s">
        <v>101</v>
      </c>
      <c r="P16" s="82" t="s">
        <v>121</v>
      </c>
      <c r="Q16" s="91" t="s">
        <v>27</v>
      </c>
      <c r="R16" s="4" t="s">
        <v>33</v>
      </c>
      <c r="U16" s="31" t="s">
        <v>43</v>
      </c>
      <c r="V16" s="30" t="s">
        <v>22</v>
      </c>
    </row>
    <row r="17" spans="1:22" ht="16.5" x14ac:dyDescent="0.25">
      <c r="A17" s="78">
        <v>12</v>
      </c>
      <c r="B17" s="21" t="s">
        <v>159</v>
      </c>
      <c r="C17" s="79" t="s">
        <v>182</v>
      </c>
      <c r="D17" s="4" t="s">
        <v>56</v>
      </c>
      <c r="E17" s="22">
        <v>868004027151052</v>
      </c>
      <c r="F17" s="4"/>
      <c r="G17" s="4" t="s">
        <v>49</v>
      </c>
      <c r="H17" s="82"/>
      <c r="I17" s="82" t="s">
        <v>164</v>
      </c>
      <c r="J17" s="82" t="s">
        <v>118</v>
      </c>
      <c r="K17" s="82" t="s">
        <v>163</v>
      </c>
      <c r="L17" s="82" t="s">
        <v>89</v>
      </c>
      <c r="M17" s="82" t="s">
        <v>120</v>
      </c>
      <c r="N17" s="94">
        <v>10000</v>
      </c>
      <c r="O17" s="82" t="s">
        <v>101</v>
      </c>
      <c r="P17" s="82" t="s">
        <v>121</v>
      </c>
      <c r="Q17" s="91" t="s">
        <v>25</v>
      </c>
      <c r="R17" s="4" t="s">
        <v>41</v>
      </c>
      <c r="U17" s="28" t="s">
        <v>24</v>
      </c>
      <c r="V17" s="4">
        <f>COUNTIF(Q6:Q55,"PM")</f>
        <v>6</v>
      </c>
    </row>
    <row r="18" spans="1:22" ht="16.5" x14ac:dyDescent="0.25">
      <c r="A18" s="78">
        <v>13</v>
      </c>
      <c r="B18" s="21" t="s">
        <v>159</v>
      </c>
      <c r="C18" s="79" t="s">
        <v>182</v>
      </c>
      <c r="D18" s="4" t="s">
        <v>56</v>
      </c>
      <c r="E18" s="22">
        <v>868004026306996</v>
      </c>
      <c r="F18" s="4"/>
      <c r="G18" s="4" t="s">
        <v>49</v>
      </c>
      <c r="H18" s="82"/>
      <c r="I18" s="82" t="s">
        <v>164</v>
      </c>
      <c r="J18" s="82"/>
      <c r="K18" s="82" t="s">
        <v>87</v>
      </c>
      <c r="L18" s="82" t="s">
        <v>89</v>
      </c>
      <c r="M18" s="82" t="s">
        <v>129</v>
      </c>
      <c r="N18" s="82"/>
      <c r="O18" s="82" t="s">
        <v>101</v>
      </c>
      <c r="P18" s="82" t="s">
        <v>121</v>
      </c>
      <c r="Q18" s="91" t="s">
        <v>27</v>
      </c>
      <c r="R18" s="4" t="s">
        <v>33</v>
      </c>
      <c r="U18" s="28" t="s">
        <v>23</v>
      </c>
      <c r="V18" s="4">
        <f>COUNTIF(Q6:Q56,"PC")</f>
        <v>11</v>
      </c>
    </row>
    <row r="19" spans="1:22" ht="17.25" x14ac:dyDescent="0.25">
      <c r="A19" s="78">
        <v>14</v>
      </c>
      <c r="B19" s="21" t="s">
        <v>159</v>
      </c>
      <c r="C19" s="79" t="s">
        <v>182</v>
      </c>
      <c r="D19" s="4" t="s">
        <v>56</v>
      </c>
      <c r="E19" s="22">
        <v>869668021837905</v>
      </c>
      <c r="F19" s="4"/>
      <c r="G19" s="4" t="s">
        <v>49</v>
      </c>
      <c r="H19" s="82"/>
      <c r="I19" s="82" t="s">
        <v>162</v>
      </c>
      <c r="J19" s="82" t="s">
        <v>183</v>
      </c>
      <c r="K19" s="82"/>
      <c r="L19" s="82" t="s">
        <v>89</v>
      </c>
      <c r="M19" s="82" t="s">
        <v>184</v>
      </c>
      <c r="N19" s="82"/>
      <c r="O19" s="82" t="s">
        <v>101</v>
      </c>
      <c r="P19" s="82" t="s">
        <v>121</v>
      </c>
      <c r="Q19" s="91" t="s">
        <v>25</v>
      </c>
      <c r="R19" s="4" t="s">
        <v>40</v>
      </c>
      <c r="U19" s="48" t="s">
        <v>44</v>
      </c>
      <c r="V19" s="49">
        <f>SUM(V17:V18)</f>
        <v>17</v>
      </c>
    </row>
    <row r="20" spans="1:22" ht="16.5" x14ac:dyDescent="0.25">
      <c r="A20" s="78">
        <v>15</v>
      </c>
      <c r="B20" s="21" t="s">
        <v>159</v>
      </c>
      <c r="C20" s="79" t="s">
        <v>182</v>
      </c>
      <c r="D20" s="4" t="s">
        <v>56</v>
      </c>
      <c r="E20" s="22">
        <v>869668021839745</v>
      </c>
      <c r="F20" s="4"/>
      <c r="G20" s="4" t="s">
        <v>49</v>
      </c>
      <c r="H20" s="82"/>
      <c r="I20" s="82" t="s">
        <v>160</v>
      </c>
      <c r="J20" s="82" t="s">
        <v>161</v>
      </c>
      <c r="K20" s="82" t="s">
        <v>141</v>
      </c>
      <c r="L20" s="82" t="s">
        <v>87</v>
      </c>
      <c r="M20" s="80" t="s">
        <v>168</v>
      </c>
      <c r="N20" s="94">
        <v>30000</v>
      </c>
      <c r="O20" s="82" t="s">
        <v>101</v>
      </c>
      <c r="P20" s="82" t="s">
        <v>121</v>
      </c>
      <c r="Q20" s="91" t="s">
        <v>25</v>
      </c>
      <c r="R20" s="4" t="s">
        <v>41</v>
      </c>
    </row>
    <row r="21" spans="1:22" ht="16.5" x14ac:dyDescent="0.25">
      <c r="A21" s="78">
        <v>16</v>
      </c>
      <c r="B21" s="21" t="s">
        <v>159</v>
      </c>
      <c r="C21" s="79" t="s">
        <v>182</v>
      </c>
      <c r="D21" s="4" t="s">
        <v>56</v>
      </c>
      <c r="E21" s="22">
        <v>867330023794269</v>
      </c>
      <c r="F21" s="4"/>
      <c r="G21" s="4" t="s">
        <v>49</v>
      </c>
      <c r="H21" s="82"/>
      <c r="I21" s="82" t="s">
        <v>126</v>
      </c>
      <c r="J21" s="84" t="s">
        <v>127</v>
      </c>
      <c r="K21" s="82" t="s">
        <v>169</v>
      </c>
      <c r="L21" s="82" t="s">
        <v>87</v>
      </c>
      <c r="M21" s="82" t="s">
        <v>135</v>
      </c>
      <c r="N21" s="94">
        <v>20000</v>
      </c>
      <c r="O21" s="82" t="s">
        <v>101</v>
      </c>
      <c r="P21" s="82" t="s">
        <v>121</v>
      </c>
      <c r="Q21" s="91" t="s">
        <v>25</v>
      </c>
      <c r="R21" s="4" t="s">
        <v>41</v>
      </c>
    </row>
    <row r="22" spans="1:22" ht="16.5" x14ac:dyDescent="0.25">
      <c r="A22" s="78">
        <v>17</v>
      </c>
      <c r="B22" s="21" t="s">
        <v>159</v>
      </c>
      <c r="C22" s="79" t="s">
        <v>182</v>
      </c>
      <c r="D22" s="4" t="s">
        <v>56</v>
      </c>
      <c r="E22" s="22">
        <v>869668021832955</v>
      </c>
      <c r="F22" s="4"/>
      <c r="G22" s="4" t="s">
        <v>49</v>
      </c>
      <c r="H22" s="80"/>
      <c r="I22" s="80"/>
      <c r="J22" s="80" t="s">
        <v>165</v>
      </c>
      <c r="K22" s="80"/>
      <c r="L22" s="80"/>
      <c r="M22" s="80" t="s">
        <v>166</v>
      </c>
      <c r="N22" s="80"/>
      <c r="O22" s="80" t="s">
        <v>167</v>
      </c>
      <c r="P22" s="80" t="s">
        <v>121</v>
      </c>
      <c r="Q22" s="91" t="s">
        <v>25</v>
      </c>
      <c r="R22" s="4" t="s">
        <v>40</v>
      </c>
      <c r="U22" s="46" t="s">
        <v>20</v>
      </c>
      <c r="V22" s="45" t="s">
        <v>22</v>
      </c>
    </row>
    <row r="23" spans="1:22" ht="16.5" x14ac:dyDescent="0.25">
      <c r="A23" s="78">
        <v>18</v>
      </c>
      <c r="B23" s="98"/>
      <c r="C23" s="82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91"/>
      <c r="R23" s="4"/>
      <c r="U23" s="44" t="s">
        <v>35</v>
      </c>
      <c r="V23" s="45">
        <f>COUNTIF(R6:R55,"MCU")</f>
        <v>0</v>
      </c>
    </row>
    <row r="24" spans="1:22" ht="16.5" x14ac:dyDescent="0.25">
      <c r="A24" s="78">
        <v>19</v>
      </c>
      <c r="B24" s="98"/>
      <c r="C24" s="82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91"/>
      <c r="R24" s="4"/>
      <c r="U24" s="44" t="s">
        <v>45</v>
      </c>
      <c r="V24" s="45">
        <f>COUNTIF(R6:R55,"GSM")</f>
        <v>0</v>
      </c>
    </row>
    <row r="25" spans="1:22" ht="16.5" x14ac:dyDescent="0.25">
      <c r="A25" s="78">
        <v>20</v>
      </c>
      <c r="B25" s="98"/>
      <c r="C25" s="82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91"/>
      <c r="R25" s="4"/>
      <c r="S25" s="80"/>
      <c r="U25" s="44" t="s">
        <v>36</v>
      </c>
      <c r="V25" s="45">
        <f>COUNTIF(R6:R55,"GPS")</f>
        <v>1</v>
      </c>
    </row>
    <row r="26" spans="1:22" ht="16.5" x14ac:dyDescent="0.25">
      <c r="A26" s="78">
        <v>21</v>
      </c>
      <c r="B26" s="98"/>
      <c r="C26" s="82"/>
      <c r="D26" s="80"/>
      <c r="E26" s="81"/>
      <c r="F26" s="80"/>
      <c r="G26" s="80"/>
      <c r="H26" s="80"/>
      <c r="I26" s="80"/>
      <c r="J26" s="82"/>
      <c r="K26" s="80"/>
      <c r="L26" s="80"/>
      <c r="M26" s="82"/>
      <c r="N26" s="80"/>
      <c r="O26" s="80"/>
      <c r="P26" s="80"/>
      <c r="Q26" s="91"/>
      <c r="R26" s="4"/>
      <c r="U26" s="44" t="s">
        <v>42</v>
      </c>
      <c r="V26" s="45">
        <f>COUNTIF(R6:R55,"NG")</f>
        <v>7</v>
      </c>
    </row>
    <row r="27" spans="1:22" ht="16.5" x14ac:dyDescent="0.25">
      <c r="A27" s="78">
        <v>22</v>
      </c>
      <c r="B27" s="98"/>
      <c r="C27" s="82"/>
      <c r="D27" s="80"/>
      <c r="E27" s="81"/>
      <c r="F27" s="80"/>
      <c r="G27" s="80"/>
      <c r="H27" s="80"/>
      <c r="I27" s="80"/>
      <c r="J27" s="80"/>
      <c r="K27" s="80"/>
      <c r="L27" s="80"/>
      <c r="N27" s="80"/>
      <c r="O27" s="80"/>
      <c r="P27" s="80"/>
      <c r="Q27" s="91"/>
      <c r="R27" s="4"/>
      <c r="U27" s="44" t="s">
        <v>31</v>
      </c>
      <c r="V27" s="45">
        <f>COUNTIF(R6:R55,"LK")</f>
        <v>4</v>
      </c>
    </row>
    <row r="28" spans="1:22" ht="16.5" x14ac:dyDescent="0.25">
      <c r="A28" s="78">
        <v>23</v>
      </c>
      <c r="B28" s="79"/>
      <c r="C28" s="79"/>
      <c r="D28" s="80"/>
      <c r="E28" s="81"/>
      <c r="F28" s="80"/>
      <c r="G28" s="80"/>
      <c r="H28" s="82"/>
      <c r="I28" s="82"/>
      <c r="J28" s="82"/>
      <c r="K28" s="82"/>
      <c r="L28" s="82"/>
      <c r="M28" s="82"/>
      <c r="N28" s="82"/>
      <c r="O28" s="82"/>
      <c r="P28" s="82"/>
      <c r="Q28" s="91"/>
      <c r="R28" s="4"/>
      <c r="U28" s="44" t="s">
        <v>37</v>
      </c>
      <c r="V28" s="45">
        <f>COUNTIF(R6:R55,"MCH")</f>
        <v>0</v>
      </c>
    </row>
    <row r="29" spans="1:22" ht="16.5" x14ac:dyDescent="0.25">
      <c r="A29" s="78">
        <v>24</v>
      </c>
      <c r="B29" s="79"/>
      <c r="C29" s="79"/>
      <c r="D29" s="80"/>
      <c r="E29" s="81"/>
      <c r="F29" s="80"/>
      <c r="G29" s="80"/>
      <c r="H29" s="82"/>
      <c r="I29" s="82"/>
      <c r="J29" s="82"/>
      <c r="K29" s="82"/>
      <c r="L29" s="82"/>
      <c r="M29" s="82"/>
      <c r="N29" s="82"/>
      <c r="O29" s="82"/>
      <c r="P29" s="82"/>
      <c r="Q29" s="91"/>
      <c r="R29" s="4"/>
      <c r="U29" s="44" t="s">
        <v>38</v>
      </c>
      <c r="V29" s="45">
        <f>COUNTIF(R6:R55,"NCFW")</f>
        <v>4</v>
      </c>
    </row>
    <row r="30" spans="1:22" ht="16.5" x14ac:dyDescent="0.25">
      <c r="A30" s="78">
        <v>25</v>
      </c>
      <c r="B30" s="79"/>
      <c r="C30" s="79"/>
      <c r="D30" s="80"/>
      <c r="E30" s="81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91"/>
      <c r="R30" s="4"/>
      <c r="U30" s="44" t="s">
        <v>39</v>
      </c>
      <c r="V30" s="45">
        <f>COUNTIF(R6:R55,"KL")</f>
        <v>1</v>
      </c>
    </row>
    <row r="31" spans="1:22" ht="16.5" x14ac:dyDescent="0.25">
      <c r="A31" s="78">
        <v>26</v>
      </c>
      <c r="B31" s="79"/>
      <c r="C31" s="79"/>
      <c r="D31" s="80"/>
      <c r="E31" s="81"/>
      <c r="F31" s="80"/>
      <c r="G31" s="80"/>
      <c r="H31" s="82"/>
      <c r="I31" s="82"/>
      <c r="J31" s="82"/>
      <c r="K31" s="82"/>
      <c r="L31" s="82"/>
      <c r="M31" s="82"/>
      <c r="N31" s="82"/>
      <c r="O31" s="82"/>
      <c r="P31" s="82"/>
      <c r="Q31" s="91"/>
      <c r="R31" s="4"/>
    </row>
    <row r="32" spans="1:22" ht="16.5" x14ac:dyDescent="0.25">
      <c r="A32" s="78">
        <v>27</v>
      </c>
      <c r="B32" s="79"/>
      <c r="C32" s="79"/>
      <c r="D32" s="80"/>
      <c r="E32" s="81"/>
      <c r="F32" s="80"/>
      <c r="G32" s="80"/>
      <c r="H32" s="82"/>
      <c r="I32" s="82"/>
      <c r="J32" s="82"/>
      <c r="K32" s="82"/>
      <c r="L32" s="82"/>
      <c r="M32" s="82"/>
      <c r="N32" s="82"/>
      <c r="O32" s="82"/>
      <c r="P32" s="82"/>
      <c r="Q32" s="91"/>
      <c r="R32" s="4"/>
    </row>
    <row r="33" spans="1:18" ht="16.5" x14ac:dyDescent="0.25">
      <c r="A33" s="78">
        <v>28</v>
      </c>
      <c r="B33" s="79"/>
      <c r="C33" s="79"/>
      <c r="D33" s="80"/>
      <c r="E33" s="81"/>
      <c r="F33" s="80"/>
      <c r="G33" s="80"/>
      <c r="H33" s="82"/>
      <c r="I33" s="82"/>
      <c r="J33" s="82"/>
      <c r="K33" s="82"/>
      <c r="L33" s="82"/>
      <c r="M33" s="82"/>
      <c r="N33" s="82"/>
      <c r="O33" s="82"/>
      <c r="P33" s="82"/>
      <c r="Q33" s="91"/>
      <c r="R33" s="4"/>
    </row>
    <row r="34" spans="1:18" ht="16.5" x14ac:dyDescent="0.25">
      <c r="A34" s="78">
        <v>29</v>
      </c>
      <c r="B34" s="79"/>
      <c r="C34" s="79"/>
      <c r="D34" s="80"/>
      <c r="E34" s="81"/>
      <c r="F34" s="80"/>
      <c r="G34" s="80"/>
      <c r="H34" s="82"/>
      <c r="I34" s="82"/>
      <c r="J34" s="82"/>
      <c r="K34" s="82"/>
      <c r="L34" s="82"/>
      <c r="M34" s="82"/>
      <c r="N34" s="82"/>
      <c r="O34" s="82"/>
      <c r="P34" s="82"/>
      <c r="Q34" s="91"/>
      <c r="R34" s="4"/>
    </row>
    <row r="35" spans="1:18" ht="16.5" x14ac:dyDescent="0.25">
      <c r="A35" s="78">
        <v>30</v>
      </c>
      <c r="B35" s="79"/>
      <c r="C35" s="79"/>
      <c r="D35" s="80"/>
      <c r="E35" s="81"/>
      <c r="F35" s="80"/>
      <c r="G35" s="80"/>
      <c r="H35" s="82"/>
      <c r="I35" s="82"/>
      <c r="J35" s="82"/>
      <c r="K35" s="82"/>
      <c r="L35" s="82"/>
      <c r="M35" s="82"/>
      <c r="N35" s="82"/>
      <c r="O35" s="82"/>
      <c r="P35" s="82"/>
      <c r="Q35" s="91"/>
      <c r="R35" s="4"/>
    </row>
    <row r="36" spans="1:18" ht="16.5" x14ac:dyDescent="0.25">
      <c r="A36" s="78">
        <v>31</v>
      </c>
      <c r="B36" s="79"/>
      <c r="C36" s="79"/>
      <c r="D36" s="80"/>
      <c r="E36" s="81"/>
      <c r="F36" s="80"/>
      <c r="G36" s="80"/>
      <c r="H36" s="82"/>
      <c r="I36" s="82"/>
      <c r="J36" s="82"/>
      <c r="K36" s="82"/>
      <c r="L36" s="82"/>
      <c r="M36" s="82"/>
      <c r="N36" s="82"/>
      <c r="O36" s="82"/>
      <c r="P36" s="82"/>
      <c r="Q36" s="91"/>
      <c r="R36" s="4"/>
    </row>
    <row r="37" spans="1:18" ht="16.5" x14ac:dyDescent="0.25">
      <c r="A37" s="78">
        <v>32</v>
      </c>
      <c r="B37" s="79"/>
      <c r="C37" s="79"/>
      <c r="D37" s="80"/>
      <c r="E37" s="81"/>
      <c r="F37" s="80"/>
      <c r="G37" s="80"/>
      <c r="H37" s="82"/>
      <c r="I37" s="82"/>
      <c r="J37" s="82"/>
      <c r="K37" s="82"/>
      <c r="L37" s="82"/>
      <c r="M37" s="82"/>
      <c r="N37" s="82"/>
      <c r="O37" s="82"/>
      <c r="P37" s="82"/>
      <c r="Q37" s="91"/>
      <c r="R37" s="4"/>
    </row>
    <row r="38" spans="1:18" ht="16.5" x14ac:dyDescent="0.25">
      <c r="A38" s="78">
        <v>33</v>
      </c>
      <c r="B38" s="79"/>
      <c r="C38" s="79"/>
      <c r="D38" s="80"/>
      <c r="E38" s="81"/>
      <c r="F38" s="80"/>
      <c r="G38" s="80"/>
      <c r="H38" s="82"/>
      <c r="I38" s="82"/>
      <c r="J38" s="82"/>
      <c r="K38" s="82"/>
      <c r="L38" s="82"/>
      <c r="M38" s="82"/>
      <c r="N38" s="82"/>
      <c r="O38" s="82"/>
      <c r="P38" s="82"/>
      <c r="Q38" s="91"/>
      <c r="R38" s="4"/>
    </row>
    <row r="39" spans="1:18" ht="16.5" x14ac:dyDescent="0.25">
      <c r="A39" s="78">
        <v>34</v>
      </c>
      <c r="B39" s="79"/>
      <c r="C39" s="79"/>
      <c r="D39" s="80"/>
      <c r="E39" s="81"/>
      <c r="F39" s="80"/>
      <c r="G39" s="80"/>
      <c r="H39" s="82"/>
      <c r="I39" s="82"/>
      <c r="J39" s="82"/>
      <c r="K39" s="82"/>
      <c r="L39" s="82"/>
      <c r="M39" s="82"/>
      <c r="N39" s="82"/>
      <c r="O39" s="82"/>
      <c r="P39" s="82"/>
      <c r="Q39" s="91"/>
      <c r="R39" s="4"/>
    </row>
    <row r="40" spans="1:18" ht="16.5" x14ac:dyDescent="0.25">
      <c r="A40" s="78">
        <v>35</v>
      </c>
      <c r="B40" s="79"/>
      <c r="C40" s="79"/>
      <c r="D40" s="80"/>
      <c r="E40" s="81"/>
      <c r="F40" s="80"/>
      <c r="G40" s="80"/>
      <c r="H40" s="82"/>
      <c r="I40" s="82"/>
      <c r="J40" s="82"/>
      <c r="K40" s="82"/>
      <c r="L40" s="82"/>
      <c r="M40" s="82"/>
      <c r="N40" s="82"/>
      <c r="O40" s="82"/>
      <c r="P40" s="82"/>
      <c r="Q40" s="91"/>
      <c r="R40" s="4"/>
    </row>
    <row r="41" spans="1:18" ht="16.5" x14ac:dyDescent="0.25">
      <c r="A41" s="78">
        <v>36</v>
      </c>
      <c r="B41" s="79"/>
      <c r="C41" s="79"/>
      <c r="D41" s="80"/>
      <c r="E41" s="81"/>
      <c r="F41" s="80"/>
      <c r="G41" s="80"/>
      <c r="H41" s="82"/>
      <c r="I41" s="82"/>
      <c r="J41" s="82"/>
      <c r="K41" s="82"/>
      <c r="L41" s="82"/>
      <c r="M41" s="82"/>
      <c r="N41" s="82"/>
      <c r="O41" s="82"/>
      <c r="P41" s="82"/>
      <c r="Q41" s="91"/>
      <c r="R41" s="4"/>
    </row>
    <row r="42" spans="1:18" ht="16.5" x14ac:dyDescent="0.25">
      <c r="A42" s="78">
        <v>37</v>
      </c>
      <c r="B42" s="79"/>
      <c r="C42" s="79"/>
      <c r="D42" s="80"/>
      <c r="E42" s="81"/>
      <c r="F42" s="80"/>
      <c r="G42" s="80"/>
      <c r="H42" s="82"/>
      <c r="I42" s="82"/>
      <c r="J42" s="82"/>
      <c r="K42" s="82"/>
      <c r="L42" s="82"/>
      <c r="M42" s="82"/>
      <c r="N42" s="82"/>
      <c r="O42" s="82"/>
      <c r="P42" s="82"/>
      <c r="Q42" s="91"/>
      <c r="R42" s="4"/>
    </row>
    <row r="43" spans="1:18" ht="16.5" x14ac:dyDescent="0.25">
      <c r="A43" s="78">
        <v>38</v>
      </c>
      <c r="B43" s="79"/>
      <c r="C43" s="79"/>
      <c r="D43" s="80"/>
      <c r="E43" s="81"/>
      <c r="F43" s="80"/>
      <c r="G43" s="80"/>
      <c r="H43" s="82"/>
      <c r="I43" s="82"/>
      <c r="J43" s="82"/>
      <c r="K43" s="82"/>
      <c r="L43" s="82"/>
      <c r="M43" s="82"/>
      <c r="N43" s="82"/>
      <c r="O43" s="82"/>
      <c r="P43" s="82"/>
      <c r="Q43" s="91"/>
      <c r="R43" s="4"/>
    </row>
    <row r="44" spans="1:18" ht="16.5" x14ac:dyDescent="0.25">
      <c r="A44" s="78">
        <v>39</v>
      </c>
      <c r="B44" s="79"/>
      <c r="C44" s="79"/>
      <c r="D44" s="80"/>
      <c r="E44" s="81"/>
      <c r="F44" s="80"/>
      <c r="G44" s="80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4"/>
    </row>
    <row r="45" spans="1:18" ht="16.5" x14ac:dyDescent="0.25">
      <c r="A45" s="78">
        <v>40</v>
      </c>
      <c r="B45" s="79"/>
      <c r="C45" s="79"/>
      <c r="D45" s="80"/>
      <c r="E45" s="81"/>
      <c r="F45" s="80"/>
      <c r="G45" s="80"/>
      <c r="H45" s="82"/>
      <c r="I45" s="82"/>
      <c r="J45" s="82"/>
      <c r="K45" s="82"/>
      <c r="L45" s="82"/>
      <c r="M45" s="82"/>
      <c r="N45" s="82"/>
      <c r="O45" s="82"/>
      <c r="P45" s="82"/>
      <c r="Q45" s="91"/>
      <c r="R45" s="4"/>
    </row>
    <row r="46" spans="1:18" ht="16.5" x14ac:dyDescent="0.25">
      <c r="A46" s="78">
        <v>41</v>
      </c>
      <c r="B46" s="79"/>
      <c r="C46" s="79"/>
      <c r="D46" s="80"/>
      <c r="E46" s="81"/>
      <c r="F46" s="80"/>
      <c r="G46" s="80"/>
      <c r="H46" s="82"/>
      <c r="I46" s="82"/>
      <c r="J46" s="82"/>
      <c r="K46" s="82"/>
      <c r="L46" s="82"/>
      <c r="M46" s="82"/>
      <c r="N46" s="82"/>
      <c r="O46" s="82"/>
      <c r="P46" s="82"/>
      <c r="Q46" s="91"/>
      <c r="R46" s="4"/>
    </row>
    <row r="47" spans="1:18" ht="16.5" x14ac:dyDescent="0.25">
      <c r="A47" s="78">
        <v>42</v>
      </c>
      <c r="B47" s="79"/>
      <c r="C47" s="79"/>
      <c r="D47" s="80"/>
      <c r="E47" s="81"/>
      <c r="F47" s="80"/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91"/>
      <c r="R47" s="4"/>
    </row>
    <row r="48" spans="1:18" ht="16.5" x14ac:dyDescent="0.25">
      <c r="A48" s="78">
        <v>43</v>
      </c>
      <c r="B48" s="79"/>
      <c r="C48" s="79"/>
      <c r="D48" s="80"/>
      <c r="E48" s="81"/>
      <c r="F48" s="80"/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91"/>
      <c r="R48" s="4"/>
    </row>
    <row r="49" spans="1:18" ht="16.5" x14ac:dyDescent="0.25">
      <c r="A49" s="78">
        <v>44</v>
      </c>
      <c r="B49" s="79"/>
      <c r="C49" s="79"/>
      <c r="D49" s="80"/>
      <c r="E49" s="81"/>
      <c r="F49" s="80"/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91"/>
      <c r="R49" s="4"/>
    </row>
    <row r="50" spans="1:18" ht="16.5" x14ac:dyDescent="0.25">
      <c r="A50" s="78">
        <v>45</v>
      </c>
      <c r="B50" s="79"/>
      <c r="C50" s="79"/>
      <c r="D50" s="80"/>
      <c r="E50" s="81"/>
      <c r="F50" s="80"/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91"/>
      <c r="R50" s="4"/>
    </row>
    <row r="51" spans="1:18" ht="16.5" x14ac:dyDescent="0.25">
      <c r="A51" s="78">
        <v>46</v>
      </c>
      <c r="B51" s="79"/>
      <c r="C51" s="79"/>
      <c r="D51" s="80"/>
      <c r="E51" s="81"/>
      <c r="F51" s="80"/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91"/>
      <c r="R51" s="4"/>
    </row>
    <row r="52" spans="1:18" ht="16.5" x14ac:dyDescent="0.25">
      <c r="A52" s="78">
        <v>47</v>
      </c>
      <c r="B52" s="79"/>
      <c r="C52" s="79"/>
      <c r="D52" s="80"/>
      <c r="E52" s="81"/>
      <c r="F52" s="80"/>
      <c r="G52" s="80"/>
      <c r="H52" s="82"/>
      <c r="I52" s="82"/>
      <c r="J52" s="82"/>
      <c r="K52" s="82"/>
      <c r="L52" s="82"/>
      <c r="M52" s="82"/>
      <c r="N52" s="82"/>
      <c r="O52" s="82"/>
      <c r="P52" s="82"/>
      <c r="Q52" s="91"/>
      <c r="R52" s="4"/>
    </row>
    <row r="53" spans="1:18" ht="16.5" x14ac:dyDescent="0.25">
      <c r="A53" s="78">
        <v>48</v>
      </c>
      <c r="B53" s="79"/>
      <c r="C53" s="79"/>
      <c r="D53" s="80"/>
      <c r="E53" s="81"/>
      <c r="F53" s="80"/>
      <c r="G53" s="80"/>
      <c r="H53" s="82"/>
      <c r="I53" s="82"/>
      <c r="J53" s="82"/>
      <c r="K53" s="82"/>
      <c r="L53" s="82"/>
      <c r="M53" s="82"/>
      <c r="N53" s="82"/>
      <c r="O53" s="82"/>
      <c r="P53" s="82"/>
      <c r="Q53" s="91"/>
      <c r="R53" s="4"/>
    </row>
    <row r="54" spans="1:18" ht="16.5" x14ac:dyDescent="0.25">
      <c r="A54" s="78">
        <v>49</v>
      </c>
      <c r="B54" s="79"/>
      <c r="C54" s="79"/>
      <c r="D54" s="80"/>
      <c r="E54" s="81"/>
      <c r="F54" s="80"/>
      <c r="G54" s="80"/>
      <c r="H54" s="82"/>
      <c r="I54" s="82"/>
      <c r="J54" s="82"/>
      <c r="K54" s="82"/>
      <c r="L54" s="82"/>
      <c r="M54" s="82"/>
      <c r="N54" s="82"/>
      <c r="O54" s="82"/>
      <c r="P54" s="82"/>
      <c r="Q54" s="91"/>
      <c r="R54" s="4"/>
    </row>
    <row r="55" spans="1:18" ht="16.5" x14ac:dyDescent="0.25">
      <c r="A55" s="78">
        <v>50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96"/>
      <c r="M55" s="103"/>
      <c r="N55" s="103"/>
      <c r="O55" s="103"/>
      <c r="P55" s="103"/>
      <c r="Q55" s="103"/>
      <c r="R55" s="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H18" sqref="H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61.8554687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1"/>
    </row>
    <row r="2" spans="1:22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43" t="s">
        <v>0</v>
      </c>
      <c r="B4" s="144" t="s">
        <v>10</v>
      </c>
      <c r="C4" s="144"/>
      <c r="D4" s="144"/>
      <c r="E4" s="144"/>
      <c r="F4" s="144"/>
      <c r="G4" s="144"/>
      <c r="H4" s="144"/>
      <c r="I4" s="144"/>
      <c r="J4" s="136" t="s">
        <v>6</v>
      </c>
      <c r="K4" s="136" t="s">
        <v>15</v>
      </c>
      <c r="L4" s="136"/>
      <c r="M4" s="136" t="s">
        <v>8</v>
      </c>
      <c r="N4" s="136"/>
      <c r="O4" s="145" t="s">
        <v>9</v>
      </c>
      <c r="P4" s="145" t="s">
        <v>18</v>
      </c>
      <c r="Q4" s="136" t="s">
        <v>26</v>
      </c>
      <c r="R4" s="136" t="s">
        <v>20</v>
      </c>
      <c r="U4" s="114" t="s">
        <v>26</v>
      </c>
      <c r="V4" s="114" t="s">
        <v>20</v>
      </c>
    </row>
    <row r="5" spans="1:22" ht="45" customHeight="1" x14ac:dyDescent="0.25">
      <c r="A5" s="143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6" t="s">
        <v>5</v>
      </c>
      <c r="H5" s="76" t="s">
        <v>7</v>
      </c>
      <c r="I5" s="77" t="s">
        <v>19</v>
      </c>
      <c r="J5" s="136"/>
      <c r="K5" s="74" t="s">
        <v>16</v>
      </c>
      <c r="L5" s="74" t="s">
        <v>17</v>
      </c>
      <c r="M5" s="75" t="s">
        <v>13</v>
      </c>
      <c r="N5" s="74" t="s">
        <v>14</v>
      </c>
      <c r="O5" s="145"/>
      <c r="P5" s="145"/>
      <c r="Q5" s="136"/>
      <c r="R5" s="136"/>
      <c r="U5" s="114"/>
      <c r="V5" s="114"/>
    </row>
    <row r="6" spans="1:22" s="2" customFormat="1" ht="15.75" customHeight="1" x14ac:dyDescent="0.25">
      <c r="A6" s="78">
        <v>1</v>
      </c>
      <c r="B6" s="79">
        <v>43378</v>
      </c>
      <c r="C6" s="79">
        <v>43383</v>
      </c>
      <c r="D6" s="80" t="s">
        <v>48</v>
      </c>
      <c r="E6" s="81">
        <v>866762025245992</v>
      </c>
      <c r="F6" s="80"/>
      <c r="G6" s="80" t="s">
        <v>49</v>
      </c>
      <c r="H6" s="82"/>
      <c r="I6" s="84" t="s">
        <v>77</v>
      </c>
      <c r="J6" s="84"/>
      <c r="K6" s="82" t="s">
        <v>50</v>
      </c>
      <c r="L6" s="82"/>
      <c r="M6" s="84" t="s">
        <v>78</v>
      </c>
      <c r="N6" s="82"/>
      <c r="O6" s="82" t="s">
        <v>101</v>
      </c>
      <c r="P6" s="82" t="s">
        <v>61</v>
      </c>
      <c r="Q6" s="85" t="s">
        <v>27</v>
      </c>
      <c r="R6" s="80" t="s">
        <v>34</v>
      </c>
      <c r="U6" s="115" t="s">
        <v>25</v>
      </c>
      <c r="V6" s="42" t="s">
        <v>28</v>
      </c>
    </row>
    <row r="7" spans="1:22" s="2" customFormat="1" ht="15.75" customHeight="1" x14ac:dyDescent="0.25">
      <c r="A7" s="78">
        <v>2</v>
      </c>
      <c r="B7" s="79">
        <v>43378</v>
      </c>
      <c r="C7" s="79">
        <v>43383</v>
      </c>
      <c r="D7" s="80" t="s">
        <v>48</v>
      </c>
      <c r="E7" s="81">
        <v>863306024476142</v>
      </c>
      <c r="F7" s="80"/>
      <c r="G7" s="80" t="s">
        <v>49</v>
      </c>
      <c r="H7" s="88"/>
      <c r="I7" s="106" t="s">
        <v>79</v>
      </c>
      <c r="J7" s="82" t="s">
        <v>51</v>
      </c>
      <c r="K7" s="82" t="s">
        <v>50</v>
      </c>
      <c r="L7" s="82"/>
      <c r="M7" s="82" t="s">
        <v>95</v>
      </c>
      <c r="N7" s="82"/>
      <c r="O7" s="82"/>
      <c r="P7" s="82" t="s">
        <v>61</v>
      </c>
      <c r="Q7" s="85" t="s">
        <v>25</v>
      </c>
      <c r="R7" s="80" t="s">
        <v>30</v>
      </c>
      <c r="U7" s="116"/>
      <c r="V7" s="42" t="s">
        <v>46</v>
      </c>
    </row>
    <row r="8" spans="1:22" s="2" customFormat="1" ht="15.75" customHeight="1" x14ac:dyDescent="0.25">
      <c r="A8" s="78">
        <v>3</v>
      </c>
      <c r="B8" s="79">
        <v>43378</v>
      </c>
      <c r="C8" s="79">
        <v>43383</v>
      </c>
      <c r="D8" s="80" t="s">
        <v>48</v>
      </c>
      <c r="E8" s="81">
        <v>865904028278940</v>
      </c>
      <c r="F8" s="80"/>
      <c r="G8" s="80" t="s">
        <v>49</v>
      </c>
      <c r="H8" s="89"/>
      <c r="I8" s="106" t="s">
        <v>82</v>
      </c>
      <c r="J8" s="84" t="s">
        <v>51</v>
      </c>
      <c r="K8" s="82" t="s">
        <v>80</v>
      </c>
      <c r="L8" s="82" t="s">
        <v>50</v>
      </c>
      <c r="M8" s="82" t="s">
        <v>95</v>
      </c>
      <c r="N8" s="82"/>
      <c r="P8" s="82" t="s">
        <v>61</v>
      </c>
      <c r="Q8" s="85" t="s">
        <v>25</v>
      </c>
      <c r="R8" s="80" t="s">
        <v>30</v>
      </c>
      <c r="U8" s="116"/>
      <c r="V8" s="42" t="s">
        <v>30</v>
      </c>
    </row>
    <row r="9" spans="1:22" s="2" customFormat="1" ht="15.75" customHeight="1" x14ac:dyDescent="0.25">
      <c r="A9" s="78">
        <v>4</v>
      </c>
      <c r="B9" s="79">
        <v>43378</v>
      </c>
      <c r="C9" s="79">
        <v>43383</v>
      </c>
      <c r="D9" s="80" t="s">
        <v>48</v>
      </c>
      <c r="E9" s="81">
        <v>867330022285376</v>
      </c>
      <c r="F9" s="80"/>
      <c r="G9" s="80" t="s">
        <v>49</v>
      </c>
      <c r="H9" s="89"/>
      <c r="I9" s="106" t="s">
        <v>82</v>
      </c>
      <c r="J9" s="82" t="s">
        <v>42</v>
      </c>
      <c r="K9" s="82" t="s">
        <v>81</v>
      </c>
      <c r="L9" s="82" t="s">
        <v>50</v>
      </c>
      <c r="M9" s="82" t="s">
        <v>83</v>
      </c>
      <c r="N9" s="94">
        <v>10000</v>
      </c>
      <c r="O9" s="82" t="s">
        <v>101</v>
      </c>
      <c r="P9" s="82" t="s">
        <v>61</v>
      </c>
      <c r="Q9" s="85" t="s">
        <v>25</v>
      </c>
      <c r="R9" s="80" t="s">
        <v>41</v>
      </c>
      <c r="U9" s="116"/>
      <c r="V9" s="42" t="s">
        <v>41</v>
      </c>
    </row>
    <row r="10" spans="1:22" s="2" customFormat="1" ht="15.75" customHeight="1" x14ac:dyDescent="0.25">
      <c r="A10" s="78">
        <v>5</v>
      </c>
      <c r="B10" s="79">
        <v>43378</v>
      </c>
      <c r="C10" s="79">
        <v>43383</v>
      </c>
      <c r="D10" s="80" t="s">
        <v>48</v>
      </c>
      <c r="E10" s="81">
        <v>866762029016100</v>
      </c>
      <c r="F10" s="80"/>
      <c r="G10" s="80" t="s">
        <v>49</v>
      </c>
      <c r="H10" s="89"/>
      <c r="I10" s="106" t="s">
        <v>82</v>
      </c>
      <c r="J10" s="82" t="s">
        <v>94</v>
      </c>
      <c r="K10" s="82" t="s">
        <v>84</v>
      </c>
      <c r="L10" s="82" t="s">
        <v>50</v>
      </c>
      <c r="M10" s="82" t="s">
        <v>96</v>
      </c>
      <c r="N10" s="94">
        <v>100000</v>
      </c>
      <c r="O10" s="82" t="s">
        <v>101</v>
      </c>
      <c r="P10" s="82" t="s">
        <v>61</v>
      </c>
      <c r="Q10" s="85" t="s">
        <v>25</v>
      </c>
      <c r="R10" s="80" t="s">
        <v>46</v>
      </c>
      <c r="U10" s="117"/>
      <c r="V10" s="42" t="s">
        <v>40</v>
      </c>
    </row>
    <row r="11" spans="1:22" s="2" customFormat="1" ht="15.75" customHeight="1" x14ac:dyDescent="0.25">
      <c r="A11" s="78">
        <v>6</v>
      </c>
      <c r="B11" s="79">
        <v>43414</v>
      </c>
      <c r="C11" s="21" t="s">
        <v>137</v>
      </c>
      <c r="D11" s="4" t="s">
        <v>48</v>
      </c>
      <c r="E11" s="111" t="s">
        <v>131</v>
      </c>
      <c r="F11" s="48"/>
      <c r="G11" s="4" t="s">
        <v>49</v>
      </c>
      <c r="H11" s="82" t="s">
        <v>134</v>
      </c>
      <c r="I11" s="84"/>
      <c r="J11" s="82" t="s">
        <v>132</v>
      </c>
      <c r="K11" s="82"/>
      <c r="L11" s="82" t="s">
        <v>50</v>
      </c>
      <c r="M11" s="82" t="s">
        <v>133</v>
      </c>
      <c r="N11" s="94">
        <v>360000</v>
      </c>
      <c r="O11" s="82" t="s">
        <v>101</v>
      </c>
      <c r="P11" s="82" t="s">
        <v>121</v>
      </c>
      <c r="Q11" s="85" t="s">
        <v>25</v>
      </c>
      <c r="R11" s="80" t="s">
        <v>46</v>
      </c>
      <c r="U11" s="115" t="s">
        <v>27</v>
      </c>
      <c r="V11" s="42" t="s">
        <v>32</v>
      </c>
    </row>
    <row r="12" spans="1:22" s="18" customFormat="1" ht="15.75" customHeight="1" x14ac:dyDescent="0.25">
      <c r="A12" s="78">
        <v>7</v>
      </c>
      <c r="B12" s="79" t="s">
        <v>138</v>
      </c>
      <c r="C12" s="79" t="s">
        <v>157</v>
      </c>
      <c r="D12" s="4" t="s">
        <v>48</v>
      </c>
      <c r="E12" s="22">
        <v>862118021579971</v>
      </c>
      <c r="F12" s="4"/>
      <c r="G12" s="4" t="s">
        <v>49</v>
      </c>
      <c r="H12" s="89" t="s">
        <v>151</v>
      </c>
      <c r="I12" s="94" t="s">
        <v>147</v>
      </c>
      <c r="J12" s="82" t="s">
        <v>149</v>
      </c>
      <c r="K12" s="82" t="s">
        <v>148</v>
      </c>
      <c r="L12" s="82" t="s">
        <v>50</v>
      </c>
      <c r="M12" s="82" t="s">
        <v>154</v>
      </c>
      <c r="N12" s="26">
        <v>30000</v>
      </c>
      <c r="O12" s="82" t="s">
        <v>101</v>
      </c>
      <c r="P12" s="82" t="s">
        <v>121</v>
      </c>
      <c r="Q12" s="91" t="s">
        <v>25</v>
      </c>
      <c r="R12" s="4" t="s">
        <v>40</v>
      </c>
      <c r="U12" s="116"/>
      <c r="V12" s="43" t="s">
        <v>33</v>
      </c>
    </row>
    <row r="13" spans="1:22" s="2" customFormat="1" ht="15.75" customHeight="1" x14ac:dyDescent="0.25">
      <c r="A13" s="78">
        <v>8</v>
      </c>
      <c r="B13" s="79" t="s">
        <v>138</v>
      </c>
      <c r="C13" s="79" t="s">
        <v>157</v>
      </c>
      <c r="D13" s="4" t="s">
        <v>48</v>
      </c>
      <c r="E13" s="22">
        <v>865904020096258</v>
      </c>
      <c r="F13" s="4"/>
      <c r="G13" s="4" t="s">
        <v>49</v>
      </c>
      <c r="H13" s="93"/>
      <c r="I13" s="93" t="s">
        <v>144</v>
      </c>
      <c r="J13" s="93" t="s">
        <v>145</v>
      </c>
      <c r="K13" s="82" t="s">
        <v>50</v>
      </c>
      <c r="L13" s="82"/>
      <c r="M13" s="82" t="s">
        <v>155</v>
      </c>
      <c r="N13" s="112">
        <v>310000</v>
      </c>
      <c r="O13" s="82" t="s">
        <v>101</v>
      </c>
      <c r="P13" s="82" t="s">
        <v>121</v>
      </c>
      <c r="Q13" s="91" t="s">
        <v>25</v>
      </c>
      <c r="R13" s="4" t="s">
        <v>30</v>
      </c>
      <c r="U13" s="117"/>
      <c r="V13" s="42" t="s">
        <v>34</v>
      </c>
    </row>
    <row r="14" spans="1:22" s="2" customFormat="1" ht="15.75" customHeight="1" x14ac:dyDescent="0.25">
      <c r="A14" s="78">
        <v>9</v>
      </c>
      <c r="B14" s="79" t="s">
        <v>138</v>
      </c>
      <c r="C14" s="79" t="s">
        <v>157</v>
      </c>
      <c r="D14" s="4" t="s">
        <v>48</v>
      </c>
      <c r="E14" s="22">
        <v>863303024405463</v>
      </c>
      <c r="F14" s="4"/>
      <c r="G14" s="4" t="s">
        <v>49</v>
      </c>
      <c r="H14" s="82"/>
      <c r="I14" s="82" t="s">
        <v>146</v>
      </c>
      <c r="J14" s="82"/>
      <c r="K14" s="82" t="s">
        <v>50</v>
      </c>
      <c r="L14" s="82" t="s">
        <v>50</v>
      </c>
      <c r="M14" s="82" t="s">
        <v>129</v>
      </c>
      <c r="N14" s="82"/>
      <c r="O14" s="82" t="s">
        <v>101</v>
      </c>
      <c r="P14" s="82" t="s">
        <v>121</v>
      </c>
      <c r="Q14" s="91" t="s">
        <v>27</v>
      </c>
      <c r="R14" s="4" t="s">
        <v>33</v>
      </c>
    </row>
    <row r="15" spans="1:22" ht="16.5" x14ac:dyDescent="0.25">
      <c r="A15" s="78">
        <v>10</v>
      </c>
      <c r="B15" s="79" t="s">
        <v>138</v>
      </c>
      <c r="C15" s="79" t="s">
        <v>157</v>
      </c>
      <c r="D15" s="4" t="s">
        <v>48</v>
      </c>
      <c r="E15" s="22">
        <v>862118020908841</v>
      </c>
      <c r="F15" s="4"/>
      <c r="G15" s="4" t="s">
        <v>49</v>
      </c>
      <c r="H15" s="89" t="s">
        <v>152</v>
      </c>
      <c r="I15" s="94" t="s">
        <v>147</v>
      </c>
      <c r="J15" s="82" t="s">
        <v>150</v>
      </c>
      <c r="K15" s="82" t="s">
        <v>148</v>
      </c>
      <c r="L15" s="82" t="s">
        <v>50</v>
      </c>
      <c r="M15" s="82" t="s">
        <v>153</v>
      </c>
      <c r="N15" s="94">
        <v>30000</v>
      </c>
      <c r="O15" s="82" t="s">
        <v>101</v>
      </c>
      <c r="P15" s="82" t="s">
        <v>121</v>
      </c>
      <c r="Q15" s="91" t="s">
        <v>25</v>
      </c>
      <c r="R15" s="4" t="s">
        <v>40</v>
      </c>
    </row>
    <row r="16" spans="1:22" ht="16.5" x14ac:dyDescent="0.25">
      <c r="A16" s="78">
        <v>11</v>
      </c>
      <c r="B16" s="21" t="s">
        <v>159</v>
      </c>
      <c r="C16" s="79" t="s">
        <v>182</v>
      </c>
      <c r="D16" s="4" t="s">
        <v>48</v>
      </c>
      <c r="E16" s="22">
        <v>866762024311373</v>
      </c>
      <c r="F16" s="4"/>
      <c r="G16" s="4" t="s">
        <v>49</v>
      </c>
      <c r="H16" s="89" t="s">
        <v>175</v>
      </c>
      <c r="I16" s="82" t="s">
        <v>171</v>
      </c>
      <c r="J16" s="82"/>
      <c r="K16" s="82" t="s">
        <v>170</v>
      </c>
      <c r="L16" s="82" t="s">
        <v>50</v>
      </c>
      <c r="M16" s="82" t="s">
        <v>60</v>
      </c>
      <c r="N16" s="82"/>
      <c r="O16" s="82" t="s">
        <v>101</v>
      </c>
      <c r="P16" s="82" t="s">
        <v>121</v>
      </c>
      <c r="Q16" s="91" t="s">
        <v>27</v>
      </c>
      <c r="R16" s="4" t="s">
        <v>33</v>
      </c>
      <c r="U16" s="31" t="s">
        <v>43</v>
      </c>
      <c r="V16" s="30" t="s">
        <v>22</v>
      </c>
    </row>
    <row r="17" spans="1:22" ht="16.5" x14ac:dyDescent="0.25">
      <c r="A17" s="78">
        <v>12</v>
      </c>
      <c r="B17" s="21" t="s">
        <v>159</v>
      </c>
      <c r="C17" s="79" t="s">
        <v>182</v>
      </c>
      <c r="D17" s="4" t="s">
        <v>48</v>
      </c>
      <c r="E17" s="22">
        <v>866762025245992</v>
      </c>
      <c r="F17" s="4"/>
      <c r="G17" s="4" t="s">
        <v>49</v>
      </c>
      <c r="H17" s="89" t="s">
        <v>174</v>
      </c>
      <c r="I17" s="82" t="s">
        <v>173</v>
      </c>
      <c r="J17" s="82"/>
      <c r="K17" s="82" t="s">
        <v>148</v>
      </c>
      <c r="L17" s="82" t="s">
        <v>50</v>
      </c>
      <c r="M17" s="82" t="s">
        <v>60</v>
      </c>
      <c r="N17" s="82"/>
      <c r="O17" s="82" t="s">
        <v>101</v>
      </c>
      <c r="P17" s="82" t="s">
        <v>121</v>
      </c>
      <c r="Q17" s="91" t="s">
        <v>27</v>
      </c>
      <c r="R17" s="4" t="s">
        <v>33</v>
      </c>
      <c r="U17" s="28" t="s">
        <v>24</v>
      </c>
      <c r="V17" s="4">
        <f>COUNTIF(Q6:Q55,"PM")</f>
        <v>5</v>
      </c>
    </row>
    <row r="18" spans="1:22" ht="16.5" x14ac:dyDescent="0.25">
      <c r="A18" s="78">
        <v>13</v>
      </c>
      <c r="B18" s="21" t="s">
        <v>159</v>
      </c>
      <c r="C18" s="79" t="s">
        <v>182</v>
      </c>
      <c r="D18" s="4" t="s">
        <v>48</v>
      </c>
      <c r="E18" s="22">
        <v>867330022285376</v>
      </c>
      <c r="F18" s="4"/>
      <c r="G18" s="4" t="s">
        <v>49</v>
      </c>
      <c r="H18" s="89" t="s">
        <v>172</v>
      </c>
      <c r="I18" s="82" t="s">
        <v>171</v>
      </c>
      <c r="J18" s="82"/>
      <c r="K18" s="82" t="s">
        <v>170</v>
      </c>
      <c r="L18" s="82" t="s">
        <v>50</v>
      </c>
      <c r="M18" s="82" t="s">
        <v>60</v>
      </c>
      <c r="N18" s="82"/>
      <c r="O18" s="82" t="s">
        <v>101</v>
      </c>
      <c r="P18" s="82" t="s">
        <v>121</v>
      </c>
      <c r="Q18" s="91" t="s">
        <v>27</v>
      </c>
      <c r="R18" s="4" t="s">
        <v>33</v>
      </c>
      <c r="U18" s="28" t="s">
        <v>23</v>
      </c>
      <c r="V18" s="4">
        <f>COUNTIF(Q6:Q56,"PC")</f>
        <v>8</v>
      </c>
    </row>
    <row r="19" spans="1:22" ht="17.25" x14ac:dyDescent="0.25">
      <c r="A19" s="78">
        <v>14</v>
      </c>
      <c r="B19" s="98"/>
      <c r="C19" s="82"/>
      <c r="D19" s="80"/>
      <c r="E19" s="81"/>
      <c r="F19" s="80"/>
      <c r="G19" s="80"/>
      <c r="H19" s="82"/>
      <c r="I19" s="82"/>
      <c r="J19" s="82"/>
      <c r="K19" s="82"/>
      <c r="L19" s="82"/>
      <c r="M19" s="82"/>
      <c r="N19" s="82"/>
      <c r="O19" s="82"/>
      <c r="P19" s="82"/>
      <c r="Q19" s="91"/>
      <c r="R19" s="92"/>
      <c r="U19" s="48" t="s">
        <v>44</v>
      </c>
      <c r="V19" s="49">
        <f>SUM(V17:V18)</f>
        <v>13</v>
      </c>
    </row>
    <row r="20" spans="1:22" ht="16.5" x14ac:dyDescent="0.25">
      <c r="A20" s="78">
        <v>15</v>
      </c>
      <c r="B20" s="98"/>
      <c r="C20" s="82"/>
      <c r="D20" s="80"/>
      <c r="E20" s="81"/>
      <c r="F20" s="80"/>
      <c r="G20" s="80"/>
      <c r="H20" s="82"/>
      <c r="I20" s="82"/>
      <c r="J20" s="82"/>
      <c r="K20" s="82"/>
      <c r="L20" s="82"/>
      <c r="M20" s="80"/>
      <c r="N20" s="82"/>
      <c r="O20" s="82"/>
      <c r="P20" s="82"/>
      <c r="Q20" s="91"/>
      <c r="R20" s="92"/>
    </row>
    <row r="21" spans="1:22" ht="16.5" x14ac:dyDescent="0.25">
      <c r="A21" s="78">
        <v>16</v>
      </c>
      <c r="B21" s="98"/>
      <c r="C21" s="82"/>
      <c r="D21" s="80"/>
      <c r="E21" s="81"/>
      <c r="F21" s="80"/>
      <c r="G21" s="80"/>
      <c r="H21" s="82"/>
      <c r="I21" s="82"/>
      <c r="J21" s="82"/>
      <c r="K21" s="82"/>
      <c r="L21" s="82"/>
      <c r="M21" s="82"/>
      <c r="N21" s="82"/>
      <c r="O21" s="82"/>
      <c r="P21" s="82"/>
      <c r="Q21" s="91"/>
      <c r="R21" s="92"/>
    </row>
    <row r="22" spans="1:22" ht="16.5" x14ac:dyDescent="0.25">
      <c r="A22" s="78">
        <v>17</v>
      </c>
      <c r="B22" s="98"/>
      <c r="C22" s="82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91"/>
      <c r="R22" s="92"/>
      <c r="U22" s="46" t="s">
        <v>20</v>
      </c>
      <c r="V22" s="45" t="s">
        <v>22</v>
      </c>
    </row>
    <row r="23" spans="1:22" ht="16.5" x14ac:dyDescent="0.25">
      <c r="A23" s="78">
        <v>18</v>
      </c>
      <c r="B23" s="98"/>
      <c r="C23" s="82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91"/>
      <c r="R23" s="92"/>
      <c r="U23" s="44" t="s">
        <v>35</v>
      </c>
      <c r="V23" s="45">
        <f>COUNTIF(R6:R55,"MCU")</f>
        <v>0</v>
      </c>
    </row>
    <row r="24" spans="1:22" ht="16.5" x14ac:dyDescent="0.25">
      <c r="A24" s="78">
        <v>19</v>
      </c>
      <c r="B24" s="98"/>
      <c r="C24" s="82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91"/>
      <c r="R24" s="92"/>
      <c r="U24" s="44" t="s">
        <v>45</v>
      </c>
      <c r="V24" s="45">
        <f>COUNTIF(R6:R55,"GSM")</f>
        <v>2</v>
      </c>
    </row>
    <row r="25" spans="1:22" ht="16.5" x14ac:dyDescent="0.25">
      <c r="A25" s="78">
        <v>20</v>
      </c>
      <c r="B25" s="98"/>
      <c r="C25" s="82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91"/>
      <c r="R25" s="92"/>
      <c r="U25" s="44" t="s">
        <v>36</v>
      </c>
      <c r="V25" s="45">
        <f>COUNTIF(R6:R55,"GPS")</f>
        <v>3</v>
      </c>
    </row>
    <row r="26" spans="1:22" ht="16.5" x14ac:dyDescent="0.25">
      <c r="A26" s="78">
        <v>21</v>
      </c>
      <c r="B26" s="98"/>
      <c r="C26" s="82"/>
      <c r="D26" s="80"/>
      <c r="E26" s="81"/>
      <c r="F26" s="80"/>
      <c r="G26" s="80"/>
      <c r="H26" s="80"/>
      <c r="I26" s="80"/>
      <c r="J26" s="82"/>
      <c r="K26" s="80"/>
      <c r="L26" s="80"/>
      <c r="M26" s="82"/>
      <c r="N26" s="80"/>
      <c r="O26" s="80"/>
      <c r="P26" s="80"/>
      <c r="Q26" s="91"/>
      <c r="R26" s="92"/>
      <c r="U26" s="44" t="s">
        <v>42</v>
      </c>
      <c r="V26" s="45">
        <f>COUNTIF(R6:R55,"NG")</f>
        <v>1</v>
      </c>
    </row>
    <row r="27" spans="1:22" ht="16.5" x14ac:dyDescent="0.25">
      <c r="A27" s="78">
        <v>22</v>
      </c>
      <c r="B27" s="98"/>
      <c r="C27" s="82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91"/>
      <c r="R27" s="92"/>
      <c r="U27" s="44" t="s">
        <v>31</v>
      </c>
      <c r="V27" s="45">
        <f>COUNTIF(R6:R55,"LK")</f>
        <v>2</v>
      </c>
    </row>
    <row r="28" spans="1:22" ht="16.5" x14ac:dyDescent="0.25">
      <c r="A28" s="78">
        <v>23</v>
      </c>
      <c r="B28" s="79"/>
      <c r="C28" s="79"/>
      <c r="D28" s="80"/>
      <c r="E28" s="81"/>
      <c r="F28" s="80"/>
      <c r="G28" s="80"/>
      <c r="H28" s="82"/>
      <c r="I28" s="82"/>
      <c r="J28" s="82"/>
      <c r="K28" s="82"/>
      <c r="L28" s="82"/>
      <c r="M28" s="82"/>
      <c r="N28" s="82"/>
      <c r="O28" s="82"/>
      <c r="P28" s="82"/>
      <c r="Q28" s="91"/>
      <c r="R28" s="92"/>
      <c r="U28" s="44" t="s">
        <v>37</v>
      </c>
      <c r="V28" s="45">
        <f>COUNTIF(R6:R55,"MCH")</f>
        <v>0</v>
      </c>
    </row>
    <row r="29" spans="1:22" ht="16.5" x14ac:dyDescent="0.25">
      <c r="A29" s="78">
        <v>24</v>
      </c>
      <c r="B29" s="79"/>
      <c r="C29" s="79"/>
      <c r="D29" s="80"/>
      <c r="E29" s="81"/>
      <c r="F29" s="80"/>
      <c r="G29" s="80"/>
      <c r="H29" s="82"/>
      <c r="I29" s="82"/>
      <c r="J29" s="82"/>
      <c r="K29" s="82"/>
      <c r="L29" s="82"/>
      <c r="M29" s="82"/>
      <c r="N29" s="82"/>
      <c r="O29" s="82"/>
      <c r="P29" s="82"/>
      <c r="Q29" s="91"/>
      <c r="R29" s="92"/>
      <c r="U29" s="44" t="s">
        <v>38</v>
      </c>
      <c r="V29" s="45">
        <f>COUNTIF(R6:R55,"NCFW")</f>
        <v>4</v>
      </c>
    </row>
    <row r="30" spans="1:22" ht="16.5" x14ac:dyDescent="0.25">
      <c r="A30" s="78">
        <v>25</v>
      </c>
      <c r="B30" s="79"/>
      <c r="C30" s="79"/>
      <c r="D30" s="80"/>
      <c r="E30" s="81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91"/>
      <c r="R30" s="92"/>
      <c r="U30" s="44" t="s">
        <v>39</v>
      </c>
      <c r="V30" s="45">
        <f>COUNTIF(R6:R55,"KL")</f>
        <v>1</v>
      </c>
    </row>
    <row r="31" spans="1:22" ht="16.5" x14ac:dyDescent="0.25">
      <c r="A31" s="78">
        <v>26</v>
      </c>
      <c r="B31" s="79"/>
      <c r="C31" s="79"/>
      <c r="D31" s="80"/>
      <c r="E31" s="81"/>
      <c r="F31" s="80"/>
      <c r="G31" s="80"/>
      <c r="H31" s="82"/>
      <c r="I31" s="82"/>
      <c r="J31" s="82"/>
      <c r="K31" s="82"/>
      <c r="L31" s="82"/>
      <c r="M31" s="82"/>
      <c r="N31" s="82"/>
      <c r="O31" s="82"/>
      <c r="P31" s="82"/>
      <c r="Q31" s="91"/>
      <c r="R31" s="92"/>
    </row>
    <row r="32" spans="1:22" ht="16.5" x14ac:dyDescent="0.25">
      <c r="A32" s="78">
        <v>27</v>
      </c>
      <c r="B32" s="79"/>
      <c r="C32" s="79"/>
      <c r="D32" s="80"/>
      <c r="E32" s="81"/>
      <c r="F32" s="80"/>
      <c r="G32" s="80"/>
      <c r="H32" s="82"/>
      <c r="I32" s="82"/>
      <c r="J32" s="82"/>
      <c r="K32" s="82"/>
      <c r="L32" s="82"/>
      <c r="M32" s="82"/>
      <c r="N32" s="82"/>
      <c r="O32" s="82"/>
      <c r="P32" s="82"/>
      <c r="Q32" s="91"/>
      <c r="R32" s="92"/>
    </row>
    <row r="33" spans="1:18" ht="16.5" x14ac:dyDescent="0.25">
      <c r="A33" s="78">
        <v>28</v>
      </c>
      <c r="B33" s="79"/>
      <c r="C33" s="79"/>
      <c r="D33" s="80"/>
      <c r="E33" s="81"/>
      <c r="F33" s="80"/>
      <c r="G33" s="80"/>
      <c r="H33" s="82"/>
      <c r="I33" s="82"/>
      <c r="J33" s="82"/>
      <c r="K33" s="82"/>
      <c r="L33" s="82"/>
      <c r="M33" s="82"/>
      <c r="N33" s="82"/>
      <c r="O33" s="82"/>
      <c r="P33" s="82"/>
      <c r="Q33" s="91"/>
      <c r="R33" s="92"/>
    </row>
    <row r="34" spans="1:18" ht="16.5" x14ac:dyDescent="0.25">
      <c r="A34" s="78">
        <v>29</v>
      </c>
      <c r="B34" s="79"/>
      <c r="C34" s="79"/>
      <c r="D34" s="80"/>
      <c r="E34" s="81"/>
      <c r="F34" s="80"/>
      <c r="G34" s="80"/>
      <c r="H34" s="82"/>
      <c r="I34" s="82"/>
      <c r="J34" s="82"/>
      <c r="K34" s="82"/>
      <c r="L34" s="82"/>
      <c r="M34" s="82"/>
      <c r="N34" s="82"/>
      <c r="O34" s="82"/>
      <c r="P34" s="82"/>
      <c r="Q34" s="91"/>
      <c r="R34" s="92"/>
    </row>
    <row r="35" spans="1:18" ht="16.5" x14ac:dyDescent="0.25">
      <c r="A35" s="78">
        <v>30</v>
      </c>
      <c r="B35" s="79"/>
      <c r="C35" s="79"/>
      <c r="D35" s="80"/>
      <c r="E35" s="81"/>
      <c r="F35" s="80"/>
      <c r="G35" s="80"/>
      <c r="H35" s="82"/>
      <c r="I35" s="82"/>
      <c r="J35" s="82"/>
      <c r="K35" s="82"/>
      <c r="L35" s="82"/>
      <c r="M35" s="82"/>
      <c r="N35" s="82"/>
      <c r="O35" s="82"/>
      <c r="P35" s="82"/>
      <c r="Q35" s="91"/>
      <c r="R35" s="92"/>
    </row>
    <row r="36" spans="1:18" ht="16.5" x14ac:dyDescent="0.25">
      <c r="A36" s="78">
        <v>31</v>
      </c>
      <c r="B36" s="79"/>
      <c r="C36" s="79"/>
      <c r="D36" s="80"/>
      <c r="E36" s="81"/>
      <c r="F36" s="80"/>
      <c r="G36" s="80"/>
      <c r="H36" s="82"/>
      <c r="I36" s="82"/>
      <c r="J36" s="82"/>
      <c r="K36" s="82"/>
      <c r="L36" s="82"/>
      <c r="M36" s="82"/>
      <c r="N36" s="82"/>
      <c r="O36" s="82"/>
      <c r="P36" s="82"/>
      <c r="Q36" s="91"/>
      <c r="R36" s="92"/>
    </row>
    <row r="37" spans="1:18" ht="16.5" x14ac:dyDescent="0.25">
      <c r="A37" s="78">
        <v>32</v>
      </c>
      <c r="B37" s="79"/>
      <c r="C37" s="79"/>
      <c r="D37" s="80"/>
      <c r="E37" s="81"/>
      <c r="F37" s="80"/>
      <c r="G37" s="80"/>
      <c r="H37" s="82"/>
      <c r="I37" s="82"/>
      <c r="J37" s="82"/>
      <c r="K37" s="82"/>
      <c r="L37" s="82"/>
      <c r="M37" s="82"/>
      <c r="N37" s="82"/>
      <c r="O37" s="82"/>
      <c r="P37" s="82"/>
      <c r="Q37" s="91"/>
      <c r="R37" s="92"/>
    </row>
    <row r="38" spans="1:18" ht="16.5" x14ac:dyDescent="0.25">
      <c r="A38" s="78">
        <v>33</v>
      </c>
      <c r="B38" s="79"/>
      <c r="C38" s="79"/>
      <c r="D38" s="80"/>
      <c r="E38" s="81"/>
      <c r="F38" s="80"/>
      <c r="G38" s="80"/>
      <c r="H38" s="82"/>
      <c r="I38" s="82"/>
      <c r="J38" s="82"/>
      <c r="K38" s="82"/>
      <c r="L38" s="82"/>
      <c r="M38" s="82"/>
      <c r="N38" s="82"/>
      <c r="O38" s="82"/>
      <c r="P38" s="82"/>
      <c r="Q38" s="91"/>
      <c r="R38" s="92"/>
    </row>
    <row r="39" spans="1:18" ht="16.5" x14ac:dyDescent="0.25">
      <c r="A39" s="78">
        <v>34</v>
      </c>
      <c r="B39" s="79"/>
      <c r="C39" s="79"/>
      <c r="D39" s="80"/>
      <c r="E39" s="81"/>
      <c r="F39" s="80"/>
      <c r="G39" s="80"/>
      <c r="H39" s="82"/>
      <c r="I39" s="82"/>
      <c r="J39" s="82"/>
      <c r="K39" s="82"/>
      <c r="L39" s="82"/>
      <c r="M39" s="82"/>
      <c r="N39" s="82"/>
      <c r="O39" s="82"/>
      <c r="P39" s="82"/>
      <c r="Q39" s="91"/>
      <c r="R39" s="92"/>
    </row>
    <row r="40" spans="1:18" ht="16.5" x14ac:dyDescent="0.25">
      <c r="A40" s="78">
        <v>35</v>
      </c>
      <c r="B40" s="79"/>
      <c r="C40" s="79"/>
      <c r="D40" s="80"/>
      <c r="E40" s="81"/>
      <c r="F40" s="80"/>
      <c r="G40" s="80"/>
      <c r="H40" s="82"/>
      <c r="I40" s="82"/>
      <c r="J40" s="82"/>
      <c r="K40" s="82"/>
      <c r="L40" s="82"/>
      <c r="M40" s="82"/>
      <c r="N40" s="82"/>
      <c r="O40" s="82"/>
      <c r="P40" s="82"/>
      <c r="Q40" s="91"/>
      <c r="R40" s="92"/>
    </row>
    <row r="41" spans="1:18" ht="16.5" x14ac:dyDescent="0.25">
      <c r="A41" s="78">
        <v>36</v>
      </c>
      <c r="B41" s="79"/>
      <c r="C41" s="79"/>
      <c r="D41" s="80"/>
      <c r="E41" s="81"/>
      <c r="F41" s="80"/>
      <c r="G41" s="80"/>
      <c r="H41" s="82"/>
      <c r="I41" s="82"/>
      <c r="J41" s="82"/>
      <c r="K41" s="82"/>
      <c r="L41" s="82"/>
      <c r="M41" s="82"/>
      <c r="N41" s="82"/>
      <c r="O41" s="82"/>
      <c r="P41" s="82"/>
      <c r="Q41" s="91"/>
      <c r="R41" s="92"/>
    </row>
    <row r="42" spans="1:18" ht="16.5" x14ac:dyDescent="0.25">
      <c r="A42" s="78">
        <v>37</v>
      </c>
      <c r="B42" s="79"/>
      <c r="C42" s="79"/>
      <c r="D42" s="80"/>
      <c r="E42" s="81"/>
      <c r="F42" s="80"/>
      <c r="G42" s="80"/>
      <c r="H42" s="82"/>
      <c r="I42" s="82"/>
      <c r="J42" s="82"/>
      <c r="K42" s="82"/>
      <c r="L42" s="82"/>
      <c r="M42" s="82"/>
      <c r="N42" s="82"/>
      <c r="O42" s="82"/>
      <c r="P42" s="82"/>
      <c r="Q42" s="91"/>
      <c r="R42" s="92"/>
    </row>
    <row r="43" spans="1:18" ht="16.5" x14ac:dyDescent="0.25">
      <c r="A43" s="78">
        <v>38</v>
      </c>
      <c r="B43" s="79"/>
      <c r="C43" s="79"/>
      <c r="D43" s="80"/>
      <c r="E43" s="81"/>
      <c r="F43" s="80"/>
      <c r="G43" s="80"/>
      <c r="H43" s="82"/>
      <c r="I43" s="82"/>
      <c r="J43" s="82"/>
      <c r="K43" s="82"/>
      <c r="L43" s="82"/>
      <c r="M43" s="82"/>
      <c r="N43" s="82"/>
      <c r="O43" s="82"/>
      <c r="P43" s="82"/>
      <c r="Q43" s="91"/>
      <c r="R43" s="92"/>
    </row>
    <row r="44" spans="1:18" ht="16.5" x14ac:dyDescent="0.25">
      <c r="A44" s="78">
        <v>39</v>
      </c>
      <c r="B44" s="79"/>
      <c r="C44" s="79"/>
      <c r="D44" s="80"/>
      <c r="E44" s="81"/>
      <c r="F44" s="80"/>
      <c r="G44" s="80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92"/>
    </row>
    <row r="45" spans="1:18" ht="16.5" x14ac:dyDescent="0.25">
      <c r="A45" s="78">
        <v>40</v>
      </c>
      <c r="B45" s="79"/>
      <c r="C45" s="79"/>
      <c r="D45" s="80"/>
      <c r="E45" s="81"/>
      <c r="F45" s="80"/>
      <c r="G45" s="80"/>
      <c r="H45" s="82"/>
      <c r="I45" s="82"/>
      <c r="J45" s="82"/>
      <c r="K45" s="82"/>
      <c r="L45" s="82"/>
      <c r="M45" s="82"/>
      <c r="N45" s="82"/>
      <c r="O45" s="82"/>
      <c r="P45" s="82"/>
      <c r="Q45" s="91"/>
      <c r="R45" s="92"/>
    </row>
    <row r="46" spans="1:18" ht="16.5" x14ac:dyDescent="0.25">
      <c r="A46" s="78">
        <v>41</v>
      </c>
      <c r="B46" s="79"/>
      <c r="C46" s="79"/>
      <c r="D46" s="80"/>
      <c r="E46" s="81"/>
      <c r="F46" s="80"/>
      <c r="G46" s="80"/>
      <c r="H46" s="82"/>
      <c r="I46" s="82"/>
      <c r="J46" s="82"/>
      <c r="K46" s="82"/>
      <c r="L46" s="82"/>
      <c r="M46" s="82"/>
      <c r="N46" s="82"/>
      <c r="O46" s="82"/>
      <c r="P46" s="82"/>
      <c r="Q46" s="91"/>
      <c r="R46" s="92"/>
    </row>
    <row r="47" spans="1:18" ht="16.5" x14ac:dyDescent="0.25">
      <c r="A47" s="78">
        <v>42</v>
      </c>
      <c r="B47" s="79"/>
      <c r="C47" s="79"/>
      <c r="D47" s="80"/>
      <c r="E47" s="81"/>
      <c r="F47" s="80"/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91"/>
      <c r="R47" s="92"/>
    </row>
    <row r="48" spans="1:18" ht="16.5" x14ac:dyDescent="0.25">
      <c r="A48" s="78">
        <v>43</v>
      </c>
      <c r="B48" s="79"/>
      <c r="C48" s="79"/>
      <c r="D48" s="80"/>
      <c r="E48" s="81"/>
      <c r="F48" s="80"/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91"/>
      <c r="R48" s="92"/>
    </row>
    <row r="49" spans="1:18" ht="16.5" x14ac:dyDescent="0.25">
      <c r="A49" s="78">
        <v>44</v>
      </c>
      <c r="B49" s="79"/>
      <c r="C49" s="79"/>
      <c r="D49" s="80"/>
      <c r="E49" s="81"/>
      <c r="F49" s="80"/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91"/>
      <c r="R49" s="92"/>
    </row>
    <row r="50" spans="1:18" ht="16.5" x14ac:dyDescent="0.25">
      <c r="A50" s="78">
        <v>45</v>
      </c>
      <c r="B50" s="79"/>
      <c r="C50" s="79"/>
      <c r="D50" s="80"/>
      <c r="E50" s="81"/>
      <c r="F50" s="80"/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91"/>
      <c r="R50" s="92"/>
    </row>
    <row r="51" spans="1:18" ht="16.5" x14ac:dyDescent="0.25">
      <c r="A51" s="78">
        <v>46</v>
      </c>
      <c r="B51" s="79"/>
      <c r="C51" s="79"/>
      <c r="D51" s="80"/>
      <c r="E51" s="81"/>
      <c r="F51" s="80"/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91"/>
      <c r="R51" s="92"/>
    </row>
    <row r="52" spans="1:18" ht="16.5" x14ac:dyDescent="0.25">
      <c r="A52" s="78">
        <v>47</v>
      </c>
      <c r="B52" s="79"/>
      <c r="C52" s="79"/>
      <c r="D52" s="80"/>
      <c r="E52" s="81"/>
      <c r="F52" s="80"/>
      <c r="G52" s="80"/>
      <c r="H52" s="82"/>
      <c r="I52" s="82"/>
      <c r="J52" s="82"/>
      <c r="K52" s="82"/>
      <c r="L52" s="82"/>
      <c r="M52" s="82"/>
      <c r="N52" s="82"/>
      <c r="O52" s="82"/>
      <c r="P52" s="82"/>
      <c r="Q52" s="91"/>
      <c r="R52" s="92"/>
    </row>
    <row r="53" spans="1:18" ht="16.5" x14ac:dyDescent="0.25">
      <c r="A53" s="78">
        <v>48</v>
      </c>
      <c r="B53" s="79"/>
      <c r="C53" s="79"/>
      <c r="D53" s="80"/>
      <c r="E53" s="81"/>
      <c r="F53" s="80"/>
      <c r="G53" s="80"/>
      <c r="H53" s="82"/>
      <c r="I53" s="82"/>
      <c r="J53" s="82"/>
      <c r="K53" s="82"/>
      <c r="L53" s="82"/>
      <c r="M53" s="82"/>
      <c r="N53" s="82"/>
      <c r="O53" s="82"/>
      <c r="P53" s="82"/>
      <c r="Q53" s="91"/>
      <c r="R53" s="92"/>
    </row>
    <row r="54" spans="1:18" ht="16.5" x14ac:dyDescent="0.25">
      <c r="A54" s="78">
        <v>49</v>
      </c>
      <c r="B54" s="79"/>
      <c r="C54" s="79"/>
      <c r="D54" s="80"/>
      <c r="E54" s="81"/>
      <c r="F54" s="80"/>
      <c r="G54" s="80"/>
      <c r="H54" s="82"/>
      <c r="I54" s="82"/>
      <c r="J54" s="82"/>
      <c r="K54" s="82"/>
      <c r="L54" s="82"/>
      <c r="M54" s="82"/>
      <c r="N54" s="82"/>
      <c r="O54" s="82"/>
      <c r="P54" s="82"/>
      <c r="Q54" s="91"/>
      <c r="R54" s="92"/>
    </row>
    <row r="55" spans="1:18" ht="16.5" x14ac:dyDescent="0.25">
      <c r="A55" s="78">
        <v>50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96"/>
      <c r="M55" s="103"/>
      <c r="N55" s="103"/>
      <c r="O55" s="103"/>
      <c r="P55" s="103"/>
      <c r="Q55" s="103"/>
      <c r="R55" s="92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K30" sqref="A28:K3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7"/>
      <c r="R1" s="47"/>
    </row>
    <row r="2" spans="1:21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7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7"/>
    </row>
    <row r="4" spans="1:21" ht="16.5" x14ac:dyDescent="0.25">
      <c r="A4" s="125" t="s">
        <v>0</v>
      </c>
      <c r="B4" s="127" t="s">
        <v>10</v>
      </c>
      <c r="C4" s="128"/>
      <c r="D4" s="128"/>
      <c r="E4" s="128"/>
      <c r="F4" s="128"/>
      <c r="G4" s="128"/>
      <c r="H4" s="128"/>
      <c r="I4" s="129"/>
      <c r="J4" s="130" t="s">
        <v>6</v>
      </c>
      <c r="K4" s="114" t="s">
        <v>15</v>
      </c>
      <c r="L4" s="114"/>
      <c r="M4" s="132" t="s">
        <v>8</v>
      </c>
      <c r="N4" s="133"/>
      <c r="O4" s="134" t="s">
        <v>9</v>
      </c>
      <c r="P4" s="134" t="s">
        <v>18</v>
      </c>
      <c r="Q4" s="114" t="s">
        <v>26</v>
      </c>
      <c r="R4" s="114" t="s">
        <v>20</v>
      </c>
      <c r="T4" s="114" t="s">
        <v>26</v>
      </c>
      <c r="U4" s="114" t="s">
        <v>20</v>
      </c>
    </row>
    <row r="5" spans="1:21" ht="45" customHeight="1" x14ac:dyDescent="0.25">
      <c r="A5" s="12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31"/>
      <c r="K5" s="1" t="s">
        <v>16</v>
      </c>
      <c r="L5" s="1" t="s">
        <v>17</v>
      </c>
      <c r="M5" s="20" t="s">
        <v>13</v>
      </c>
      <c r="N5" s="1" t="s">
        <v>14</v>
      </c>
      <c r="O5" s="135"/>
      <c r="P5" s="135"/>
      <c r="Q5" s="114"/>
      <c r="R5" s="114"/>
      <c r="T5" s="114"/>
      <c r="U5" s="114"/>
    </row>
    <row r="6" spans="1:21" s="55" customFormat="1" ht="15.75" customHeight="1" x14ac:dyDescent="0.25">
      <c r="A6" s="33">
        <v>1</v>
      </c>
      <c r="B6" s="21" t="s">
        <v>136</v>
      </c>
      <c r="C6" s="21" t="s">
        <v>137</v>
      </c>
      <c r="D6" s="4" t="s">
        <v>105</v>
      </c>
      <c r="E6" s="22">
        <v>861694030889230</v>
      </c>
      <c r="F6" s="48"/>
      <c r="G6" s="4" t="s">
        <v>49</v>
      </c>
      <c r="H6" s="16"/>
      <c r="I6" s="24" t="s">
        <v>114</v>
      </c>
      <c r="J6" s="17" t="s">
        <v>112</v>
      </c>
      <c r="K6" s="16" t="s">
        <v>113</v>
      </c>
      <c r="L6" s="16" t="s">
        <v>108</v>
      </c>
      <c r="M6" s="17" t="s">
        <v>115</v>
      </c>
      <c r="N6" s="26">
        <v>60000</v>
      </c>
      <c r="O6" s="16" t="s">
        <v>101</v>
      </c>
      <c r="P6" s="16" t="s">
        <v>121</v>
      </c>
      <c r="Q6" s="27" t="s">
        <v>25</v>
      </c>
      <c r="R6" s="4" t="s">
        <v>41</v>
      </c>
      <c r="T6" s="115" t="s">
        <v>25</v>
      </c>
      <c r="U6" s="56" t="s">
        <v>28</v>
      </c>
    </row>
    <row r="7" spans="1:21" s="57" customFormat="1" ht="15.75" customHeight="1" x14ac:dyDescent="0.25">
      <c r="A7" s="16">
        <v>2</v>
      </c>
      <c r="B7" s="21" t="s">
        <v>136</v>
      </c>
      <c r="C7" s="21" t="s">
        <v>137</v>
      </c>
      <c r="D7" s="4" t="s">
        <v>105</v>
      </c>
      <c r="E7" s="22">
        <v>862631039257208</v>
      </c>
      <c r="F7" s="48"/>
      <c r="G7" s="4" t="s">
        <v>49</v>
      </c>
      <c r="H7" s="24"/>
      <c r="I7" s="24" t="s">
        <v>107</v>
      </c>
      <c r="J7" s="16" t="s">
        <v>66</v>
      </c>
      <c r="K7" s="16" t="s">
        <v>106</v>
      </c>
      <c r="L7" s="16" t="s">
        <v>108</v>
      </c>
      <c r="M7" s="16" t="s">
        <v>109</v>
      </c>
      <c r="N7" s="16"/>
      <c r="O7" s="16" t="s">
        <v>101</v>
      </c>
      <c r="P7" s="16" t="s">
        <v>121</v>
      </c>
      <c r="Q7" s="50" t="s">
        <v>25</v>
      </c>
      <c r="R7" s="16" t="s">
        <v>40</v>
      </c>
      <c r="T7" s="116"/>
      <c r="U7" s="58" t="s">
        <v>29</v>
      </c>
    </row>
    <row r="8" spans="1:21" s="57" customFormat="1" ht="15.75" customHeight="1" x14ac:dyDescent="0.25">
      <c r="A8" s="16">
        <v>3</v>
      </c>
      <c r="B8" s="21"/>
      <c r="C8" s="21"/>
      <c r="D8" s="16"/>
      <c r="E8" s="35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0"/>
      <c r="R8" s="16"/>
      <c r="T8" s="116"/>
      <c r="U8" s="58" t="s">
        <v>30</v>
      </c>
    </row>
    <row r="9" spans="1:21" s="57" customFormat="1" ht="15.75" customHeight="1" x14ac:dyDescent="0.25">
      <c r="A9" s="16">
        <v>4</v>
      </c>
      <c r="B9" s="21"/>
      <c r="C9" s="21"/>
      <c r="D9" s="16"/>
      <c r="E9" s="35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0"/>
      <c r="R9" s="16"/>
      <c r="T9" s="116"/>
      <c r="U9" s="58" t="s">
        <v>41</v>
      </c>
    </row>
    <row r="10" spans="1:21" s="57" customFormat="1" ht="15.75" customHeight="1" x14ac:dyDescent="0.25">
      <c r="A10" s="16">
        <v>5</v>
      </c>
      <c r="B10" s="21"/>
      <c r="C10" s="21"/>
      <c r="D10" s="16"/>
      <c r="E10" s="35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59"/>
      <c r="T10" s="117"/>
      <c r="U10" s="58" t="s">
        <v>40</v>
      </c>
    </row>
    <row r="11" spans="1:21" s="57" customFormat="1" ht="15.75" customHeight="1" x14ac:dyDescent="0.25">
      <c r="A11" s="16">
        <v>6</v>
      </c>
      <c r="B11" s="21"/>
      <c r="C11" s="21"/>
      <c r="D11" s="16"/>
      <c r="E11" s="35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59"/>
      <c r="T11" s="118" t="s">
        <v>27</v>
      </c>
      <c r="U11" s="58" t="s">
        <v>32</v>
      </c>
    </row>
    <row r="12" spans="1:21" s="52" customFormat="1" ht="15.75" customHeight="1" x14ac:dyDescent="0.25">
      <c r="A12" s="16">
        <v>7</v>
      </c>
      <c r="B12" s="21"/>
      <c r="C12" s="21"/>
      <c r="D12" s="16"/>
      <c r="E12" s="35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1"/>
      <c r="T12" s="119"/>
      <c r="U12" s="53" t="s">
        <v>33</v>
      </c>
    </row>
    <row r="13" spans="1:21" s="57" customFormat="1" ht="15.75" customHeight="1" x14ac:dyDescent="0.25">
      <c r="A13" s="16">
        <v>8</v>
      </c>
      <c r="B13" s="21"/>
      <c r="C13" s="21"/>
      <c r="D13" s="16"/>
      <c r="E13" s="35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59"/>
      <c r="T13" s="120"/>
      <c r="U13" s="58" t="s">
        <v>34</v>
      </c>
    </row>
    <row r="14" spans="1:21" s="57" customFormat="1" ht="15.75" customHeight="1" x14ac:dyDescent="0.25">
      <c r="A14" s="16">
        <v>9</v>
      </c>
      <c r="B14" s="21"/>
      <c r="C14" s="21"/>
      <c r="D14" s="16"/>
      <c r="E14" s="3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59"/>
    </row>
    <row r="15" spans="1:21" s="57" customFormat="1" ht="16.5" x14ac:dyDescent="0.25">
      <c r="A15" s="16">
        <v>10</v>
      </c>
      <c r="B15" s="21"/>
      <c r="C15" s="21"/>
      <c r="D15" s="16"/>
      <c r="E15" s="35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17"/>
      <c r="R15" s="59"/>
    </row>
    <row r="16" spans="1:21" s="57" customFormat="1" ht="16.5" x14ac:dyDescent="0.25">
      <c r="A16" s="16">
        <v>11</v>
      </c>
      <c r="B16" s="21"/>
      <c r="C16" s="21"/>
      <c r="D16" s="16"/>
      <c r="E16" s="35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59"/>
      <c r="T16" s="54" t="s">
        <v>21</v>
      </c>
      <c r="U16" s="37" t="s">
        <v>22</v>
      </c>
    </row>
    <row r="17" spans="1:21" s="57" customFormat="1" ht="16.5" x14ac:dyDescent="0.25">
      <c r="A17" s="16">
        <v>12</v>
      </c>
      <c r="B17" s="21"/>
      <c r="C17" s="21"/>
      <c r="D17" s="16"/>
      <c r="E17" s="35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59"/>
      <c r="T17" s="60" t="s">
        <v>24</v>
      </c>
      <c r="U17" s="61">
        <f>COUNTIF(Q6:Q105,"PM")</f>
        <v>0</v>
      </c>
    </row>
    <row r="18" spans="1:21" s="57" customFormat="1" ht="16.5" x14ac:dyDescent="0.25">
      <c r="A18" s="16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59"/>
      <c r="T18" s="60" t="s">
        <v>23</v>
      </c>
      <c r="U18" s="61">
        <f>COUNTIF(Q6:Q105,"PC")</f>
        <v>2</v>
      </c>
    </row>
    <row r="19" spans="1:21" s="57" customFormat="1" ht="16.5" x14ac:dyDescent="0.25">
      <c r="A19" s="16">
        <v>14</v>
      </c>
      <c r="B19" s="36"/>
      <c r="C19" s="16"/>
      <c r="D19" s="16"/>
      <c r="E19" s="35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59"/>
      <c r="T19" s="59"/>
      <c r="U19" s="59"/>
    </row>
    <row r="20" spans="1:21" s="57" customFormat="1" ht="16.5" x14ac:dyDescent="0.25">
      <c r="A20" s="16">
        <v>15</v>
      </c>
      <c r="B20" s="36"/>
      <c r="C20" s="16"/>
      <c r="D20" s="16"/>
      <c r="E20" s="35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59"/>
    </row>
    <row r="21" spans="1:21" s="57" customFormat="1" ht="16.5" x14ac:dyDescent="0.25">
      <c r="A21" s="16">
        <v>16</v>
      </c>
      <c r="B21" s="36"/>
      <c r="C21" s="16"/>
      <c r="D21" s="16"/>
      <c r="E21" s="35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59"/>
    </row>
    <row r="22" spans="1:21" s="6" customFormat="1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62"/>
      <c r="T22" s="46" t="s">
        <v>20</v>
      </c>
      <c r="U22" s="45" t="s">
        <v>22</v>
      </c>
    </row>
    <row r="23" spans="1:21" s="6" customFormat="1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62"/>
      <c r="T23" s="44" t="s">
        <v>35</v>
      </c>
      <c r="U23" s="45">
        <f>COUNTIF(R6:R105,"MCU")</f>
        <v>0</v>
      </c>
    </row>
    <row r="24" spans="1:21" s="6" customFormat="1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62"/>
      <c r="T24" s="44" t="s">
        <v>45</v>
      </c>
      <c r="U24" s="45">
        <f>COUNTIF(R6:R105,"GSM")</f>
        <v>0</v>
      </c>
    </row>
    <row r="25" spans="1:21" s="6" customFormat="1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62"/>
      <c r="T25" s="44" t="s">
        <v>36</v>
      </c>
      <c r="U25" s="45">
        <f>COUNTIF(R6:R105,"GPS")</f>
        <v>0</v>
      </c>
    </row>
    <row r="26" spans="1:21" s="6" customFormat="1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62"/>
      <c r="T26" s="44" t="s">
        <v>42</v>
      </c>
      <c r="U26" s="45">
        <f>COUNTIF(R6:R105,"NG")</f>
        <v>1</v>
      </c>
    </row>
    <row r="27" spans="1:21" s="6" customFormat="1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62"/>
      <c r="T27" s="44" t="s">
        <v>31</v>
      </c>
      <c r="U27" s="45">
        <f>COUNTIF(R6:R105,"LK")</f>
        <v>1</v>
      </c>
    </row>
    <row r="28" spans="1:21" s="6" customFormat="1" ht="16.5" x14ac:dyDescent="0.25">
      <c r="A28" s="33">
        <v>23</v>
      </c>
      <c r="B28" s="36"/>
      <c r="C28" s="36"/>
      <c r="D28" s="4"/>
      <c r="E28" s="22"/>
      <c r="F28" s="4"/>
      <c r="G28" s="4"/>
      <c r="H28" s="16"/>
      <c r="I28" s="17"/>
      <c r="J28" s="37"/>
      <c r="K28" s="16"/>
      <c r="L28" s="16"/>
      <c r="M28" s="37"/>
      <c r="N28" s="37"/>
      <c r="O28" s="37"/>
      <c r="P28" s="37"/>
      <c r="Q28" s="27"/>
      <c r="R28" s="62"/>
      <c r="T28" s="44" t="s">
        <v>37</v>
      </c>
      <c r="U28" s="45">
        <f>COUNTIF(R6:R105,"MCH")</f>
        <v>0</v>
      </c>
    </row>
    <row r="29" spans="1:21" s="6" customFormat="1" ht="16.5" x14ac:dyDescent="0.25">
      <c r="A29" s="33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62"/>
      <c r="T29" s="44" t="s">
        <v>38</v>
      </c>
      <c r="U29" s="45">
        <f>COUNTIF(R6:R105,"NCFW")</f>
        <v>0</v>
      </c>
    </row>
    <row r="30" spans="1:21" s="6" customFormat="1" ht="16.5" x14ac:dyDescent="0.25">
      <c r="A30" s="33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62"/>
      <c r="T30" s="44" t="s">
        <v>39</v>
      </c>
      <c r="U30" s="45">
        <f>COUNTIF(R6:R105,"KL")</f>
        <v>0</v>
      </c>
    </row>
    <row r="31" spans="1:21" ht="16.5" x14ac:dyDescent="0.25">
      <c r="A31" s="33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1" ht="16.5" x14ac:dyDescent="0.25">
      <c r="A32" s="33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zoomScale="55" zoomScaleNormal="55" workbookViewId="0">
      <selection activeCell="I34" sqref="I3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7"/>
      <c r="R1" s="47"/>
    </row>
    <row r="2" spans="1:21" ht="20.25" customHeight="1" x14ac:dyDescent="0.25">
      <c r="A2" s="122" t="s">
        <v>11</v>
      </c>
      <c r="B2" s="123"/>
      <c r="C2" s="123"/>
      <c r="D2" s="123"/>
      <c r="E2" s="124" t="s">
        <v>99</v>
      </c>
      <c r="F2" s="12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7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7"/>
    </row>
    <row r="4" spans="1:21" ht="16.5" x14ac:dyDescent="0.25">
      <c r="A4" s="125" t="s">
        <v>0</v>
      </c>
      <c r="B4" s="127" t="s">
        <v>10</v>
      </c>
      <c r="C4" s="128"/>
      <c r="D4" s="128"/>
      <c r="E4" s="128"/>
      <c r="F4" s="128"/>
      <c r="G4" s="128"/>
      <c r="H4" s="128"/>
      <c r="I4" s="129"/>
      <c r="J4" s="130" t="s">
        <v>6</v>
      </c>
      <c r="K4" s="114" t="s">
        <v>15</v>
      </c>
      <c r="L4" s="114"/>
      <c r="M4" s="132" t="s">
        <v>8</v>
      </c>
      <c r="N4" s="133"/>
      <c r="O4" s="134" t="s">
        <v>9</v>
      </c>
      <c r="P4" s="134" t="s">
        <v>18</v>
      </c>
      <c r="Q4" s="114" t="s">
        <v>26</v>
      </c>
      <c r="R4" s="114" t="s">
        <v>20</v>
      </c>
      <c r="T4" s="114" t="s">
        <v>26</v>
      </c>
      <c r="U4" s="114" t="s">
        <v>20</v>
      </c>
    </row>
    <row r="5" spans="1:21" ht="45" customHeight="1" x14ac:dyDescent="0.25">
      <c r="A5" s="126"/>
      <c r="B5" s="1" t="s">
        <v>1</v>
      </c>
      <c r="C5" s="1" t="s">
        <v>2</v>
      </c>
      <c r="D5" s="110" t="s">
        <v>3</v>
      </c>
      <c r="E5" s="110" t="s">
        <v>12</v>
      </c>
      <c r="F5" s="110" t="s">
        <v>4</v>
      </c>
      <c r="G5" s="5" t="s">
        <v>5</v>
      </c>
      <c r="H5" s="5" t="s">
        <v>7</v>
      </c>
      <c r="I5" s="19" t="s">
        <v>19</v>
      </c>
      <c r="J5" s="131"/>
      <c r="K5" s="1" t="s">
        <v>16</v>
      </c>
      <c r="L5" s="1" t="s">
        <v>17</v>
      </c>
      <c r="M5" s="110" t="s">
        <v>13</v>
      </c>
      <c r="N5" s="1" t="s">
        <v>14</v>
      </c>
      <c r="O5" s="135"/>
      <c r="P5" s="135"/>
      <c r="Q5" s="114"/>
      <c r="R5" s="114"/>
      <c r="T5" s="114"/>
      <c r="U5" s="114"/>
    </row>
    <row r="6" spans="1:21" s="55" customFormat="1" ht="15.75" customHeight="1" x14ac:dyDescent="0.25">
      <c r="A6" s="33">
        <v>1</v>
      </c>
      <c r="B6" s="21"/>
      <c r="C6" s="21"/>
      <c r="D6" s="4"/>
      <c r="E6" s="22"/>
      <c r="F6" s="48"/>
      <c r="G6" s="4"/>
      <c r="H6" s="16"/>
      <c r="I6" s="24"/>
      <c r="J6" s="17"/>
      <c r="K6" s="16"/>
      <c r="L6" s="16"/>
      <c r="M6" s="17"/>
      <c r="N6" s="26"/>
      <c r="O6" s="16"/>
      <c r="P6" s="16"/>
      <c r="Q6" s="27"/>
      <c r="R6" s="4"/>
      <c r="T6" s="115" t="s">
        <v>25</v>
      </c>
      <c r="U6" s="56" t="s">
        <v>28</v>
      </c>
    </row>
    <row r="7" spans="1:21" s="57" customFormat="1" ht="15.75" customHeight="1" x14ac:dyDescent="0.25">
      <c r="A7" s="16">
        <v>2</v>
      </c>
      <c r="B7" s="21"/>
      <c r="C7" s="21"/>
      <c r="D7" s="4"/>
      <c r="E7" s="22"/>
      <c r="F7" s="48"/>
      <c r="G7" s="4"/>
      <c r="H7" s="24"/>
      <c r="I7" s="24"/>
      <c r="J7" s="16"/>
      <c r="K7" s="16"/>
      <c r="L7" s="16"/>
      <c r="M7" s="16"/>
      <c r="N7" s="16"/>
      <c r="O7" s="16"/>
      <c r="P7" s="16"/>
      <c r="Q7" s="50"/>
      <c r="R7" s="16"/>
      <c r="T7" s="116"/>
      <c r="U7" s="58" t="s">
        <v>29</v>
      </c>
    </row>
    <row r="8" spans="1:21" s="57" customFormat="1" ht="15.75" customHeight="1" x14ac:dyDescent="0.25">
      <c r="A8" s="16">
        <v>3</v>
      </c>
      <c r="B8" s="79"/>
      <c r="C8" s="79"/>
      <c r="D8" s="80"/>
      <c r="E8" s="81"/>
      <c r="F8" s="80"/>
      <c r="G8" s="80"/>
      <c r="H8" s="82"/>
      <c r="I8" s="84"/>
      <c r="J8" s="84"/>
      <c r="K8" s="82"/>
      <c r="L8" s="82"/>
      <c r="M8" s="84"/>
      <c r="N8" s="82"/>
      <c r="O8" s="82"/>
      <c r="P8" s="82"/>
      <c r="Q8" s="85"/>
      <c r="R8" s="80"/>
      <c r="T8" s="116"/>
      <c r="U8" s="58" t="s">
        <v>30</v>
      </c>
    </row>
    <row r="9" spans="1:21" s="57" customFormat="1" ht="15.75" customHeight="1" x14ac:dyDescent="0.25">
      <c r="A9" s="16">
        <v>4</v>
      </c>
      <c r="B9" s="79"/>
      <c r="C9" s="79"/>
      <c r="D9" s="80"/>
      <c r="E9" s="81"/>
      <c r="F9" s="80"/>
      <c r="G9" s="80"/>
      <c r="H9" s="88"/>
      <c r="I9" s="106"/>
      <c r="J9" s="82"/>
      <c r="K9" s="82"/>
      <c r="L9" s="82"/>
      <c r="M9" s="82"/>
      <c r="N9" s="82"/>
      <c r="O9" s="82"/>
      <c r="P9" s="82"/>
      <c r="Q9" s="85"/>
      <c r="R9" s="80"/>
      <c r="T9" s="116"/>
      <c r="U9" s="58" t="s">
        <v>41</v>
      </c>
    </row>
    <row r="10" spans="1:21" s="57" customFormat="1" ht="15.75" customHeight="1" x14ac:dyDescent="0.25">
      <c r="A10" s="16">
        <v>5</v>
      </c>
      <c r="B10" s="79"/>
      <c r="C10" s="79"/>
      <c r="D10" s="80"/>
      <c r="E10" s="81"/>
      <c r="F10" s="80"/>
      <c r="G10" s="80"/>
      <c r="H10" s="89"/>
      <c r="I10" s="106"/>
      <c r="J10" s="84"/>
      <c r="K10" s="82"/>
      <c r="L10" s="82"/>
      <c r="M10" s="82"/>
      <c r="N10" s="82"/>
      <c r="O10" s="2"/>
      <c r="P10" s="82"/>
      <c r="Q10" s="85"/>
      <c r="R10" s="80"/>
      <c r="T10" s="117"/>
      <c r="U10" s="58" t="s">
        <v>40</v>
      </c>
    </row>
    <row r="11" spans="1:21" s="57" customFormat="1" ht="15.75" customHeight="1" x14ac:dyDescent="0.25">
      <c r="A11" s="16">
        <v>6</v>
      </c>
      <c r="B11" s="79"/>
      <c r="C11" s="79"/>
      <c r="D11" s="80"/>
      <c r="E11" s="81"/>
      <c r="F11" s="80"/>
      <c r="G11" s="80"/>
      <c r="H11" s="89"/>
      <c r="I11" s="106"/>
      <c r="J11" s="82"/>
      <c r="K11" s="82"/>
      <c r="L11" s="82"/>
      <c r="M11" s="82"/>
      <c r="N11" s="94"/>
      <c r="O11" s="82"/>
      <c r="P11" s="82"/>
      <c r="Q11" s="85"/>
      <c r="R11" s="80"/>
      <c r="T11" s="118" t="s">
        <v>27</v>
      </c>
      <c r="U11" s="58" t="s">
        <v>32</v>
      </c>
    </row>
    <row r="12" spans="1:21" s="52" customFormat="1" ht="15.75" customHeight="1" x14ac:dyDescent="0.25">
      <c r="A12" s="16">
        <v>7</v>
      </c>
      <c r="B12" s="79"/>
      <c r="C12" s="79"/>
      <c r="D12" s="80"/>
      <c r="E12" s="81"/>
      <c r="F12" s="80"/>
      <c r="G12" s="80"/>
      <c r="H12" s="89"/>
      <c r="I12" s="106"/>
      <c r="J12" s="82"/>
      <c r="K12" s="82"/>
      <c r="L12" s="82"/>
      <c r="M12" s="82"/>
      <c r="N12" s="94"/>
      <c r="O12" s="82"/>
      <c r="P12" s="82"/>
      <c r="Q12" s="85"/>
      <c r="R12" s="80"/>
      <c r="T12" s="119"/>
      <c r="U12" s="53" t="s">
        <v>33</v>
      </c>
    </row>
    <row r="13" spans="1:21" s="57" customFormat="1" ht="15.75" customHeight="1" x14ac:dyDescent="0.25">
      <c r="A13" s="16">
        <v>8</v>
      </c>
      <c r="B13" s="79"/>
      <c r="C13" s="21"/>
      <c r="D13" s="4"/>
      <c r="E13" s="111"/>
      <c r="F13" s="48"/>
      <c r="G13" s="4"/>
      <c r="H13" s="82"/>
      <c r="I13" s="84"/>
      <c r="J13" s="82"/>
      <c r="K13" s="82"/>
      <c r="L13" s="82"/>
      <c r="M13" s="82"/>
      <c r="N13" s="94"/>
      <c r="O13" s="82"/>
      <c r="P13" s="82"/>
      <c r="Q13" s="85"/>
      <c r="R13" s="80"/>
      <c r="T13" s="120"/>
      <c r="U13" s="58" t="s">
        <v>34</v>
      </c>
    </row>
    <row r="14" spans="1:21" s="57" customFormat="1" ht="15.75" customHeight="1" x14ac:dyDescent="0.25">
      <c r="A14" s="16">
        <v>9</v>
      </c>
      <c r="B14" s="79"/>
      <c r="C14" s="79"/>
      <c r="D14" s="80"/>
      <c r="E14" s="81"/>
      <c r="F14" s="80"/>
      <c r="G14" s="80"/>
      <c r="H14" s="82"/>
      <c r="I14" s="84"/>
      <c r="J14" s="84"/>
      <c r="K14" s="82"/>
      <c r="L14" s="82"/>
      <c r="M14" s="84"/>
      <c r="N14" s="94"/>
      <c r="O14" s="82"/>
      <c r="P14" s="82"/>
      <c r="Q14" s="85"/>
      <c r="R14" s="80"/>
    </row>
    <row r="15" spans="1:21" s="57" customFormat="1" ht="16.5" x14ac:dyDescent="0.25">
      <c r="A15" s="16">
        <v>10</v>
      </c>
      <c r="B15" s="79"/>
      <c r="C15" s="79"/>
      <c r="D15" s="80"/>
      <c r="E15" s="81"/>
      <c r="F15" s="80"/>
      <c r="G15" s="80"/>
      <c r="H15" s="88"/>
      <c r="I15" s="106"/>
      <c r="J15" s="82"/>
      <c r="K15" s="82"/>
      <c r="L15" s="82"/>
      <c r="M15" s="82"/>
      <c r="N15" s="94"/>
      <c r="O15" s="82"/>
      <c r="P15" s="82"/>
      <c r="Q15" s="85"/>
      <c r="R15" s="80"/>
    </row>
    <row r="16" spans="1:21" s="57" customFormat="1" ht="16.5" x14ac:dyDescent="0.25">
      <c r="A16" s="16">
        <v>11</v>
      </c>
      <c r="B16" s="79"/>
      <c r="C16" s="79"/>
      <c r="D16" s="80"/>
      <c r="E16" s="81"/>
      <c r="F16" s="80"/>
      <c r="G16" s="80"/>
      <c r="H16" s="89"/>
      <c r="I16" s="106"/>
      <c r="J16" s="84"/>
      <c r="K16" s="82"/>
      <c r="L16" s="82"/>
      <c r="M16" s="84"/>
      <c r="N16" s="82"/>
      <c r="O16" s="82"/>
      <c r="P16" s="82"/>
      <c r="Q16" s="85"/>
      <c r="R16" s="80"/>
      <c r="T16" s="54" t="s">
        <v>21</v>
      </c>
      <c r="U16" s="37" t="s">
        <v>22</v>
      </c>
    </row>
    <row r="17" spans="1:21" s="57" customFormat="1" ht="16.5" x14ac:dyDescent="0.25">
      <c r="A17" s="16">
        <v>12</v>
      </c>
      <c r="B17" s="79"/>
      <c r="C17" s="79"/>
      <c r="D17" s="80"/>
      <c r="E17" s="81"/>
      <c r="F17" s="80"/>
      <c r="G17" s="80"/>
      <c r="H17" s="89"/>
      <c r="I17" s="106"/>
      <c r="J17" s="82"/>
      <c r="K17" s="82"/>
      <c r="L17" s="82"/>
      <c r="M17" s="82"/>
      <c r="N17" s="94"/>
      <c r="O17" s="82"/>
      <c r="P17" s="82"/>
      <c r="Q17" s="85"/>
      <c r="R17" s="80"/>
      <c r="T17" s="60" t="s">
        <v>24</v>
      </c>
      <c r="U17" s="61">
        <f>COUNTIF(Q6:Q105,"PM")</f>
        <v>0</v>
      </c>
    </row>
    <row r="18" spans="1:21" s="57" customFormat="1" ht="16.5" x14ac:dyDescent="0.25">
      <c r="A18" s="16">
        <v>13</v>
      </c>
      <c r="B18" s="79"/>
      <c r="C18" s="21"/>
      <c r="D18" s="4"/>
      <c r="E18" s="22"/>
      <c r="F18" s="48"/>
      <c r="G18" s="4"/>
      <c r="H18" s="89"/>
      <c r="I18" s="89"/>
      <c r="J18" s="82"/>
      <c r="K18" s="82"/>
      <c r="L18" s="82"/>
      <c r="M18" s="82"/>
      <c r="N18" s="94"/>
      <c r="O18" s="82"/>
      <c r="P18" s="82"/>
      <c r="Q18" s="85"/>
      <c r="R18" s="80"/>
      <c r="T18" s="60" t="s">
        <v>23</v>
      </c>
      <c r="U18" s="61">
        <f>COUNTIF(Q6:Q105,"PC")</f>
        <v>0</v>
      </c>
    </row>
    <row r="19" spans="1:21" s="57" customFormat="1" ht="16.5" x14ac:dyDescent="0.25">
      <c r="A19" s="16">
        <v>14</v>
      </c>
      <c r="B19" s="79"/>
      <c r="C19" s="21"/>
      <c r="D19" s="4"/>
      <c r="E19" s="22"/>
      <c r="F19" s="48"/>
      <c r="G19" s="4"/>
      <c r="H19" s="82"/>
      <c r="I19" s="84"/>
      <c r="J19" s="82"/>
      <c r="K19" s="82"/>
      <c r="L19" s="82"/>
      <c r="M19" s="82"/>
      <c r="N19" s="82"/>
      <c r="O19" s="82"/>
      <c r="P19" s="82"/>
      <c r="Q19" s="85"/>
      <c r="R19" s="80"/>
      <c r="T19" s="59"/>
      <c r="U19" s="59"/>
    </row>
    <row r="20" spans="1:21" s="57" customFormat="1" ht="16.5" x14ac:dyDescent="0.25">
      <c r="A20" s="16">
        <v>15</v>
      </c>
      <c r="B20" s="79"/>
      <c r="C20" s="79"/>
      <c r="D20" s="80"/>
      <c r="E20" s="81"/>
      <c r="F20" s="80"/>
      <c r="G20" s="80"/>
      <c r="H20" s="82"/>
      <c r="I20" s="106"/>
      <c r="J20" s="84"/>
      <c r="K20" s="82"/>
      <c r="L20" s="82"/>
      <c r="M20" s="84"/>
      <c r="N20" s="82"/>
      <c r="O20" s="82"/>
      <c r="P20" s="82"/>
      <c r="Q20" s="85"/>
      <c r="R20" s="80"/>
    </row>
    <row r="21" spans="1:21" s="57" customFormat="1" ht="16.5" x14ac:dyDescent="0.25">
      <c r="A21" s="16">
        <v>16</v>
      </c>
      <c r="B21" s="79"/>
      <c r="C21" s="21"/>
      <c r="D21" s="4"/>
      <c r="E21" s="22"/>
      <c r="F21" s="48"/>
      <c r="G21" s="4"/>
      <c r="H21" s="88"/>
      <c r="I21" s="88"/>
      <c r="J21" s="82"/>
      <c r="K21" s="82"/>
      <c r="L21" s="82"/>
      <c r="M21" s="82"/>
      <c r="N21" s="82"/>
      <c r="O21" s="82"/>
      <c r="P21" s="82"/>
      <c r="Q21" s="85"/>
      <c r="R21" s="80"/>
    </row>
    <row r="22" spans="1:21" s="6" customFormat="1" ht="16.5" x14ac:dyDescent="0.25">
      <c r="A22" s="33">
        <v>17</v>
      </c>
      <c r="B22" s="79"/>
      <c r="C22" s="21"/>
      <c r="D22" s="4"/>
      <c r="E22" s="22"/>
      <c r="F22" s="48"/>
      <c r="G22" s="4"/>
      <c r="H22" s="89"/>
      <c r="I22" s="88"/>
      <c r="J22" s="82"/>
      <c r="K22" s="82"/>
      <c r="L22" s="82"/>
      <c r="M22" s="82"/>
      <c r="N22" s="82"/>
      <c r="O22" s="82"/>
      <c r="P22" s="82"/>
      <c r="Q22" s="85"/>
      <c r="R22" s="80"/>
      <c r="T22" s="46" t="s">
        <v>20</v>
      </c>
      <c r="U22" s="45" t="s">
        <v>22</v>
      </c>
    </row>
    <row r="23" spans="1:21" s="6" customFormat="1" ht="16.5" x14ac:dyDescent="0.25">
      <c r="A23" s="33">
        <v>18</v>
      </c>
      <c r="B23" s="79"/>
      <c r="C23" s="79"/>
      <c r="D23" s="80"/>
      <c r="E23" s="81"/>
      <c r="F23" s="80"/>
      <c r="G23" s="80"/>
      <c r="H23" s="82"/>
      <c r="I23" s="83"/>
      <c r="J23" s="84"/>
      <c r="K23" s="82"/>
      <c r="L23" s="82"/>
      <c r="M23" s="84"/>
      <c r="N23" s="94"/>
      <c r="O23" s="82"/>
      <c r="P23" s="82"/>
      <c r="Q23" s="85"/>
      <c r="R23" s="80"/>
      <c r="T23" s="44" t="s">
        <v>35</v>
      </c>
      <c r="U23" s="45">
        <f>COUNTIF(R6:R105,"MCU")</f>
        <v>0</v>
      </c>
    </row>
    <row r="24" spans="1:21" s="6" customFormat="1" ht="16.5" x14ac:dyDescent="0.25">
      <c r="A24" s="33">
        <v>19</v>
      </c>
      <c r="B24" s="79"/>
      <c r="C24" s="79"/>
      <c r="D24" s="80"/>
      <c r="E24" s="81"/>
      <c r="F24" s="80"/>
      <c r="G24" s="80"/>
      <c r="H24" s="82"/>
      <c r="I24" s="108"/>
      <c r="J24" s="84"/>
      <c r="K24" s="82"/>
      <c r="L24" s="82"/>
      <c r="M24" s="84"/>
      <c r="N24" s="82"/>
      <c r="O24" s="82"/>
      <c r="P24" s="82"/>
      <c r="Q24" s="85"/>
      <c r="R24" s="80"/>
      <c r="T24" s="44" t="s">
        <v>45</v>
      </c>
      <c r="U24" s="45">
        <f>COUNTIF(R6:R105,"GSM")</f>
        <v>0</v>
      </c>
    </row>
    <row r="25" spans="1:21" s="6" customFormat="1" ht="16.5" x14ac:dyDescent="0.25">
      <c r="A25" s="33">
        <v>20</v>
      </c>
      <c r="B25" s="79"/>
      <c r="C25" s="79"/>
      <c r="D25" s="80"/>
      <c r="E25" s="81"/>
      <c r="F25" s="80"/>
      <c r="G25" s="80"/>
      <c r="H25" s="88"/>
      <c r="I25" s="109"/>
      <c r="J25" s="82"/>
      <c r="K25" s="82"/>
      <c r="L25" s="82"/>
      <c r="M25" s="107"/>
      <c r="N25" s="82"/>
      <c r="O25" s="82"/>
      <c r="P25" s="82"/>
      <c r="Q25" s="85"/>
      <c r="R25" s="80"/>
      <c r="T25" s="44" t="s">
        <v>36</v>
      </c>
      <c r="U25" s="45">
        <f>COUNTIF(R6:R105,"GPS")</f>
        <v>0</v>
      </c>
    </row>
    <row r="26" spans="1:21" s="6" customFormat="1" ht="16.5" x14ac:dyDescent="0.25">
      <c r="A26" s="33">
        <v>21</v>
      </c>
      <c r="B26" s="79"/>
      <c r="C26" s="79"/>
      <c r="D26" s="80"/>
      <c r="E26" s="81"/>
      <c r="F26" s="80"/>
      <c r="G26" s="80"/>
      <c r="H26" s="89"/>
      <c r="I26" s="109"/>
      <c r="J26" s="84"/>
      <c r="K26" s="82"/>
      <c r="L26" s="82"/>
      <c r="M26" s="84"/>
      <c r="N26" s="82"/>
      <c r="O26" s="82"/>
      <c r="P26" s="82"/>
      <c r="Q26" s="85"/>
      <c r="R26" s="87"/>
      <c r="T26" s="44" t="s">
        <v>42</v>
      </c>
      <c r="U26" s="45">
        <f>COUNTIF(R6:R105,"NG")</f>
        <v>0</v>
      </c>
    </row>
    <row r="27" spans="1:21" s="6" customFormat="1" ht="16.5" x14ac:dyDescent="0.25">
      <c r="A27" s="33">
        <v>22</v>
      </c>
      <c r="B27" s="79"/>
      <c r="C27" s="21"/>
      <c r="D27" s="4"/>
      <c r="E27" s="22"/>
      <c r="F27" s="48"/>
      <c r="G27" s="4"/>
      <c r="H27" s="89"/>
      <c r="I27" s="88"/>
      <c r="J27" s="84"/>
      <c r="K27" s="82"/>
      <c r="L27" s="82"/>
      <c r="M27" s="84"/>
      <c r="N27" s="82"/>
      <c r="O27" s="82"/>
      <c r="P27" s="82"/>
      <c r="Q27" s="85"/>
      <c r="R27" s="80"/>
      <c r="T27" s="44" t="s">
        <v>31</v>
      </c>
      <c r="U27" s="45">
        <f>COUNTIF(R6:R105,"LK")</f>
        <v>0</v>
      </c>
    </row>
    <row r="28" spans="1:21" s="6" customFormat="1" ht="16.5" x14ac:dyDescent="0.25">
      <c r="A28" s="33">
        <v>23</v>
      </c>
      <c r="B28" s="79"/>
      <c r="C28" s="21"/>
      <c r="D28" s="4"/>
      <c r="E28" s="22"/>
      <c r="F28" s="48"/>
      <c r="G28" s="4"/>
      <c r="H28" s="89"/>
      <c r="I28" s="89"/>
      <c r="J28" s="84"/>
      <c r="K28" s="82"/>
      <c r="L28" s="82"/>
      <c r="M28" s="84"/>
      <c r="N28" s="82"/>
      <c r="O28" s="82"/>
      <c r="P28" s="82"/>
      <c r="Q28" s="85"/>
      <c r="R28" s="80"/>
      <c r="T28" s="44" t="s">
        <v>37</v>
      </c>
      <c r="U28" s="45">
        <f>COUNTIF(R6:R105,"MCH")</f>
        <v>0</v>
      </c>
    </row>
    <row r="29" spans="1:21" s="6" customFormat="1" ht="16.5" x14ac:dyDescent="0.25">
      <c r="A29" s="33">
        <v>24</v>
      </c>
      <c r="B29" s="79"/>
      <c r="C29" s="21"/>
      <c r="D29" s="4"/>
      <c r="E29" s="22"/>
      <c r="F29" s="48"/>
      <c r="G29" s="4"/>
      <c r="H29" s="82"/>
      <c r="I29" s="84"/>
      <c r="J29" s="84"/>
      <c r="K29" s="82"/>
      <c r="L29" s="82"/>
      <c r="M29" s="82"/>
      <c r="N29" s="82"/>
      <c r="O29" s="82"/>
      <c r="P29" s="82"/>
      <c r="Q29" s="85"/>
      <c r="R29" s="80"/>
      <c r="T29" s="44" t="s">
        <v>38</v>
      </c>
      <c r="U29" s="45">
        <f>COUNTIF(R6:R105,"NCFW")</f>
        <v>0</v>
      </c>
    </row>
    <row r="30" spans="1:21" s="6" customFormat="1" ht="16.5" x14ac:dyDescent="0.25">
      <c r="A30" s="33">
        <v>25</v>
      </c>
      <c r="B30" s="79"/>
      <c r="C30" s="79"/>
      <c r="D30" s="4"/>
      <c r="E30" s="22"/>
      <c r="F30" s="4"/>
      <c r="G30" s="4"/>
      <c r="H30" s="16"/>
      <c r="I30" s="82"/>
      <c r="J30" s="82"/>
      <c r="K30" s="82"/>
      <c r="L30" s="82"/>
      <c r="M30" s="84"/>
      <c r="N30" s="82"/>
      <c r="O30" s="82"/>
      <c r="P30" s="82"/>
      <c r="Q30" s="91"/>
      <c r="R30" s="4"/>
      <c r="T30" s="44" t="s">
        <v>39</v>
      </c>
      <c r="U30" s="45">
        <f>COUNTIF(R6:R105,"KL")</f>
        <v>0</v>
      </c>
    </row>
    <row r="31" spans="1:21" ht="16.5" x14ac:dyDescent="0.25">
      <c r="A31" s="33">
        <v>26</v>
      </c>
      <c r="B31" s="79"/>
      <c r="C31" s="79"/>
      <c r="D31" s="4"/>
      <c r="E31" s="22"/>
      <c r="F31" s="4"/>
      <c r="G31" s="4"/>
      <c r="H31" s="16"/>
      <c r="I31" s="93"/>
      <c r="J31" s="84"/>
      <c r="K31" s="82"/>
      <c r="L31" s="82"/>
      <c r="M31" s="84"/>
      <c r="N31" s="93"/>
      <c r="O31" s="82"/>
      <c r="P31" s="82"/>
      <c r="Q31" s="91"/>
      <c r="R31" s="4"/>
    </row>
    <row r="32" spans="1:21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>
        <v>51</v>
      </c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>
        <v>52</v>
      </c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>
        <v>53</v>
      </c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>
        <v>54</v>
      </c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>
        <v>55</v>
      </c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>
        <v>56</v>
      </c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>
        <v>57</v>
      </c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>
        <v>58</v>
      </c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>
        <v>59</v>
      </c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>
        <v>60</v>
      </c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>
        <v>61</v>
      </c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>
        <v>62</v>
      </c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>
        <v>63</v>
      </c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>
        <v>64</v>
      </c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>
        <v>65</v>
      </c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>
        <v>66</v>
      </c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>
        <v>67</v>
      </c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>
        <v>68</v>
      </c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>
        <v>69</v>
      </c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>
        <v>70</v>
      </c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>
        <v>71</v>
      </c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>
        <v>72</v>
      </c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>
        <v>73</v>
      </c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>
        <v>74</v>
      </c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>
        <v>75</v>
      </c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>
        <v>76</v>
      </c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>
        <v>77</v>
      </c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>
        <v>94</v>
      </c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>
        <v>95</v>
      </c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>
        <v>96</v>
      </c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>
        <v>97</v>
      </c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>
        <v>98</v>
      </c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>
        <v>99</v>
      </c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>
        <v>100</v>
      </c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6" spans="1:18" ht="16.5" x14ac:dyDescent="0.25">
      <c r="A106" s="33">
        <v>101</v>
      </c>
    </row>
    <row r="107" spans="1:18" ht="16.5" x14ac:dyDescent="0.25">
      <c r="A107" s="33">
        <v>102</v>
      </c>
      <c r="N107" s="29"/>
      <c r="O107" s="29"/>
    </row>
    <row r="108" spans="1:18" ht="16.5" x14ac:dyDescent="0.25">
      <c r="A108" s="33">
        <v>103</v>
      </c>
      <c r="N108" s="29"/>
      <c r="O108" s="29"/>
    </row>
    <row r="109" spans="1:18" ht="16.5" x14ac:dyDescent="0.25">
      <c r="A109" s="33">
        <v>104</v>
      </c>
      <c r="N109" s="29"/>
      <c r="O109" s="29"/>
    </row>
    <row r="110" spans="1:18" ht="16.5" x14ac:dyDescent="0.25">
      <c r="A110" s="33">
        <v>105</v>
      </c>
    </row>
    <row r="111" spans="1:18" ht="16.5" x14ac:dyDescent="0.25">
      <c r="A111" s="33">
        <v>106</v>
      </c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TG102LE</vt:lpstr>
      <vt:lpstr>TG007X</vt:lpstr>
      <vt:lpstr>TG102V</vt:lpstr>
      <vt:lpstr>TG007S</vt:lpstr>
      <vt:lpstr>TG007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2018-10-15T02:42:14Z</cp:lastPrinted>
  <dcterms:created xsi:type="dcterms:W3CDTF">2014-07-04T02:52:10Z</dcterms:created>
  <dcterms:modified xsi:type="dcterms:W3CDTF">2018-11-05T07:10:32Z</dcterms:modified>
</cp:coreProperties>
</file>