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2.XuLyBH\"/>
    </mc:Choice>
  </mc:AlternateContent>
  <bookViews>
    <workbookView xWindow="-15" yWindow="4035" windowWidth="10320" windowHeight="4065" activeTab="3"/>
  </bookViews>
  <sheets>
    <sheet name="TG102" sheetId="22" r:id="rId1"/>
    <sheet name="TG102SE" sheetId="14" r:id="rId2"/>
    <sheet name="TG102E" sheetId="20" r:id="rId3"/>
    <sheet name="Tong hop thang" sheetId="17" r:id="rId4"/>
  </sheets>
  <calcPr calcId="152511"/>
</workbook>
</file>

<file path=xl/calcChain.xml><?xml version="1.0" encoding="utf-8"?>
<calcChain xmlns="http://schemas.openxmlformats.org/spreadsheetml/2006/main">
  <c r="V30" i="22" l="1"/>
  <c r="V29" i="22"/>
  <c r="V28" i="22"/>
  <c r="V27" i="22"/>
  <c r="V26" i="22"/>
  <c r="V25" i="22"/>
  <c r="V24" i="22"/>
  <c r="V23" i="22"/>
  <c r="V18" i="22"/>
  <c r="V17" i="22"/>
  <c r="V19" i="22" s="1"/>
  <c r="V30" i="20" l="1"/>
  <c r="V29" i="20"/>
  <c r="V28" i="20"/>
  <c r="V27" i="20"/>
  <c r="V26" i="20"/>
  <c r="V25" i="20"/>
  <c r="V24" i="20"/>
  <c r="V23" i="20"/>
  <c r="V18" i="20"/>
  <c r="V17" i="20"/>
  <c r="U24" i="17"/>
  <c r="V24" i="14"/>
  <c r="V19" i="20" l="1"/>
  <c r="U23" i="17"/>
  <c r="V29" i="14"/>
  <c r="V30" i="14" l="1"/>
  <c r="V28" i="14"/>
  <c r="V27" i="14"/>
  <c r="V26" i="14"/>
  <c r="V25" i="14"/>
  <c r="V23" i="14"/>
  <c r="U29" i="17"/>
  <c r="U30" i="17"/>
  <c r="U28" i="17"/>
  <c r="U27" i="17"/>
  <c r="U26" i="17"/>
  <c r="U25" i="17"/>
  <c r="U18" i="17"/>
  <c r="U17" i="17"/>
  <c r="V17" i="14"/>
  <c r="V18" i="14" l="1"/>
  <c r="V19" i="14" s="1"/>
</calcChain>
</file>

<file path=xl/sharedStrings.xml><?xml version="1.0" encoding="utf-8"?>
<sst xmlns="http://schemas.openxmlformats.org/spreadsheetml/2006/main" count="351" uniqueCount="80">
  <si>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</si>
  <si>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</si>
  <si>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</si>
  <si>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</si>
  <si>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</si>
  <si>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</si>
  <si>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</si>
  <si>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</si>
  <si>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</si>
  <si>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</si>
  <si>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</si>
  <si>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</si>
  <si>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</si>
  <si>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</si>
  <si>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</si>
  <si>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</si>
  <si>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</si>
  <si>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</si>
  <si>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</si>
  <si>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</si>
  <si>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</si>
  <si>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</si>
  <si>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</si>
  <si>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</si>
  <si>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</si>
  <si>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</si>
  <si>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</si>
  <si>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>XỬ LÝ THIẾT BỊ BẢO HÀNH THÁNG 2 NĂM 2018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</si>
  <si>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</si>
  <si>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</si>
  <si>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</si>
  <si>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</si>
  <si>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</si>
  <si>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</si>
  <si>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</si>
  <si>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</si>
  <si>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</si>
  <si>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</si>
  <si>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</si>
  <si>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</si>
  <si>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</si>
  <si>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</si>
  <si>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</si>
  <si>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</si>
  <si>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</si>
  <si>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</si>
  <si>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Còn BH</t>
  </si>
  <si>
    <t>01/02/2018</t>
  </si>
  <si>
    <t>BT</t>
  </si>
  <si>
    <t>Thể</t>
  </si>
  <si>
    <t>Nâng cấp FW</t>
  </si>
  <si>
    <t>Lỗi module GSM</t>
  </si>
  <si>
    <t>Kho</t>
  </si>
  <si>
    <t>TG102E</t>
  </si>
  <si>
    <t>làm mới nhập kho</t>
  </si>
  <si>
    <t>TG102E.---01.180110</t>
  </si>
  <si>
    <t>125.212.203.114,16060</t>
  </si>
  <si>
    <t>TG102E.---01.171205</t>
  </si>
  <si>
    <t>TG102SE</t>
  </si>
  <si>
    <t>2/02/2018</t>
  </si>
  <si>
    <t>SE.3.00.---02.161217</t>
  </si>
  <si>
    <t>Lock: dt.vnetgps.com,16767</t>
  </si>
  <si>
    <t>GSM chập chờn</t>
  </si>
  <si>
    <t>GSM</t>
  </si>
  <si>
    <t>02/02/2018</t>
  </si>
  <si>
    <t>SE.3.00.---02.180115</t>
  </si>
  <si>
    <t>TG102</t>
  </si>
  <si>
    <t>09/02/2018</t>
  </si>
  <si>
    <t>Version X.2.28</t>
  </si>
  <si>
    <t>203.162.121.025,09004</t>
  </si>
  <si>
    <t>làm mới nhập kho   ID cũ : 000001266047223    Lên QC14 , ID mới : 864161020967746</t>
  </si>
  <si>
    <t>X.4.0.0.00002.180125</t>
  </si>
  <si>
    <t>Thay module GSM</t>
  </si>
  <si>
    <t>làm mới nhập kho ID mới : 866192037530126</t>
  </si>
  <si>
    <t>TG102E.---01.180110.CAR01A05</t>
  </si>
  <si>
    <t>vnetgps.net/8888</t>
  </si>
  <si>
    <t>TG102E.---01.171006.CAR01A05</t>
  </si>
  <si>
    <t>Đạt</t>
  </si>
  <si>
    <t>23/02/2018</t>
  </si>
  <si>
    <t>26/2/2018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</si>
</sst>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1" xfId="0" applyFill="1" applyBorder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2" t="s">
        <v>27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1"/>
    </row>
    <row r="2" spans="1:22" ht="20.25" customHeight="1" x14ac:dyDescent="0.25">
      <c r="A2" s="63" t="s">
        <v>11</v>
      </c>
      <c r="B2" s="64"/>
      <c r="C2" s="64"/>
      <c r="D2" s="64"/>
      <c r="E2" s="65" t="s">
        <v>52</v>
      </c>
      <c r="F2" s="6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6" t="s">
        <v>0</v>
      </c>
      <c r="B4" s="67" t="s">
        <v>10</v>
      </c>
      <c r="C4" s="67"/>
      <c r="D4" s="67"/>
      <c r="E4" s="67"/>
      <c r="F4" s="67"/>
      <c r="G4" s="67"/>
      <c r="H4" s="67"/>
      <c r="I4" s="67"/>
      <c r="J4" s="58" t="s">
        <v>6</v>
      </c>
      <c r="K4" s="58" t="s">
        <v>15</v>
      </c>
      <c r="L4" s="58"/>
      <c r="M4" s="58" t="s">
        <v>8</v>
      </c>
      <c r="N4" s="58"/>
      <c r="O4" s="68" t="s">
        <v>9</v>
      </c>
      <c r="P4" s="68" t="s">
        <v>18</v>
      </c>
      <c r="Q4" s="58" t="s">
        <v>28</v>
      </c>
      <c r="R4" s="58" t="s">
        <v>21</v>
      </c>
      <c r="U4" s="58" t="s">
        <v>28</v>
      </c>
      <c r="V4" s="58" t="s">
        <v>21</v>
      </c>
    </row>
    <row r="5" spans="1:22" ht="45" customHeight="1" x14ac:dyDescent="0.25">
      <c r="A5" s="66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5" t="s">
        <v>5</v>
      </c>
      <c r="H5" s="5" t="s">
        <v>7</v>
      </c>
      <c r="I5" s="19" t="s">
        <v>20</v>
      </c>
      <c r="J5" s="58"/>
      <c r="K5" s="57" t="s">
        <v>16</v>
      </c>
      <c r="L5" s="57" t="s">
        <v>17</v>
      </c>
      <c r="M5" s="56" t="s">
        <v>13</v>
      </c>
      <c r="N5" s="57" t="s">
        <v>14</v>
      </c>
      <c r="O5" s="68"/>
      <c r="P5" s="68"/>
      <c r="Q5" s="58"/>
      <c r="R5" s="58"/>
      <c r="U5" s="58"/>
      <c r="V5" s="58"/>
    </row>
    <row r="6" spans="1:22" s="2" customFormat="1" ht="32.25" customHeight="1" x14ac:dyDescent="0.25">
      <c r="A6" s="34">
        <v>1</v>
      </c>
      <c r="B6" s="21" t="s">
        <v>67</v>
      </c>
      <c r="C6" s="21" t="s">
        <v>78</v>
      </c>
      <c r="D6" s="4" t="s">
        <v>66</v>
      </c>
      <c r="E6" s="22">
        <v>864161020967746</v>
      </c>
      <c r="F6" s="4"/>
      <c r="G6" s="4"/>
      <c r="H6" s="17" t="s">
        <v>70</v>
      </c>
      <c r="I6" s="24" t="s">
        <v>69</v>
      </c>
      <c r="J6" s="16"/>
      <c r="K6" s="16" t="s">
        <v>68</v>
      </c>
      <c r="L6" s="16" t="s">
        <v>71</v>
      </c>
      <c r="M6" s="16" t="s">
        <v>50</v>
      </c>
      <c r="N6" s="16"/>
      <c r="O6" s="16" t="s">
        <v>48</v>
      </c>
      <c r="P6" s="16" t="s">
        <v>49</v>
      </c>
      <c r="Q6" s="33" t="s">
        <v>29</v>
      </c>
      <c r="R6" s="34" t="s">
        <v>34</v>
      </c>
      <c r="U6" s="59" t="s">
        <v>26</v>
      </c>
      <c r="V6" s="46" t="s">
        <v>30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17"/>
      <c r="I7" s="24"/>
      <c r="J7" s="16"/>
      <c r="K7" s="16"/>
      <c r="L7" s="16"/>
      <c r="M7" s="16"/>
      <c r="N7" s="16"/>
      <c r="O7" s="16"/>
      <c r="P7" s="16"/>
      <c r="Q7" s="33"/>
      <c r="R7" s="44"/>
      <c r="U7" s="60"/>
      <c r="V7" s="46" t="s">
        <v>63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60"/>
      <c r="V8" s="46" t="s">
        <v>31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0"/>
      <c r="V9" s="46" t="s">
        <v>42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U10" s="61"/>
      <c r="V10" s="46" t="s">
        <v>41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U11" s="59" t="s">
        <v>29</v>
      </c>
      <c r="V11" s="46" t="s">
        <v>33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5"/>
      <c r="U12" s="60"/>
      <c r="V12" s="47" t="s">
        <v>34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1"/>
      <c r="V13" s="46" t="s">
        <v>35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44</v>
      </c>
      <c r="V16" s="31" t="s">
        <v>23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25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24</v>
      </c>
      <c r="V18" s="4">
        <f>COUNTIF(Q6:Q56,"PC")</f>
        <v>0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2" t="s">
        <v>45</v>
      </c>
      <c r="V19" s="53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50" t="s">
        <v>21</v>
      </c>
      <c r="V22" s="49" t="s">
        <v>23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8" t="s">
        <v>36</v>
      </c>
      <c r="V23" s="49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8" t="s">
        <v>51</v>
      </c>
      <c r="V24" s="49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8" t="s">
        <v>37</v>
      </c>
      <c r="V25" s="49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8" t="s">
        <v>43</v>
      </c>
      <c r="V26" s="49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8" t="s">
        <v>32</v>
      </c>
      <c r="V27" s="49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8" t="s">
        <v>38</v>
      </c>
      <c r="V28" s="49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8" t="s">
        <v>39</v>
      </c>
      <c r="V29" s="49">
        <f>COUNTIF(R6:R55,"NCFW")</f>
        <v>1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8" t="s">
        <v>40</v>
      </c>
      <c r="V30" s="49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2" t="s">
        <v>27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1"/>
    </row>
    <row r="2" spans="1:22" ht="20.25" customHeight="1" x14ac:dyDescent="0.25">
      <c r="A2" s="63" t="s">
        <v>11</v>
      </c>
      <c r="B2" s="64"/>
      <c r="C2" s="64"/>
      <c r="D2" s="64"/>
      <c r="E2" s="65" t="s">
        <v>52</v>
      </c>
      <c r="F2" s="6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6" t="s">
        <v>0</v>
      </c>
      <c r="B4" s="67" t="s">
        <v>10</v>
      </c>
      <c r="C4" s="67"/>
      <c r="D4" s="67"/>
      <c r="E4" s="67"/>
      <c r="F4" s="67"/>
      <c r="G4" s="67"/>
      <c r="H4" s="67"/>
      <c r="I4" s="67"/>
      <c r="J4" s="58" t="s">
        <v>6</v>
      </c>
      <c r="K4" s="58" t="s">
        <v>15</v>
      </c>
      <c r="L4" s="58"/>
      <c r="M4" s="58" t="s">
        <v>8</v>
      </c>
      <c r="N4" s="58"/>
      <c r="O4" s="68" t="s">
        <v>9</v>
      </c>
      <c r="P4" s="68" t="s">
        <v>18</v>
      </c>
      <c r="Q4" s="58" t="s">
        <v>28</v>
      </c>
      <c r="R4" s="58" t="s">
        <v>21</v>
      </c>
      <c r="U4" s="58" t="s">
        <v>28</v>
      </c>
      <c r="V4" s="58" t="s">
        <v>21</v>
      </c>
    </row>
    <row r="5" spans="1:22" ht="45" customHeight="1" x14ac:dyDescent="0.25">
      <c r="A5" s="66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19" t="s">
        <v>20</v>
      </c>
      <c r="J5" s="58"/>
      <c r="K5" s="1" t="s">
        <v>16</v>
      </c>
      <c r="L5" s="1" t="s">
        <v>17</v>
      </c>
      <c r="M5" s="39" t="s">
        <v>13</v>
      </c>
      <c r="N5" s="1" t="s">
        <v>14</v>
      </c>
      <c r="O5" s="68"/>
      <c r="P5" s="68"/>
      <c r="Q5" s="58"/>
      <c r="R5" s="58"/>
      <c r="U5" s="58"/>
      <c r="V5" s="58"/>
    </row>
    <row r="6" spans="1:22" s="2" customFormat="1" ht="32.25" customHeight="1" x14ac:dyDescent="0.25">
      <c r="A6" s="34">
        <v>1</v>
      </c>
      <c r="B6" s="21" t="s">
        <v>59</v>
      </c>
      <c r="C6" s="21" t="s">
        <v>78</v>
      </c>
      <c r="D6" s="4" t="s">
        <v>58</v>
      </c>
      <c r="E6" s="22">
        <v>862631034723253</v>
      </c>
      <c r="F6" s="4"/>
      <c r="G6" s="4" t="s">
        <v>46</v>
      </c>
      <c r="H6" s="24" t="s">
        <v>73</v>
      </c>
      <c r="I6" s="24" t="s">
        <v>61</v>
      </c>
      <c r="J6" s="16" t="s">
        <v>62</v>
      </c>
      <c r="K6" s="16" t="s">
        <v>60</v>
      </c>
      <c r="L6" s="16" t="s">
        <v>65</v>
      </c>
      <c r="M6" s="16" t="s">
        <v>72</v>
      </c>
      <c r="N6" s="16"/>
      <c r="O6" s="16" t="s">
        <v>48</v>
      </c>
      <c r="P6" s="16" t="s">
        <v>49</v>
      </c>
      <c r="Q6" s="28" t="s">
        <v>26</v>
      </c>
      <c r="R6" s="4" t="s">
        <v>63</v>
      </c>
      <c r="U6" s="59" t="s">
        <v>26</v>
      </c>
      <c r="V6" s="46" t="s">
        <v>30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17"/>
      <c r="I7" s="24"/>
      <c r="J7" s="16"/>
      <c r="K7" s="16"/>
      <c r="L7" s="16"/>
      <c r="M7" s="16"/>
      <c r="N7" s="16"/>
      <c r="O7" s="16"/>
      <c r="P7" s="16"/>
      <c r="Q7" s="33"/>
      <c r="R7" s="44"/>
      <c r="U7" s="60"/>
      <c r="V7" s="46" t="s">
        <v>63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60"/>
      <c r="V8" s="46" t="s">
        <v>31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0"/>
      <c r="V9" s="46" t="s">
        <v>42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U10" s="61"/>
      <c r="V10" s="46" t="s">
        <v>41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U11" s="59" t="s">
        <v>29</v>
      </c>
      <c r="V11" s="46" t="s">
        <v>33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5"/>
      <c r="U12" s="60"/>
      <c r="V12" s="47" t="s">
        <v>34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1"/>
      <c r="V13" s="46" t="s">
        <v>35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44</v>
      </c>
      <c r="V16" s="31" t="s">
        <v>23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25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24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2" t="s">
        <v>45</v>
      </c>
      <c r="V19" s="53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50" t="s">
        <v>21</v>
      </c>
      <c r="V22" s="49" t="s">
        <v>23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8" t="s">
        <v>36</v>
      </c>
      <c r="V23" s="49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8" t="s">
        <v>51</v>
      </c>
      <c r="V24" s="49">
        <f>COUNTIF(R6:R55,"GSM")</f>
        <v>1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8" t="s">
        <v>37</v>
      </c>
      <c r="V25" s="49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8" t="s">
        <v>43</v>
      </c>
      <c r="V26" s="49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8" t="s">
        <v>32</v>
      </c>
      <c r="V27" s="49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8" t="s">
        <v>38</v>
      </c>
      <c r="V28" s="49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8" t="s">
        <v>39</v>
      </c>
      <c r="V29" s="49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8" t="s">
        <v>40</v>
      </c>
      <c r="V30" s="49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U6:U10"/>
    <mergeCell ref="U11:U13"/>
    <mergeCell ref="R4:R5"/>
    <mergeCell ref="U4:U5"/>
    <mergeCell ref="V4:V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49.85546875" customWidth="1"/>
    <col min="12" max="12" width="44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2" t="s">
        <v>27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1"/>
    </row>
    <row r="2" spans="1:22" ht="20.25" customHeight="1" x14ac:dyDescent="0.25">
      <c r="A2" s="63" t="s">
        <v>11</v>
      </c>
      <c r="B2" s="64"/>
      <c r="C2" s="64"/>
      <c r="D2" s="64"/>
      <c r="E2" s="65" t="s">
        <v>52</v>
      </c>
      <c r="F2" s="6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6" t="s">
        <v>0</v>
      </c>
      <c r="B4" s="67" t="s">
        <v>10</v>
      </c>
      <c r="C4" s="67"/>
      <c r="D4" s="67"/>
      <c r="E4" s="67"/>
      <c r="F4" s="67"/>
      <c r="G4" s="67"/>
      <c r="H4" s="67"/>
      <c r="I4" s="67"/>
      <c r="J4" s="58" t="s">
        <v>6</v>
      </c>
      <c r="K4" s="58" t="s">
        <v>15</v>
      </c>
      <c r="L4" s="58"/>
      <c r="M4" s="58" t="s">
        <v>8</v>
      </c>
      <c r="N4" s="58"/>
      <c r="O4" s="68" t="s">
        <v>9</v>
      </c>
      <c r="P4" s="68" t="s">
        <v>18</v>
      </c>
      <c r="Q4" s="58" t="s">
        <v>28</v>
      </c>
      <c r="R4" s="58" t="s">
        <v>21</v>
      </c>
      <c r="U4" s="58" t="s">
        <v>28</v>
      </c>
      <c r="V4" s="58" t="s">
        <v>21</v>
      </c>
    </row>
    <row r="5" spans="1:22" ht="45" customHeight="1" x14ac:dyDescent="0.25">
      <c r="A5" s="66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5" t="s">
        <v>5</v>
      </c>
      <c r="H5" s="5" t="s">
        <v>7</v>
      </c>
      <c r="I5" s="19" t="s">
        <v>20</v>
      </c>
      <c r="J5" s="58"/>
      <c r="K5" s="55" t="s">
        <v>16</v>
      </c>
      <c r="L5" s="55" t="s">
        <v>17</v>
      </c>
      <c r="M5" s="54" t="s">
        <v>13</v>
      </c>
      <c r="N5" s="55" t="s">
        <v>14</v>
      </c>
      <c r="O5" s="68"/>
      <c r="P5" s="68"/>
      <c r="Q5" s="58"/>
      <c r="R5" s="58"/>
      <c r="U5" s="58"/>
      <c r="V5" s="58"/>
    </row>
    <row r="6" spans="1:22" s="2" customFormat="1" ht="15.75" customHeight="1" x14ac:dyDescent="0.25">
      <c r="A6" s="34">
        <v>1</v>
      </c>
      <c r="B6" s="21" t="s">
        <v>47</v>
      </c>
      <c r="C6" s="21" t="s">
        <v>64</v>
      </c>
      <c r="D6" s="4" t="s">
        <v>53</v>
      </c>
      <c r="E6" s="22">
        <v>861359034531770</v>
      </c>
      <c r="F6" s="4"/>
      <c r="G6" s="4" t="s">
        <v>46</v>
      </c>
      <c r="H6" s="16" t="s">
        <v>54</v>
      </c>
      <c r="I6" s="24" t="s">
        <v>56</v>
      </c>
      <c r="J6" s="16"/>
      <c r="K6" s="16" t="s">
        <v>55</v>
      </c>
      <c r="L6" s="16" t="s">
        <v>55</v>
      </c>
      <c r="M6" s="16" t="s">
        <v>50</v>
      </c>
      <c r="N6" s="16"/>
      <c r="O6" s="16" t="s">
        <v>48</v>
      </c>
      <c r="P6" s="16" t="s">
        <v>49</v>
      </c>
      <c r="Q6" s="33" t="s">
        <v>29</v>
      </c>
      <c r="R6" s="34" t="s">
        <v>34</v>
      </c>
      <c r="U6" s="59" t="s">
        <v>26</v>
      </c>
      <c r="V6" s="46" t="s">
        <v>30</v>
      </c>
    </row>
    <row r="7" spans="1:22" s="2" customFormat="1" ht="15.75" customHeight="1" x14ac:dyDescent="0.25">
      <c r="A7" s="34">
        <v>2</v>
      </c>
      <c r="B7" s="21" t="s">
        <v>47</v>
      </c>
      <c r="C7" s="21" t="s">
        <v>64</v>
      </c>
      <c r="D7" s="4" t="s">
        <v>53</v>
      </c>
      <c r="E7" s="22">
        <v>861359034655611</v>
      </c>
      <c r="F7" s="4"/>
      <c r="G7" s="4" t="s">
        <v>46</v>
      </c>
      <c r="H7" s="17" t="s">
        <v>54</v>
      </c>
      <c r="I7" s="24" t="s">
        <v>56</v>
      </c>
      <c r="J7" s="16"/>
      <c r="K7" s="16" t="s">
        <v>57</v>
      </c>
      <c r="L7" s="16" t="s">
        <v>55</v>
      </c>
      <c r="M7" s="16" t="s">
        <v>50</v>
      </c>
      <c r="N7" s="16"/>
      <c r="O7" s="16" t="s">
        <v>48</v>
      </c>
      <c r="P7" s="16" t="s">
        <v>49</v>
      </c>
      <c r="Q7" s="33" t="s">
        <v>29</v>
      </c>
      <c r="R7" s="34" t="s">
        <v>34</v>
      </c>
      <c r="U7" s="60"/>
      <c r="V7" s="46" t="s">
        <v>63</v>
      </c>
    </row>
    <row r="8" spans="1:22" s="2" customFormat="1" ht="15.75" customHeight="1" x14ac:dyDescent="0.25">
      <c r="A8" s="34">
        <v>3</v>
      </c>
      <c r="B8" s="21">
        <v>43283</v>
      </c>
      <c r="C8" s="21" t="s">
        <v>79</v>
      </c>
      <c r="D8" s="4" t="s">
        <v>53</v>
      </c>
      <c r="E8" s="22">
        <v>861359034526036</v>
      </c>
      <c r="F8" s="4"/>
      <c r="G8" s="4"/>
      <c r="H8" s="25" t="s">
        <v>54</v>
      </c>
      <c r="I8" s="24" t="s">
        <v>75</v>
      </c>
      <c r="J8" s="16"/>
      <c r="K8" s="16" t="s">
        <v>76</v>
      </c>
      <c r="L8" s="16" t="s">
        <v>74</v>
      </c>
      <c r="M8" s="16" t="s">
        <v>50</v>
      </c>
      <c r="N8" s="16"/>
      <c r="O8" s="16" t="s">
        <v>48</v>
      </c>
      <c r="P8" s="16" t="s">
        <v>77</v>
      </c>
      <c r="Q8" s="33" t="s">
        <v>29</v>
      </c>
      <c r="R8" s="34" t="s">
        <v>34</v>
      </c>
      <c r="U8" s="60"/>
      <c r="V8" s="46" t="s">
        <v>31</v>
      </c>
    </row>
    <row r="9" spans="1:22" s="2" customFormat="1" ht="15.75" customHeight="1" x14ac:dyDescent="0.25">
      <c r="A9" s="34">
        <v>4</v>
      </c>
      <c r="B9" s="21">
        <v>43283</v>
      </c>
      <c r="C9" s="21" t="s">
        <v>79</v>
      </c>
      <c r="D9" s="4" t="s">
        <v>53</v>
      </c>
      <c r="E9" s="22">
        <v>861359034533859</v>
      </c>
      <c r="F9" s="4"/>
      <c r="G9" s="4"/>
      <c r="H9" s="25" t="s">
        <v>54</v>
      </c>
      <c r="I9" s="24" t="s">
        <v>75</v>
      </c>
      <c r="J9" s="16"/>
      <c r="K9" s="16" t="s">
        <v>76</v>
      </c>
      <c r="L9" s="16" t="s">
        <v>74</v>
      </c>
      <c r="M9" s="16" t="s">
        <v>50</v>
      </c>
      <c r="N9" s="16"/>
      <c r="O9" s="16" t="s">
        <v>48</v>
      </c>
      <c r="P9" s="16" t="s">
        <v>77</v>
      </c>
      <c r="Q9" s="33" t="s">
        <v>29</v>
      </c>
      <c r="R9" s="34" t="s">
        <v>34</v>
      </c>
      <c r="U9" s="60"/>
      <c r="V9" s="46" t="s">
        <v>42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U10" s="61"/>
      <c r="V10" s="46" t="s">
        <v>41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U11" s="59" t="s">
        <v>29</v>
      </c>
      <c r="V11" s="46" t="s">
        <v>33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5"/>
      <c r="U12" s="60"/>
      <c r="V12" s="47" t="s">
        <v>34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1"/>
      <c r="V13" s="46" t="s">
        <v>35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44</v>
      </c>
      <c r="V16" s="31" t="s">
        <v>23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25</v>
      </c>
      <c r="V17" s="4">
        <f>COUNTIF(Q6:Q55,"PM")</f>
        <v>4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24</v>
      </c>
      <c r="V18" s="4">
        <f>COUNTIF(Q6:Q56,"PC")</f>
        <v>0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2" t="s">
        <v>45</v>
      </c>
      <c r="V19" s="53">
        <f>SUM(V17:V18)</f>
        <v>4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50" t="s">
        <v>21</v>
      </c>
      <c r="V22" s="49" t="s">
        <v>23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8" t="s">
        <v>36</v>
      </c>
      <c r="V23" s="49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8" t="s">
        <v>51</v>
      </c>
      <c r="V24" s="49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8" t="s">
        <v>37</v>
      </c>
      <c r="V25" s="49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8" t="s">
        <v>43</v>
      </c>
      <c r="V26" s="49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8" t="s">
        <v>32</v>
      </c>
      <c r="V27" s="49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8" t="s">
        <v>38</v>
      </c>
      <c r="V28" s="49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8" t="s">
        <v>39</v>
      </c>
      <c r="V29" s="49">
        <f>COUNTIF(R6:R55,"NCFW")</f>
        <v>4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8" t="s">
        <v>40</v>
      </c>
      <c r="V30" s="49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I1" zoomScale="55" zoomScaleNormal="55" workbookViewId="0">
      <selection activeCell="B6" sqref="B6:R1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62" t="s">
        <v>19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7"/>
      <c r="R1" s="51"/>
    </row>
    <row r="2" spans="1:21" ht="20.25" customHeight="1" x14ac:dyDescent="0.25">
      <c r="A2" s="63" t="s">
        <v>11</v>
      </c>
      <c r="B2" s="64"/>
      <c r="C2" s="64"/>
      <c r="D2" s="64"/>
      <c r="E2" s="65" t="s">
        <v>52</v>
      </c>
      <c r="F2" s="65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1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1"/>
      <c r="R3" s="51"/>
    </row>
    <row r="4" spans="1:21" ht="16.5" x14ac:dyDescent="0.25">
      <c r="A4" s="69" t="s">
        <v>0</v>
      </c>
      <c r="B4" s="71" t="s">
        <v>10</v>
      </c>
      <c r="C4" s="72"/>
      <c r="D4" s="72"/>
      <c r="E4" s="72"/>
      <c r="F4" s="72"/>
      <c r="G4" s="72"/>
      <c r="H4" s="72"/>
      <c r="I4" s="73"/>
      <c r="J4" s="74" t="s">
        <v>6</v>
      </c>
      <c r="K4" s="58" t="s">
        <v>15</v>
      </c>
      <c r="L4" s="58"/>
      <c r="M4" s="76" t="s">
        <v>8</v>
      </c>
      <c r="N4" s="77"/>
      <c r="O4" s="78" t="s">
        <v>9</v>
      </c>
      <c r="P4" s="78" t="s">
        <v>18</v>
      </c>
      <c r="Q4" s="58" t="s">
        <v>28</v>
      </c>
      <c r="R4" s="58" t="s">
        <v>21</v>
      </c>
      <c r="T4" s="58" t="s">
        <v>28</v>
      </c>
      <c r="U4" s="58" t="s">
        <v>21</v>
      </c>
    </row>
    <row r="5" spans="1:21" ht="45" customHeight="1" x14ac:dyDescent="0.25">
      <c r="A5" s="70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20</v>
      </c>
      <c r="J5" s="75"/>
      <c r="K5" s="1" t="s">
        <v>16</v>
      </c>
      <c r="L5" s="1" t="s">
        <v>17</v>
      </c>
      <c r="M5" s="20" t="s">
        <v>13</v>
      </c>
      <c r="N5" s="1" t="s">
        <v>14</v>
      </c>
      <c r="O5" s="79"/>
      <c r="P5" s="79"/>
      <c r="Q5" s="58"/>
      <c r="R5" s="58"/>
      <c r="T5" s="58"/>
      <c r="U5" s="58"/>
    </row>
    <row r="6" spans="1:21" s="2" customFormat="1" ht="15.75" customHeight="1" x14ac:dyDescent="0.25">
      <c r="A6" s="34">
        <v>1</v>
      </c>
      <c r="B6" s="21" t="s">
        <v>67</v>
      </c>
      <c r="C6" s="21" t="s">
        <v>78</v>
      </c>
      <c r="D6" s="4" t="s">
        <v>66</v>
      </c>
      <c r="E6" s="22">
        <v>864161020967746</v>
      </c>
      <c r="F6" s="4"/>
      <c r="G6" s="4"/>
      <c r="H6" s="17" t="s">
        <v>70</v>
      </c>
      <c r="I6" s="24" t="s">
        <v>69</v>
      </c>
      <c r="J6" s="16"/>
      <c r="K6" s="16" t="s">
        <v>68</v>
      </c>
      <c r="L6" s="16" t="s">
        <v>71</v>
      </c>
      <c r="M6" s="16" t="s">
        <v>50</v>
      </c>
      <c r="N6" s="16"/>
      <c r="O6" s="16" t="s">
        <v>48</v>
      </c>
      <c r="P6" s="16" t="s">
        <v>49</v>
      </c>
      <c r="Q6" s="33" t="s">
        <v>29</v>
      </c>
      <c r="R6" s="34" t="s">
        <v>34</v>
      </c>
      <c r="T6" s="59" t="s">
        <v>26</v>
      </c>
      <c r="U6" s="46" t="s">
        <v>30</v>
      </c>
    </row>
    <row r="7" spans="1:21" s="2" customFormat="1" ht="15.75" customHeight="1" x14ac:dyDescent="0.25">
      <c r="A7" s="34">
        <v>2</v>
      </c>
      <c r="B7" s="21" t="s">
        <v>59</v>
      </c>
      <c r="C7" s="21" t="s">
        <v>78</v>
      </c>
      <c r="D7" s="4" t="s">
        <v>58</v>
      </c>
      <c r="E7" s="22">
        <v>862631034723253</v>
      </c>
      <c r="F7" s="4"/>
      <c r="G7" s="4" t="s">
        <v>46</v>
      </c>
      <c r="H7" s="24" t="s">
        <v>73</v>
      </c>
      <c r="I7" s="24" t="s">
        <v>61</v>
      </c>
      <c r="J7" s="16" t="s">
        <v>62</v>
      </c>
      <c r="K7" s="16" t="s">
        <v>60</v>
      </c>
      <c r="L7" s="16" t="s">
        <v>65</v>
      </c>
      <c r="M7" s="16" t="s">
        <v>72</v>
      </c>
      <c r="N7" s="16"/>
      <c r="O7" s="16" t="s">
        <v>48</v>
      </c>
      <c r="P7" s="16" t="s">
        <v>49</v>
      </c>
      <c r="Q7" s="28" t="s">
        <v>26</v>
      </c>
      <c r="R7" s="4" t="s">
        <v>63</v>
      </c>
      <c r="T7" s="60"/>
      <c r="U7" s="46" t="s">
        <v>63</v>
      </c>
    </row>
    <row r="8" spans="1:21" s="2" customFormat="1" ht="15.75" customHeight="1" x14ac:dyDescent="0.25">
      <c r="A8" s="34">
        <v>3</v>
      </c>
      <c r="B8" s="21" t="s">
        <v>47</v>
      </c>
      <c r="C8" s="21" t="s">
        <v>64</v>
      </c>
      <c r="D8" s="4" t="s">
        <v>53</v>
      </c>
      <c r="E8" s="22">
        <v>861359034531770</v>
      </c>
      <c r="F8" s="4"/>
      <c r="G8" s="4" t="s">
        <v>46</v>
      </c>
      <c r="H8" s="16" t="s">
        <v>54</v>
      </c>
      <c r="I8" s="24" t="s">
        <v>56</v>
      </c>
      <c r="J8" s="16"/>
      <c r="K8" s="16" t="s">
        <v>55</v>
      </c>
      <c r="L8" s="16" t="s">
        <v>55</v>
      </c>
      <c r="M8" s="16" t="s">
        <v>50</v>
      </c>
      <c r="N8" s="16"/>
      <c r="O8" s="16" t="s">
        <v>48</v>
      </c>
      <c r="P8" s="16" t="s">
        <v>49</v>
      </c>
      <c r="Q8" s="33" t="s">
        <v>29</v>
      </c>
      <c r="R8" s="34" t="s">
        <v>34</v>
      </c>
      <c r="T8" s="60"/>
      <c r="U8" s="46" t="s">
        <v>31</v>
      </c>
    </row>
    <row r="9" spans="1:21" s="2" customFormat="1" ht="15.75" customHeight="1" x14ac:dyDescent="0.25">
      <c r="A9" s="34">
        <v>4</v>
      </c>
      <c r="B9" s="21" t="s">
        <v>47</v>
      </c>
      <c r="C9" s="21" t="s">
        <v>64</v>
      </c>
      <c r="D9" s="4" t="s">
        <v>53</v>
      </c>
      <c r="E9" s="22">
        <v>861359034655611</v>
      </c>
      <c r="F9" s="4"/>
      <c r="G9" s="4" t="s">
        <v>46</v>
      </c>
      <c r="H9" s="17" t="s">
        <v>54</v>
      </c>
      <c r="I9" s="24" t="s">
        <v>56</v>
      </c>
      <c r="J9" s="16"/>
      <c r="K9" s="16" t="s">
        <v>57</v>
      </c>
      <c r="L9" s="16" t="s">
        <v>55</v>
      </c>
      <c r="M9" s="16" t="s">
        <v>50</v>
      </c>
      <c r="N9" s="16"/>
      <c r="O9" s="16" t="s">
        <v>48</v>
      </c>
      <c r="P9" s="16" t="s">
        <v>49</v>
      </c>
      <c r="Q9" s="33" t="s">
        <v>29</v>
      </c>
      <c r="R9" s="34" t="s">
        <v>34</v>
      </c>
      <c r="T9" s="60"/>
      <c r="U9" s="46" t="s">
        <v>42</v>
      </c>
    </row>
    <row r="10" spans="1:21" s="2" customFormat="1" ht="15.75" customHeight="1" x14ac:dyDescent="0.25">
      <c r="A10" s="34">
        <v>5</v>
      </c>
      <c r="B10" s="21">
        <v>43283</v>
      </c>
      <c r="C10" s="21" t="s">
        <v>79</v>
      </c>
      <c r="D10" s="4" t="s">
        <v>53</v>
      </c>
      <c r="E10" s="22">
        <v>861359034526036</v>
      </c>
      <c r="F10" s="4"/>
      <c r="G10" s="4"/>
      <c r="H10" s="25" t="s">
        <v>54</v>
      </c>
      <c r="I10" s="24" t="s">
        <v>75</v>
      </c>
      <c r="J10" s="16"/>
      <c r="K10" s="16" t="s">
        <v>76</v>
      </c>
      <c r="L10" s="16" t="s">
        <v>74</v>
      </c>
      <c r="M10" s="16" t="s">
        <v>50</v>
      </c>
      <c r="N10" s="16"/>
      <c r="O10" s="16" t="s">
        <v>48</v>
      </c>
      <c r="P10" s="16" t="s">
        <v>77</v>
      </c>
      <c r="Q10" s="33" t="s">
        <v>29</v>
      </c>
      <c r="R10" s="34" t="s">
        <v>34</v>
      </c>
      <c r="T10" s="61"/>
      <c r="U10" s="46" t="s">
        <v>41</v>
      </c>
    </row>
    <row r="11" spans="1:21" s="2" customFormat="1" ht="15.75" customHeight="1" x14ac:dyDescent="0.25">
      <c r="A11" s="34">
        <v>6</v>
      </c>
      <c r="B11" s="21">
        <v>43283</v>
      </c>
      <c r="C11" s="21" t="s">
        <v>79</v>
      </c>
      <c r="D11" s="4" t="s">
        <v>53</v>
      </c>
      <c r="E11" s="22">
        <v>861359034533859</v>
      </c>
      <c r="F11" s="4"/>
      <c r="G11" s="4"/>
      <c r="H11" s="25" t="s">
        <v>54</v>
      </c>
      <c r="I11" s="24" t="s">
        <v>75</v>
      </c>
      <c r="J11" s="16"/>
      <c r="K11" s="16" t="s">
        <v>76</v>
      </c>
      <c r="L11" s="16" t="s">
        <v>74</v>
      </c>
      <c r="M11" s="16" t="s">
        <v>50</v>
      </c>
      <c r="N11" s="16"/>
      <c r="O11" s="16" t="s">
        <v>48</v>
      </c>
      <c r="P11" s="16" t="s">
        <v>77</v>
      </c>
      <c r="Q11" s="33" t="s">
        <v>29</v>
      </c>
      <c r="R11" s="34" t="s">
        <v>34</v>
      </c>
      <c r="T11" s="59" t="s">
        <v>29</v>
      </c>
      <c r="U11" s="46" t="s">
        <v>33</v>
      </c>
    </row>
    <row r="12" spans="1:21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5"/>
      <c r="T12" s="60"/>
      <c r="U12" s="47" t="s">
        <v>34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61"/>
      <c r="U13" s="46" t="s">
        <v>35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22</v>
      </c>
      <c r="U16" s="31" t="s">
        <v>23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25</v>
      </c>
      <c r="U17" s="23">
        <f>COUNTIF(Q6:Q105,"PM")</f>
        <v>5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24</v>
      </c>
      <c r="U18" s="23">
        <f>COUNTIF(Q6:Q105,"PC")</f>
        <v>1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50" t="s">
        <v>21</v>
      </c>
      <c r="U22" s="49" t="s">
        <v>23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8" t="s">
        <v>36</v>
      </c>
      <c r="U23" s="49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8" t="s">
        <v>51</v>
      </c>
      <c r="U24" s="49">
        <f>COUNTIF(R6:R105,"GSM")</f>
        <v>1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8" t="s">
        <v>37</v>
      </c>
      <c r="U25" s="49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8" t="s">
        <v>43</v>
      </c>
      <c r="U26" s="49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8" t="s">
        <v>32</v>
      </c>
      <c r="U27" s="49">
        <f>COUNTIF(R6:R105,"LK")</f>
        <v>0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8" t="s">
        <v>38</v>
      </c>
      <c r="U28" s="49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8" t="s">
        <v>39</v>
      </c>
      <c r="U29" s="49">
        <f>COUNTIF(R6:R105,"NCFW")</f>
        <v>5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8" t="s">
        <v>40</v>
      </c>
      <c r="U30" s="49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</vt:lpstr>
      <vt:lpstr>TG102SE</vt:lpstr>
      <vt:lpstr>TG102E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2018-03-01T01:35:18Z</dcterms:modified>
</cp:coreProperties>
</file>