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2\02.XuLyBH\"/>
    </mc:Choice>
  </mc:AlternateContent>
  <bookViews>
    <workbookView xWindow="-15" yWindow="4035" windowWidth="10320" windowHeight="4065" activeTab="2"/>
  </bookViews>
  <sheets>
    <sheet name="TG102SE" sheetId="14" r:id="rId1"/>
    <sheet name="TG102V" sheetId="21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V30" i="21" l="1"/>
  <c r="V29" i="21"/>
  <c r="V28" i="21"/>
  <c r="V27" i="21"/>
  <c r="V26" i="21"/>
  <c r="V25" i="21"/>
  <c r="V24" i="21"/>
  <c r="V23" i="21"/>
  <c r="V18" i="21"/>
  <c r="V17" i="21"/>
  <c r="V19" i="21" s="1"/>
  <c r="U24" i="17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<sst xmlns="http://schemas.openxmlformats.org/spreadsheetml/2006/main" count="374" uniqueCount="85">
  <si>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</si>
  <si>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</si>
  <si>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</si>
  <si>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</si>
  <si>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</si>
  <si>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</si>
  <si>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</si>
  <si>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</si>
  <si>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</si>
  <si>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</si>
  <si>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</si>
  <si>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</si>
  <si>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</si>
  <si>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</si>
  <si>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</si>
  <si>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</si>
  <si>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</si>
  <si>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</si>
  <si>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</si>
  <si>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XỬ LÝ THIẾT BỊ BẢO HÀNH THÁNG 1 NĂM 2017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</si>
  <si>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</si>
  <si>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</si>
  <si>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</si>
  <si>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</si>
  <si>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</si>
  <si>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</si>
  <si>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</si>
  <si>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>XỬ LÝ THIẾT BỊ BẢO HÀNH THÁNG 2 NĂM 2018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</si>
  <si>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</si>
  <si>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</si>
  <si>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</si>
  <si>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</si>
  <si>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</si>
  <si>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</si>
  <si>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</si>
  <si>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</si>
  <si>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</si>
  <si>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</si>
  <si>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</si>
  <si>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</si>
  <si>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</si>
  <si>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</si>
  <si>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</si>
  <si>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</si>
  <si>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</si>
  <si>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</si>
  <si>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</si>
  <si>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TG102SE</t>
  </si>
  <si>
    <t>Còn BH</t>
  </si>
  <si>
    <t>01/02/2018</t>
  </si>
  <si>
    <t>Vinaphone</t>
  </si>
  <si>
    <t>SE.3.00.---01.120617</t>
  </si>
  <si>
    <t>H</t>
  </si>
  <si>
    <t>Hỏng Diode quá áp,nổ cầu chì</t>
  </si>
  <si>
    <t>Thay Diode quá áp,cầu chì,nâng cấp FW</t>
  </si>
  <si>
    <t>BT</t>
  </si>
  <si>
    <t>Thể</t>
  </si>
  <si>
    <t>SE.3.00.---02.180115</t>
  </si>
  <si>
    <t>Lock :'123.027.253.201,36033</t>
  </si>
  <si>
    <t>Nâng cấp FW</t>
  </si>
  <si>
    <t>Lỗi reset liên tục</t>
  </si>
  <si>
    <t>Nạp lại FW</t>
  </si>
  <si>
    <t>Lỗi module GSM</t>
  </si>
  <si>
    <t>ID thiết bị '20161027320238.</t>
  </si>
  <si>
    <t>ID thiết bị '20161115290133.</t>
  </si>
  <si>
    <t xml:space="preserve">ID thiết bị '20170504240133. </t>
  </si>
  <si>
    <t xml:space="preserve"> 123.027.253.201,33038</t>
  </si>
  <si>
    <t>SE.2.03.---22.111215</t>
  </si>
  <si>
    <t>123.027.253.201,35033</t>
  </si>
  <si>
    <t>ID thiết bị '20161121321238.</t>
  </si>
  <si>
    <t>02/1/2018</t>
  </si>
  <si>
    <t>Sim</t>
  </si>
  <si>
    <t>GSM</t>
  </si>
  <si>
    <t>20!23"?9964u2:*  , 124.158.005.014,16873</t>
  </si>
  <si>
    <t>Lỗi RTC</t>
  </si>
  <si>
    <t>Đạt</t>
  </si>
  <si>
    <t>20160609080138.  , 123.027.253.201,32038</t>
  </si>
  <si>
    <t>TG102V</t>
  </si>
  <si>
    <t xml:space="preserve">W.1.00.---01.170816 </t>
  </si>
  <si>
    <t>125.212.203.114,16767</t>
  </si>
  <si>
    <t>W.1.00.---01.180115</t>
  </si>
  <si>
    <t>Sóng GSM yếu</t>
  </si>
  <si>
    <t>Bt</t>
  </si>
  <si>
    <t>Thay anten GSM, nâng cấp FW</t>
  </si>
  <si>
    <t>125.212.203.114,16768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</si>
</sst>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27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 t="s">
        <v>50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5" t="s">
        <v>0</v>
      </c>
      <c r="B4" s="67" t="s">
        <v>10</v>
      </c>
      <c r="C4" s="67"/>
      <c r="D4" s="67"/>
      <c r="E4" s="67"/>
      <c r="F4" s="67"/>
      <c r="G4" s="67"/>
      <c r="H4" s="67"/>
      <c r="I4" s="67"/>
      <c r="J4" s="60" t="s">
        <v>6</v>
      </c>
      <c r="K4" s="60" t="s">
        <v>15</v>
      </c>
      <c r="L4" s="60"/>
      <c r="M4" s="60" t="s">
        <v>8</v>
      </c>
      <c r="N4" s="60"/>
      <c r="O4" s="66" t="s">
        <v>9</v>
      </c>
      <c r="P4" s="66" t="s">
        <v>18</v>
      </c>
      <c r="Q4" s="60" t="s">
        <v>28</v>
      </c>
      <c r="R4" s="60" t="s">
        <v>21</v>
      </c>
      <c r="U4" s="60" t="s">
        <v>28</v>
      </c>
      <c r="V4" s="60" t="s">
        <v>21</v>
      </c>
    </row>
    <row r="5" spans="1:22" ht="45" customHeight="1" x14ac:dyDescent="0.25">
      <c r="A5" s="65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20</v>
      </c>
      <c r="J5" s="60"/>
      <c r="K5" s="1" t="s">
        <v>16</v>
      </c>
      <c r="L5" s="1" t="s">
        <v>17</v>
      </c>
      <c r="M5" s="39" t="s">
        <v>13</v>
      </c>
      <c r="N5" s="1" t="s">
        <v>14</v>
      </c>
      <c r="O5" s="66"/>
      <c r="P5" s="66"/>
      <c r="Q5" s="60"/>
      <c r="R5" s="60"/>
      <c r="U5" s="60"/>
      <c r="V5" s="60"/>
    </row>
    <row r="6" spans="1:22" s="2" customFormat="1" ht="15.75" customHeight="1" x14ac:dyDescent="0.25">
      <c r="A6" s="34">
        <v>1</v>
      </c>
      <c r="B6" s="21" t="s">
        <v>49</v>
      </c>
      <c r="C6" s="21" t="s">
        <v>70</v>
      </c>
      <c r="D6" s="4" t="s">
        <v>47</v>
      </c>
      <c r="E6" s="22">
        <v>861694031768060</v>
      </c>
      <c r="F6" s="4"/>
      <c r="G6" s="4" t="s">
        <v>48</v>
      </c>
      <c r="H6" s="16" t="s">
        <v>63</v>
      </c>
      <c r="I6" s="24" t="s">
        <v>66</v>
      </c>
      <c r="J6" s="16" t="s">
        <v>60</v>
      </c>
      <c r="K6" s="16" t="s">
        <v>51</v>
      </c>
      <c r="L6" s="16" t="s">
        <v>57</v>
      </c>
      <c r="M6" s="16" t="s">
        <v>61</v>
      </c>
      <c r="N6" s="16"/>
      <c r="O6" s="16" t="s">
        <v>55</v>
      </c>
      <c r="P6" s="16" t="s">
        <v>56</v>
      </c>
      <c r="Q6" s="28" t="s">
        <v>29</v>
      </c>
      <c r="R6" s="4" t="s">
        <v>35</v>
      </c>
      <c r="U6" s="57" t="s">
        <v>26</v>
      </c>
      <c r="V6" s="45" t="s">
        <v>30</v>
      </c>
    </row>
    <row r="7" spans="1:22" s="2" customFormat="1" ht="15.75" customHeight="1" x14ac:dyDescent="0.25">
      <c r="A7" s="34">
        <v>2</v>
      </c>
      <c r="B7" s="21" t="s">
        <v>49</v>
      </c>
      <c r="C7" s="21" t="s">
        <v>70</v>
      </c>
      <c r="D7" s="4" t="s">
        <v>47</v>
      </c>
      <c r="E7" s="22">
        <v>861694031765678</v>
      </c>
      <c r="F7" s="4"/>
      <c r="G7" s="4" t="s">
        <v>48</v>
      </c>
      <c r="H7" s="24" t="s">
        <v>69</v>
      </c>
      <c r="I7" s="24" t="s">
        <v>68</v>
      </c>
      <c r="J7" s="16"/>
      <c r="K7" s="16" t="s">
        <v>67</v>
      </c>
      <c r="L7" s="16" t="s">
        <v>57</v>
      </c>
      <c r="M7" s="16" t="s">
        <v>59</v>
      </c>
      <c r="N7" s="16"/>
      <c r="O7" s="16" t="s">
        <v>55</v>
      </c>
      <c r="P7" s="16" t="s">
        <v>56</v>
      </c>
      <c r="Q7" s="28" t="s">
        <v>29</v>
      </c>
      <c r="R7" s="4" t="s">
        <v>35</v>
      </c>
      <c r="U7" s="58"/>
      <c r="V7" s="45" t="s">
        <v>72</v>
      </c>
    </row>
    <row r="8" spans="1:22" s="2" customFormat="1" ht="15.75" customHeight="1" x14ac:dyDescent="0.25">
      <c r="A8" s="34">
        <v>3</v>
      </c>
      <c r="B8" s="21" t="s">
        <v>49</v>
      </c>
      <c r="C8" s="21" t="s">
        <v>70</v>
      </c>
      <c r="D8" s="4" t="s">
        <v>47</v>
      </c>
      <c r="E8" s="22">
        <v>862631034745538</v>
      </c>
      <c r="F8" s="4"/>
      <c r="G8" s="4" t="s">
        <v>52</v>
      </c>
      <c r="H8" s="25" t="s">
        <v>65</v>
      </c>
      <c r="I8" s="24" t="s">
        <v>58</v>
      </c>
      <c r="J8" s="16"/>
      <c r="K8" s="16" t="s">
        <v>51</v>
      </c>
      <c r="L8" s="16" t="s">
        <v>57</v>
      </c>
      <c r="M8" s="16" t="s">
        <v>59</v>
      </c>
      <c r="N8" s="16"/>
      <c r="O8" s="16" t="s">
        <v>55</v>
      </c>
      <c r="P8" s="16" t="s">
        <v>56</v>
      </c>
      <c r="Q8" s="28" t="s">
        <v>29</v>
      </c>
      <c r="R8" s="4" t="s">
        <v>35</v>
      </c>
      <c r="U8" s="58"/>
      <c r="V8" s="45" t="s">
        <v>32</v>
      </c>
    </row>
    <row r="9" spans="1:22" s="2" customFormat="1" ht="15.75" customHeight="1" x14ac:dyDescent="0.25">
      <c r="A9" s="34">
        <v>4</v>
      </c>
      <c r="B9" s="21" t="s">
        <v>49</v>
      </c>
      <c r="C9" s="21" t="s">
        <v>70</v>
      </c>
      <c r="D9" s="4" t="s">
        <v>47</v>
      </c>
      <c r="E9" s="22">
        <v>861694031759994</v>
      </c>
      <c r="F9" s="4"/>
      <c r="G9" s="4" t="s">
        <v>52</v>
      </c>
      <c r="H9" s="25" t="s">
        <v>64</v>
      </c>
      <c r="I9" s="24" t="s">
        <v>58</v>
      </c>
      <c r="J9" s="16" t="s">
        <v>53</v>
      </c>
      <c r="K9" s="16" t="s">
        <v>51</v>
      </c>
      <c r="L9" s="16" t="s">
        <v>57</v>
      </c>
      <c r="M9" s="16" t="s">
        <v>54</v>
      </c>
      <c r="N9" s="16"/>
      <c r="O9" s="16" t="s">
        <v>55</v>
      </c>
      <c r="P9" s="16" t="s">
        <v>56</v>
      </c>
      <c r="Q9" s="28" t="s">
        <v>26</v>
      </c>
      <c r="R9" s="4" t="s">
        <v>43</v>
      </c>
      <c r="U9" s="58"/>
      <c r="V9" s="45" t="s">
        <v>43</v>
      </c>
    </row>
    <row r="10" spans="1:22" s="2" customFormat="1" ht="15.75" customHeight="1" x14ac:dyDescent="0.25">
      <c r="A10" s="34">
        <v>5</v>
      </c>
      <c r="B10" s="21" t="s">
        <v>70</v>
      </c>
      <c r="C10" s="21">
        <v>43161</v>
      </c>
      <c r="D10" s="4" t="s">
        <v>47</v>
      </c>
      <c r="E10" s="22">
        <v>866104026918261</v>
      </c>
      <c r="F10" s="4" t="s">
        <v>71</v>
      </c>
      <c r="G10" s="4" t="s">
        <v>52</v>
      </c>
      <c r="H10" s="25"/>
      <c r="I10" s="25" t="s">
        <v>76</v>
      </c>
      <c r="J10" s="16" t="s">
        <v>74</v>
      </c>
      <c r="K10" s="16"/>
      <c r="L10" s="16" t="s">
        <v>57</v>
      </c>
      <c r="M10" s="16" t="s">
        <v>61</v>
      </c>
      <c r="N10" s="16"/>
      <c r="O10" s="16" t="s">
        <v>55</v>
      </c>
      <c r="P10" s="16" t="s">
        <v>75</v>
      </c>
      <c r="Q10" s="28" t="s">
        <v>29</v>
      </c>
      <c r="R10" s="4" t="s">
        <v>35</v>
      </c>
      <c r="U10" s="59"/>
      <c r="V10" s="45" t="s">
        <v>42</v>
      </c>
    </row>
    <row r="11" spans="1:22" s="2" customFormat="1" ht="15.75" customHeight="1" x14ac:dyDescent="0.25">
      <c r="A11" s="34">
        <v>6</v>
      </c>
      <c r="B11" s="21" t="s">
        <v>70</v>
      </c>
      <c r="C11" s="21">
        <v>43161</v>
      </c>
      <c r="D11" s="4" t="s">
        <v>47</v>
      </c>
      <c r="E11" s="22">
        <v>861694031765934</v>
      </c>
      <c r="F11" s="4" t="s">
        <v>71</v>
      </c>
      <c r="G11" s="4" t="s">
        <v>52</v>
      </c>
      <c r="H11" s="16"/>
      <c r="I11" s="17" t="s">
        <v>73</v>
      </c>
      <c r="J11" s="16"/>
      <c r="K11" s="16" t="s">
        <v>67</v>
      </c>
      <c r="L11" s="16" t="s">
        <v>57</v>
      </c>
      <c r="M11" s="16" t="s">
        <v>59</v>
      </c>
      <c r="N11" s="16"/>
      <c r="O11" s="16" t="s">
        <v>55</v>
      </c>
      <c r="P11" s="16" t="s">
        <v>75</v>
      </c>
      <c r="Q11" s="28" t="s">
        <v>29</v>
      </c>
      <c r="R11" s="4" t="s">
        <v>35</v>
      </c>
      <c r="U11" s="57" t="s">
        <v>29</v>
      </c>
      <c r="V11" s="45" t="s">
        <v>34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8"/>
      <c r="V12" s="46" t="s">
        <v>35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9"/>
      <c r="V13" s="45" t="s">
        <v>36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45</v>
      </c>
      <c r="V16" s="31" t="s">
        <v>23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25</v>
      </c>
      <c r="V17" s="4">
        <f>COUNTIF(Q6:Q55,"PM")</f>
        <v>5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24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46</v>
      </c>
      <c r="V19" s="52">
        <f>SUM(V17:V18)</f>
        <v>6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21</v>
      </c>
      <c r="V22" s="48" t="s">
        <v>23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37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62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38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44</v>
      </c>
      <c r="V26" s="48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33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39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40</v>
      </c>
      <c r="V29" s="48">
        <f>COUNTIF(R6:R55,"NCFW")</f>
        <v>5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41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27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 t="s">
        <v>50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5" t="s">
        <v>0</v>
      </c>
      <c r="B4" s="67" t="s">
        <v>10</v>
      </c>
      <c r="C4" s="67"/>
      <c r="D4" s="67"/>
      <c r="E4" s="67"/>
      <c r="F4" s="67"/>
      <c r="G4" s="67"/>
      <c r="H4" s="67"/>
      <c r="I4" s="67"/>
      <c r="J4" s="60" t="s">
        <v>6</v>
      </c>
      <c r="K4" s="60" t="s">
        <v>15</v>
      </c>
      <c r="L4" s="60"/>
      <c r="M4" s="60" t="s">
        <v>8</v>
      </c>
      <c r="N4" s="60"/>
      <c r="O4" s="66" t="s">
        <v>9</v>
      </c>
      <c r="P4" s="66" t="s">
        <v>18</v>
      </c>
      <c r="Q4" s="60" t="s">
        <v>28</v>
      </c>
      <c r="R4" s="60" t="s">
        <v>21</v>
      </c>
      <c r="U4" s="60" t="s">
        <v>28</v>
      </c>
      <c r="V4" s="60" t="s">
        <v>21</v>
      </c>
    </row>
    <row r="5" spans="1:22" ht="45" customHeight="1" x14ac:dyDescent="0.25">
      <c r="A5" s="65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20</v>
      </c>
      <c r="J5" s="60"/>
      <c r="K5" s="54" t="s">
        <v>16</v>
      </c>
      <c r="L5" s="54" t="s">
        <v>17</v>
      </c>
      <c r="M5" s="53" t="s">
        <v>13</v>
      </c>
      <c r="N5" s="54" t="s">
        <v>14</v>
      </c>
      <c r="O5" s="66"/>
      <c r="P5" s="66"/>
      <c r="Q5" s="60"/>
      <c r="R5" s="60"/>
      <c r="U5" s="60"/>
      <c r="V5" s="60"/>
    </row>
    <row r="6" spans="1:22" s="2" customFormat="1" ht="15.75" customHeight="1" x14ac:dyDescent="0.25">
      <c r="A6" s="34">
        <v>1</v>
      </c>
      <c r="B6" s="21">
        <v>43222</v>
      </c>
      <c r="C6" s="21">
        <v>43253</v>
      </c>
      <c r="D6" s="4" t="s">
        <v>77</v>
      </c>
      <c r="E6" s="22">
        <v>864811036927155</v>
      </c>
      <c r="F6" s="4"/>
      <c r="G6" s="4" t="s">
        <v>48</v>
      </c>
      <c r="H6" s="16"/>
      <c r="I6" s="24" t="s">
        <v>79</v>
      </c>
      <c r="J6" s="16" t="s">
        <v>81</v>
      </c>
      <c r="K6" s="16" t="s">
        <v>78</v>
      </c>
      <c r="L6" s="16" t="s">
        <v>80</v>
      </c>
      <c r="M6" s="16" t="s">
        <v>83</v>
      </c>
      <c r="N6" s="16"/>
      <c r="O6" s="16" t="s">
        <v>82</v>
      </c>
      <c r="P6" s="16" t="s">
        <v>75</v>
      </c>
      <c r="Q6" s="33" t="s">
        <v>26</v>
      </c>
      <c r="R6" s="45" t="s">
        <v>42</v>
      </c>
      <c r="U6" s="57" t="s">
        <v>26</v>
      </c>
      <c r="V6" s="45" t="s">
        <v>30</v>
      </c>
    </row>
    <row r="7" spans="1:22" s="2" customFormat="1" ht="15.75" customHeight="1" x14ac:dyDescent="0.25">
      <c r="A7" s="34">
        <v>2</v>
      </c>
      <c r="B7" s="21">
        <v>43222</v>
      </c>
      <c r="C7" s="21">
        <v>43253</v>
      </c>
      <c r="D7" s="4" t="s">
        <v>77</v>
      </c>
      <c r="E7" s="22">
        <v>864811036947740</v>
      </c>
      <c r="F7" s="4"/>
      <c r="G7" s="4" t="s">
        <v>48</v>
      </c>
      <c r="H7" s="17"/>
      <c r="I7" s="24" t="s">
        <v>79</v>
      </c>
      <c r="J7" s="16" t="s">
        <v>81</v>
      </c>
      <c r="K7" s="16" t="s">
        <v>78</v>
      </c>
      <c r="L7" s="16" t="s">
        <v>80</v>
      </c>
      <c r="M7" s="16" t="s">
        <v>83</v>
      </c>
      <c r="N7" s="16"/>
      <c r="O7" s="16" t="s">
        <v>82</v>
      </c>
      <c r="P7" s="16" t="s">
        <v>75</v>
      </c>
      <c r="Q7" s="33" t="s">
        <v>26</v>
      </c>
      <c r="R7" s="45" t="s">
        <v>42</v>
      </c>
      <c r="U7" s="58"/>
      <c r="V7" s="45" t="s">
        <v>72</v>
      </c>
    </row>
    <row r="8" spans="1:22" s="2" customFormat="1" ht="15.75" customHeight="1" x14ac:dyDescent="0.25">
      <c r="A8" s="34">
        <v>3</v>
      </c>
      <c r="B8" s="21">
        <v>43222</v>
      </c>
      <c r="C8" s="21">
        <v>43253</v>
      </c>
      <c r="D8" s="4" t="s">
        <v>77</v>
      </c>
      <c r="E8" s="22">
        <v>864811036929870</v>
      </c>
      <c r="F8" s="4"/>
      <c r="G8" s="4" t="s">
        <v>48</v>
      </c>
      <c r="H8" s="25"/>
      <c r="I8" s="24" t="s">
        <v>84</v>
      </c>
      <c r="J8" s="16" t="s">
        <v>81</v>
      </c>
      <c r="K8" s="16" t="s">
        <v>78</v>
      </c>
      <c r="L8" s="16" t="s">
        <v>80</v>
      </c>
      <c r="M8" s="16" t="s">
        <v>83</v>
      </c>
      <c r="N8" s="16"/>
      <c r="O8" s="16" t="s">
        <v>82</v>
      </c>
      <c r="P8" s="16" t="s">
        <v>75</v>
      </c>
      <c r="Q8" s="33" t="s">
        <v>26</v>
      </c>
      <c r="R8" s="45" t="s">
        <v>42</v>
      </c>
      <c r="U8" s="58"/>
      <c r="V8" s="45" t="s">
        <v>32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8"/>
      <c r="V9" s="45" t="s">
        <v>43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55"/>
      <c r="U10" s="59"/>
      <c r="V10" s="45" t="s">
        <v>42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55"/>
      <c r="U11" s="57" t="s">
        <v>29</v>
      </c>
      <c r="V11" s="45" t="s">
        <v>34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56"/>
      <c r="U12" s="58"/>
      <c r="V12" s="46" t="s">
        <v>35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55"/>
      <c r="U13" s="59"/>
      <c r="V13" s="45" t="s">
        <v>36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5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5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55"/>
      <c r="U16" s="32" t="s">
        <v>45</v>
      </c>
      <c r="V16" s="31" t="s">
        <v>23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55"/>
      <c r="U17" s="29" t="s">
        <v>25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55"/>
      <c r="U18" s="29" t="s">
        <v>24</v>
      </c>
      <c r="V18" s="4">
        <f>COUNTIF(Q6:Q56,"PC")</f>
        <v>3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55"/>
      <c r="U19" s="51" t="s">
        <v>46</v>
      </c>
      <c r="V19" s="52">
        <f>SUM(V17:V18)</f>
        <v>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5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5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55"/>
      <c r="U22" s="49" t="s">
        <v>21</v>
      </c>
      <c r="V22" s="48" t="s">
        <v>23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55"/>
      <c r="U23" s="47" t="s">
        <v>37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55"/>
      <c r="U24" s="47" t="s">
        <v>62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55"/>
      <c r="U25" s="47" t="s">
        <v>38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55"/>
      <c r="U26" s="47" t="s">
        <v>44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55"/>
      <c r="U27" s="47" t="s">
        <v>33</v>
      </c>
      <c r="V27" s="48">
        <f>COUNTIF(R6:R55,"LK")</f>
        <v>3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55"/>
      <c r="U28" s="47" t="s">
        <v>39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55"/>
      <c r="U29" s="47" t="s">
        <v>40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55"/>
      <c r="U30" s="47" t="s">
        <v>41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5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5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5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5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5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5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5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5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5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5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5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5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5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5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5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5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5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5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5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J1" zoomScale="55" zoomScaleNormal="55" workbookViewId="0">
      <selection activeCell="B6" sqref="B6:R1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1" t="s">
        <v>19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7"/>
      <c r="R1" s="50"/>
    </row>
    <row r="2" spans="1:21" ht="20.25" customHeight="1" x14ac:dyDescent="0.25">
      <c r="A2" s="62" t="s">
        <v>11</v>
      </c>
      <c r="B2" s="63"/>
      <c r="C2" s="63"/>
      <c r="D2" s="63"/>
      <c r="E2" s="64" t="s">
        <v>50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60" t="s">
        <v>15</v>
      </c>
      <c r="L4" s="60"/>
      <c r="M4" s="75" t="s">
        <v>8</v>
      </c>
      <c r="N4" s="76"/>
      <c r="O4" s="77" t="s">
        <v>9</v>
      </c>
      <c r="P4" s="77" t="s">
        <v>18</v>
      </c>
      <c r="Q4" s="60" t="s">
        <v>28</v>
      </c>
      <c r="R4" s="60" t="s">
        <v>21</v>
      </c>
      <c r="T4" s="60" t="s">
        <v>28</v>
      </c>
      <c r="U4" s="60" t="s">
        <v>21</v>
      </c>
    </row>
    <row r="5" spans="1:21" ht="45" customHeight="1" x14ac:dyDescent="0.25">
      <c r="A5" s="69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20</v>
      </c>
      <c r="J5" s="74"/>
      <c r="K5" s="1" t="s">
        <v>16</v>
      </c>
      <c r="L5" s="1" t="s">
        <v>17</v>
      </c>
      <c r="M5" s="20" t="s">
        <v>13</v>
      </c>
      <c r="N5" s="1" t="s">
        <v>14</v>
      </c>
      <c r="O5" s="78"/>
      <c r="P5" s="78"/>
      <c r="Q5" s="60"/>
      <c r="R5" s="60"/>
      <c r="T5" s="60"/>
      <c r="U5" s="60"/>
    </row>
    <row r="6" spans="1:21" s="2" customFormat="1" ht="15.75" customHeight="1" x14ac:dyDescent="0.25">
      <c r="A6" s="34">
        <v>1</v>
      </c>
      <c r="B6" s="21" t="s">
        <v>49</v>
      </c>
      <c r="C6" s="21" t="s">
        <v>70</v>
      </c>
      <c r="D6" s="4" t="s">
        <v>47</v>
      </c>
      <c r="E6" s="22">
        <v>861694031768060</v>
      </c>
      <c r="F6" s="4"/>
      <c r="G6" s="4" t="s">
        <v>48</v>
      </c>
      <c r="H6" s="16" t="s">
        <v>63</v>
      </c>
      <c r="I6" s="24" t="s">
        <v>66</v>
      </c>
      <c r="J6" s="16" t="s">
        <v>60</v>
      </c>
      <c r="K6" s="16" t="s">
        <v>51</v>
      </c>
      <c r="L6" s="16" t="s">
        <v>57</v>
      </c>
      <c r="M6" s="16" t="s">
        <v>61</v>
      </c>
      <c r="N6" s="16"/>
      <c r="O6" s="16" t="s">
        <v>55</v>
      </c>
      <c r="P6" s="16" t="s">
        <v>56</v>
      </c>
      <c r="Q6" s="28" t="s">
        <v>29</v>
      </c>
      <c r="R6" s="4" t="s">
        <v>35</v>
      </c>
      <c r="T6" s="57" t="s">
        <v>26</v>
      </c>
      <c r="U6" s="45" t="s">
        <v>30</v>
      </c>
    </row>
    <row r="7" spans="1:21" s="2" customFormat="1" ht="15.75" customHeight="1" x14ac:dyDescent="0.25">
      <c r="A7" s="34">
        <v>2</v>
      </c>
      <c r="B7" s="21" t="s">
        <v>49</v>
      </c>
      <c r="C7" s="21" t="s">
        <v>70</v>
      </c>
      <c r="D7" s="4" t="s">
        <v>47</v>
      </c>
      <c r="E7" s="22">
        <v>861694031765678</v>
      </c>
      <c r="F7" s="4"/>
      <c r="G7" s="4" t="s">
        <v>48</v>
      </c>
      <c r="H7" s="24" t="s">
        <v>69</v>
      </c>
      <c r="I7" s="24" t="s">
        <v>68</v>
      </c>
      <c r="J7" s="16"/>
      <c r="K7" s="16" t="s">
        <v>67</v>
      </c>
      <c r="L7" s="16" t="s">
        <v>57</v>
      </c>
      <c r="M7" s="16" t="s">
        <v>59</v>
      </c>
      <c r="N7" s="16"/>
      <c r="O7" s="16" t="s">
        <v>55</v>
      </c>
      <c r="P7" s="16" t="s">
        <v>56</v>
      </c>
      <c r="Q7" s="28" t="s">
        <v>29</v>
      </c>
      <c r="R7" s="4" t="s">
        <v>35</v>
      </c>
      <c r="T7" s="58"/>
      <c r="U7" s="45" t="s">
        <v>31</v>
      </c>
    </row>
    <row r="8" spans="1:21" s="2" customFormat="1" ht="15.75" customHeight="1" x14ac:dyDescent="0.25">
      <c r="A8" s="34">
        <v>3</v>
      </c>
      <c r="B8" s="21" t="s">
        <v>49</v>
      </c>
      <c r="C8" s="21" t="s">
        <v>70</v>
      </c>
      <c r="D8" s="4" t="s">
        <v>47</v>
      </c>
      <c r="E8" s="22">
        <v>862631034745538</v>
      </c>
      <c r="F8" s="4"/>
      <c r="G8" s="4" t="s">
        <v>52</v>
      </c>
      <c r="H8" s="25" t="s">
        <v>65</v>
      </c>
      <c r="I8" s="24" t="s">
        <v>58</v>
      </c>
      <c r="J8" s="16"/>
      <c r="K8" s="16" t="s">
        <v>51</v>
      </c>
      <c r="L8" s="16" t="s">
        <v>57</v>
      </c>
      <c r="M8" s="16" t="s">
        <v>59</v>
      </c>
      <c r="N8" s="16"/>
      <c r="O8" s="16" t="s">
        <v>55</v>
      </c>
      <c r="P8" s="16" t="s">
        <v>56</v>
      </c>
      <c r="Q8" s="28" t="s">
        <v>29</v>
      </c>
      <c r="R8" s="4" t="s">
        <v>35</v>
      </c>
      <c r="T8" s="58"/>
      <c r="U8" s="45" t="s">
        <v>32</v>
      </c>
    </row>
    <row r="9" spans="1:21" s="2" customFormat="1" ht="15.75" customHeight="1" x14ac:dyDescent="0.25">
      <c r="A9" s="34">
        <v>4</v>
      </c>
      <c r="B9" s="21" t="s">
        <v>49</v>
      </c>
      <c r="C9" s="21" t="s">
        <v>70</v>
      </c>
      <c r="D9" s="4" t="s">
        <v>47</v>
      </c>
      <c r="E9" s="22">
        <v>861694031759994</v>
      </c>
      <c r="F9" s="4"/>
      <c r="G9" s="4" t="s">
        <v>52</v>
      </c>
      <c r="H9" s="25" t="s">
        <v>64</v>
      </c>
      <c r="I9" s="24" t="s">
        <v>58</v>
      </c>
      <c r="J9" s="16" t="s">
        <v>53</v>
      </c>
      <c r="K9" s="16" t="s">
        <v>51</v>
      </c>
      <c r="L9" s="16" t="s">
        <v>57</v>
      </c>
      <c r="M9" s="16" t="s">
        <v>54</v>
      </c>
      <c r="N9" s="16"/>
      <c r="O9" s="16" t="s">
        <v>55</v>
      </c>
      <c r="P9" s="16" t="s">
        <v>56</v>
      </c>
      <c r="Q9" s="28" t="s">
        <v>26</v>
      </c>
      <c r="R9" s="4" t="s">
        <v>43</v>
      </c>
      <c r="T9" s="58"/>
      <c r="U9" s="45" t="s">
        <v>43</v>
      </c>
    </row>
    <row r="10" spans="1:21" s="2" customFormat="1" ht="15.75" customHeight="1" x14ac:dyDescent="0.25">
      <c r="A10" s="34">
        <v>5</v>
      </c>
      <c r="B10" s="21" t="s">
        <v>70</v>
      </c>
      <c r="C10" s="21">
        <v>43161</v>
      </c>
      <c r="D10" s="4" t="s">
        <v>47</v>
      </c>
      <c r="E10" s="22">
        <v>866104026918261</v>
      </c>
      <c r="F10" s="4" t="s">
        <v>71</v>
      </c>
      <c r="G10" s="4" t="s">
        <v>52</v>
      </c>
      <c r="H10" s="25"/>
      <c r="I10" s="25" t="s">
        <v>76</v>
      </c>
      <c r="J10" s="16" t="s">
        <v>74</v>
      </c>
      <c r="K10" s="16"/>
      <c r="L10" s="16" t="s">
        <v>57</v>
      </c>
      <c r="M10" s="16" t="s">
        <v>61</v>
      </c>
      <c r="N10" s="16"/>
      <c r="O10" s="16" t="s">
        <v>55</v>
      </c>
      <c r="P10" s="16" t="s">
        <v>75</v>
      </c>
      <c r="Q10" s="28" t="s">
        <v>29</v>
      </c>
      <c r="R10" s="4" t="s">
        <v>35</v>
      </c>
      <c r="T10" s="59"/>
      <c r="U10" s="45" t="s">
        <v>42</v>
      </c>
    </row>
    <row r="11" spans="1:21" s="2" customFormat="1" ht="15.75" customHeight="1" x14ac:dyDescent="0.25">
      <c r="A11" s="34">
        <v>6</v>
      </c>
      <c r="B11" s="21" t="s">
        <v>70</v>
      </c>
      <c r="C11" s="21">
        <v>43161</v>
      </c>
      <c r="D11" s="4" t="s">
        <v>47</v>
      </c>
      <c r="E11" s="22">
        <v>861694031765934</v>
      </c>
      <c r="F11" s="4" t="s">
        <v>71</v>
      </c>
      <c r="G11" s="4" t="s">
        <v>52</v>
      </c>
      <c r="H11" s="16"/>
      <c r="I11" s="17" t="s">
        <v>73</v>
      </c>
      <c r="J11" s="16"/>
      <c r="K11" s="16" t="s">
        <v>67</v>
      </c>
      <c r="L11" s="16" t="s">
        <v>57</v>
      </c>
      <c r="M11" s="16" t="s">
        <v>59</v>
      </c>
      <c r="N11" s="16"/>
      <c r="O11" s="16" t="s">
        <v>55</v>
      </c>
      <c r="P11" s="16" t="s">
        <v>75</v>
      </c>
      <c r="Q11" s="28" t="s">
        <v>29</v>
      </c>
      <c r="R11" s="4" t="s">
        <v>35</v>
      </c>
      <c r="T11" s="57" t="s">
        <v>29</v>
      </c>
      <c r="U11" s="45" t="s">
        <v>34</v>
      </c>
    </row>
    <row r="12" spans="1:21" s="18" customFormat="1" ht="15.75" customHeight="1" x14ac:dyDescent="0.25">
      <c r="A12" s="34">
        <v>7</v>
      </c>
      <c r="B12" s="21">
        <v>43222</v>
      </c>
      <c r="C12" s="21">
        <v>43253</v>
      </c>
      <c r="D12" s="4" t="s">
        <v>77</v>
      </c>
      <c r="E12" s="22">
        <v>864811036927155</v>
      </c>
      <c r="F12" s="4"/>
      <c r="G12" s="4" t="s">
        <v>48</v>
      </c>
      <c r="H12" s="16"/>
      <c r="I12" s="24" t="s">
        <v>79</v>
      </c>
      <c r="J12" s="16" t="s">
        <v>81</v>
      </c>
      <c r="K12" s="16" t="s">
        <v>78</v>
      </c>
      <c r="L12" s="16" t="s">
        <v>80</v>
      </c>
      <c r="M12" s="16" t="s">
        <v>83</v>
      </c>
      <c r="N12" s="16"/>
      <c r="O12" s="16" t="s">
        <v>82</v>
      </c>
      <c r="P12" s="16" t="s">
        <v>75</v>
      </c>
      <c r="Q12" s="33" t="s">
        <v>26</v>
      </c>
      <c r="R12" s="45" t="s">
        <v>42</v>
      </c>
      <c r="T12" s="58"/>
      <c r="U12" s="46" t="s">
        <v>35</v>
      </c>
    </row>
    <row r="13" spans="1:21" s="2" customFormat="1" ht="15.75" customHeight="1" x14ac:dyDescent="0.25">
      <c r="A13" s="34">
        <v>8</v>
      </c>
      <c r="B13" s="21">
        <v>43222</v>
      </c>
      <c r="C13" s="21">
        <v>43253</v>
      </c>
      <c r="D13" s="4" t="s">
        <v>77</v>
      </c>
      <c r="E13" s="22">
        <v>864811036947740</v>
      </c>
      <c r="F13" s="4"/>
      <c r="G13" s="4" t="s">
        <v>48</v>
      </c>
      <c r="H13" s="17"/>
      <c r="I13" s="24" t="s">
        <v>79</v>
      </c>
      <c r="J13" s="16" t="s">
        <v>81</v>
      </c>
      <c r="K13" s="16" t="s">
        <v>78</v>
      </c>
      <c r="L13" s="16" t="s">
        <v>80</v>
      </c>
      <c r="M13" s="16" t="s">
        <v>83</v>
      </c>
      <c r="N13" s="16"/>
      <c r="O13" s="16" t="s">
        <v>82</v>
      </c>
      <c r="P13" s="16" t="s">
        <v>75</v>
      </c>
      <c r="Q13" s="33" t="s">
        <v>26</v>
      </c>
      <c r="R13" s="45" t="s">
        <v>42</v>
      </c>
      <c r="T13" s="59"/>
      <c r="U13" s="45" t="s">
        <v>36</v>
      </c>
    </row>
    <row r="14" spans="1:21" s="2" customFormat="1" ht="15.75" customHeight="1" x14ac:dyDescent="0.25">
      <c r="A14" s="34">
        <v>9</v>
      </c>
      <c r="B14" s="21">
        <v>43222</v>
      </c>
      <c r="C14" s="21">
        <v>43253</v>
      </c>
      <c r="D14" s="4" t="s">
        <v>77</v>
      </c>
      <c r="E14" s="22">
        <v>864811036929870</v>
      </c>
      <c r="F14" s="4"/>
      <c r="G14" s="4" t="s">
        <v>48</v>
      </c>
      <c r="H14" s="25"/>
      <c r="I14" s="24" t="s">
        <v>84</v>
      </c>
      <c r="J14" s="16" t="s">
        <v>81</v>
      </c>
      <c r="K14" s="16" t="s">
        <v>78</v>
      </c>
      <c r="L14" s="16" t="s">
        <v>80</v>
      </c>
      <c r="M14" s="16" t="s">
        <v>83</v>
      </c>
      <c r="N14" s="16"/>
      <c r="O14" s="16" t="s">
        <v>82</v>
      </c>
      <c r="P14" s="16" t="s">
        <v>75</v>
      </c>
      <c r="Q14" s="33" t="s">
        <v>26</v>
      </c>
      <c r="R14" s="45" t="s">
        <v>42</v>
      </c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22</v>
      </c>
      <c r="U16" s="31" t="s">
        <v>23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25</v>
      </c>
      <c r="U17" s="23">
        <f>COUNTIF(Q6:Q105,"PM")</f>
        <v>5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24</v>
      </c>
      <c r="U18" s="23">
        <f>COUNTIF(Q6:Q105,"PC")</f>
        <v>4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21</v>
      </c>
      <c r="U22" s="48" t="s">
        <v>23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37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62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38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44</v>
      </c>
      <c r="U26" s="48">
        <f>COUNTIF(R6:R105,"NG")</f>
        <v>1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33</v>
      </c>
      <c r="U27" s="48">
        <f>COUNTIF(R6:R105,"LK")</f>
        <v>3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39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40</v>
      </c>
      <c r="U29" s="48">
        <f>COUNTIF(R6:R105,"NCFW")</f>
        <v>5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41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2018-03-01T01:47:48Z</dcterms:modified>
</cp:coreProperties>
</file>