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3\02.XuLyBH\"/>
    </mc:Choice>
  </mc:AlternateContent>
  <bookViews>
    <workbookView xWindow="-15" yWindow="4035" windowWidth="10320" windowHeight="4065" activeTab="6"/>
  </bookViews>
  <sheets>
    <sheet name="Ireader" sheetId="23" r:id="rId1"/>
    <sheet name="TG102" sheetId="22" r:id="rId2"/>
    <sheet name="TG102SE" sheetId="14" r:id="rId3"/>
    <sheet name="TG007" sheetId="20" r:id="rId4"/>
    <sheet name="TG007S" sheetId="21" r:id="rId5"/>
    <sheet name="Cam" sheetId="24" r:id="rId6"/>
    <sheet name="Tong hop thang" sheetId="17" r:id="rId7"/>
  </sheets>
  <calcPr calcId="152511"/>
</workbook>
</file>

<file path=xl/calcChain.xml><?xml version="1.0" encoding="utf-8"?>
<calcChain xmlns="http://schemas.openxmlformats.org/spreadsheetml/2006/main">
  <c r="V30" i="24" l="1"/>
  <c r="V29" i="24"/>
  <c r="V28" i="24"/>
  <c r="V27" i="24"/>
  <c r="V26" i="24"/>
  <c r="V25" i="24"/>
  <c r="V24" i="24"/>
  <c r="V23" i="24"/>
  <c r="V18" i="24"/>
  <c r="V17" i="24"/>
  <c r="V19" i="24" s="1"/>
  <c r="V30" i="23" l="1"/>
  <c r="V29" i="23"/>
  <c r="V28" i="23"/>
  <c r="V27" i="23"/>
  <c r="V26" i="23"/>
  <c r="V25" i="23"/>
  <c r="V24" i="23"/>
  <c r="V23" i="23"/>
  <c r="V18" i="23"/>
  <c r="V17" i="23"/>
  <c r="V19" i="23" l="1"/>
  <c r="V30" i="22"/>
  <c r="V29" i="22"/>
  <c r="V28" i="22"/>
  <c r="V27" i="22"/>
  <c r="V26" i="22"/>
  <c r="V25" i="22"/>
  <c r="V24" i="22"/>
  <c r="V23" i="22"/>
  <c r="V18" i="22"/>
  <c r="V17" i="22"/>
  <c r="V19" i="22" l="1"/>
  <c r="V30" i="21"/>
  <c r="V29" i="21"/>
  <c r="V28" i="21"/>
  <c r="V27" i="21"/>
  <c r="V26" i="21"/>
  <c r="V25" i="21"/>
  <c r="V24" i="21"/>
  <c r="V23" i="21"/>
  <c r="V18" i="21"/>
  <c r="V17" i="21"/>
  <c r="V30" i="20"/>
  <c r="V29" i="20"/>
  <c r="V28" i="20"/>
  <c r="V27" i="20"/>
  <c r="V26" i="20"/>
  <c r="V25" i="20"/>
  <c r="V24" i="20"/>
  <c r="V23" i="20"/>
  <c r="V18" i="20"/>
  <c r="V17" i="20"/>
  <c r="U24" i="17"/>
  <c r="V24" i="14"/>
  <c r="V19" i="21" l="1"/>
  <c r="V19" i="20"/>
  <c r="U23" i="17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<sst xmlns="http://schemas.openxmlformats.org/spreadsheetml/2006/main" count="1235" uniqueCount="160">
  <si>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</si>
  <si>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</si>
  <si>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</si>
  <si>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</si>
  <si>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</si>
  <si>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</si>
  <si>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</si>
  <si>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</si>
  <si>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</si>
  <si>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</si>
  <si>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</si>
  <si>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</si>
  <si>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</si>
  <si>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</si>
  <si>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</si>
  <si>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</si>
  <si>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</si>
  <si>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</si>
  <si>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</si>
  <si>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</si>
  <si>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</si>
  <si>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</si>
  <si>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</si>
  <si>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</si>
  <si>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</si>
  <si>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</si>
  <si>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</si>
  <si>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</si>
  <si>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</si>
  <si>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</si>
  <si>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</si>
  <si>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</si>
  <si>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</si>
  <si>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</si>
  <si>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</si>
  <si>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</si>
  <si>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</si>
  <si>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</si>
  <si>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</si>
  <si>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</si>
  <si>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</si>
  <si>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</si>
  <si>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</si>
  <si>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</si>
  <si>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BT</t>
  </si>
  <si>
    <t>Thể</t>
  </si>
  <si>
    <t>Lỗi module GSM</t>
  </si>
  <si>
    <t>TG102SE</t>
  </si>
  <si>
    <t>GSM</t>
  </si>
  <si>
    <t>SE.3.00.---02.180115</t>
  </si>
  <si>
    <t>XỬ LÝ THIẾT BỊ BẢO HÀNH THÁNG 3 NĂM 2018</t>
  </si>
  <si>
    <t>01/03/2018</t>
  </si>
  <si>
    <t>Techglobal</t>
  </si>
  <si>
    <t>TG102</t>
  </si>
  <si>
    <t>H</t>
  </si>
  <si>
    <t>Còn BH</t>
  </si>
  <si>
    <t>TG007</t>
  </si>
  <si>
    <t>TG007S</t>
  </si>
  <si>
    <t>Ireader</t>
  </si>
  <si>
    <t>SL:2</t>
  </si>
  <si>
    <t>vnetgps.com,16969</t>
  </si>
  <si>
    <t>Hỏng Module GPS</t>
  </si>
  <si>
    <t>Thay module GPS,nạp lại FW</t>
  </si>
  <si>
    <t>TG.007S.---01.180115</t>
  </si>
  <si>
    <t>Lock ; '115.078.100.208,16873</t>
  </si>
  <si>
    <t>Hỏng nguồn 3,3V,Hỏng MCU,MAX3232,moduLe GPS</t>
  </si>
  <si>
    <t>Thay IC Nguồn 3,3V,MCU,MAX3232,Module GPSnạp lại FW</t>
  </si>
  <si>
    <t xml:space="preserve">TG.007.---16.051017 </t>
  </si>
  <si>
    <t>Lock : '203.162.121.044,09007</t>
  </si>
  <si>
    <t>TG.007.---16.051017</t>
  </si>
  <si>
    <t>Lỗi GPS</t>
  </si>
  <si>
    <t>203.162.121.025,09007</t>
  </si>
  <si>
    <t>Nạp lại FW</t>
  </si>
  <si>
    <t>203.162.121.024,09007</t>
  </si>
  <si>
    <t>TG.007.---14.060116</t>
  </si>
  <si>
    <t>Hỏng cầu chì</t>
  </si>
  <si>
    <t>Thay cầu chì ,nâng cấp FW</t>
  </si>
  <si>
    <t>203.162.121.026,09007</t>
  </si>
  <si>
    <t>Nổ cầu chì,hỏng Diode quá áp</t>
  </si>
  <si>
    <t>TG.007.---12.060116</t>
  </si>
  <si>
    <t>124.158.005.014,16870</t>
  </si>
  <si>
    <t>Thay cầu chì,Diode quá áp,nâng cấp FW</t>
  </si>
  <si>
    <t>Hàn lại module GPS,nạp lại FW</t>
  </si>
  <si>
    <t>203.162.121.025,09004</t>
  </si>
  <si>
    <t>B.2.26B</t>
  </si>
  <si>
    <t>X.2.27</t>
  </si>
  <si>
    <t>Hỏng Diode quá áp</t>
  </si>
  <si>
    <t>203.162.121.068,09004</t>
  </si>
  <si>
    <t>203.162.121.044,09004</t>
  </si>
  <si>
    <t>X.4.0.0.00002.180125</t>
  </si>
  <si>
    <t>Nâng cấp FW</t>
  </si>
  <si>
    <t>ID Cũ : 000001266087223 , lên QC 14 ID mới : 864161020967878</t>
  </si>
  <si>
    <t>Khách xem lại server</t>
  </si>
  <si>
    <t>Hỏng Diode quá áp,IC nguồn 5V,MCU,Module GPS,Module GSM</t>
  </si>
  <si>
    <t>Thay Diode quá áp,nâng cấp FW</t>
  </si>
  <si>
    <t>ID Cũ : 000001262129256 ID mới : 865904027268066</t>
  </si>
  <si>
    <t>ID mới : '864161026899455</t>
  </si>
  <si>
    <t>ID mới : '864161023179745</t>
  </si>
  <si>
    <t>X.3.0.0.00042.250815</t>
  </si>
  <si>
    <t>Đạt</t>
  </si>
  <si>
    <t>Khách Không Sửa</t>
  </si>
  <si>
    <t>KS</t>
  </si>
  <si>
    <t>06/03/2018</t>
  </si>
  <si>
    <t>Camera HL02</t>
  </si>
  <si>
    <t>20/3/2018</t>
  </si>
  <si>
    <t>thẻ</t>
  </si>
  <si>
    <t>TG.007S.---01.171115</t>
  </si>
  <si>
    <t>203.162.121.024,09107</t>
  </si>
  <si>
    <t>TG.007S.---01.170612</t>
  </si>
  <si>
    <t>Thiết bị không khởi động được</t>
  </si>
  <si>
    <t>Thay MCU</t>
  </si>
  <si>
    <t>Không nhận SIM</t>
  </si>
  <si>
    <t>Hàn lại khay SIM</t>
  </si>
  <si>
    <t>Lock: 203.162.121.026,09007</t>
  </si>
  <si>
    <t xml:space="preserve">TG.007.---15.120617 </t>
  </si>
  <si>
    <t>Thiết lập lai bausrate</t>
  </si>
  <si>
    <t>lock: 203.162.121.025,09007</t>
  </si>
  <si>
    <t>203.162.121.044,09007</t>
  </si>
  <si>
    <t>Thiết bị hoạt động bình thường</t>
  </si>
  <si>
    <t>TG.007.---15.120617</t>
  </si>
  <si>
    <t xml:space="preserve">TG.007.---14.060116 </t>
  </si>
  <si>
    <t>Lock: 203.162.121.025,09007</t>
  </si>
  <si>
    <t xml:space="preserve">TG.007.---15.130417 </t>
  </si>
  <si>
    <t>Hỏng diode quá áp</t>
  </si>
  <si>
    <t>Thay diode quá áp</t>
  </si>
  <si>
    <t xml:space="preserve">TG.007.---15.090317 </t>
  </si>
  <si>
    <t>Lỗi khay sim</t>
  </si>
  <si>
    <t>Thay khay SIM</t>
  </si>
  <si>
    <t>203.162.121.024,09007,</t>
  </si>
  <si>
    <t>Lock: 118.70.12.239,07005</t>
  </si>
  <si>
    <t>Thay led</t>
  </si>
  <si>
    <t>Hỏng led memory</t>
  </si>
  <si>
    <t>GPS chập chờn</t>
  </si>
  <si>
    <t>Thay anten GPS</t>
  </si>
  <si>
    <t>203.162.121.026,01002</t>
  </si>
  <si>
    <t>Xóa tin nhắn</t>
  </si>
  <si>
    <t>Không gửi được tin nhắn</t>
  </si>
  <si>
    <t>863586034513543,  vnetgps.com,16969</t>
  </si>
  <si>
    <t>013226007820521</t>
  </si>
  <si>
    <t>863306024469816, 203.162.121.025,09008</t>
  </si>
  <si>
    <t>Không bắn lên teminal</t>
  </si>
  <si>
    <t>B.2.27B</t>
  </si>
  <si>
    <t>1205472256, 203.162.121.025, 09004</t>
  </si>
  <si>
    <t>ID mới: 865904020102106</t>
  </si>
  <si>
    <t>X.2.28</t>
  </si>
  <si>
    <t>1647263019, 203.162.121.044, 09008</t>
  </si>
  <si>
    <t>2025245992, 203.162.121.025, 09004</t>
  </si>
  <si>
    <t>Lỗi IC giao tiếp</t>
  </si>
  <si>
    <t>Thay IC giao tiếp, nâng cấp FW</t>
  </si>
  <si>
    <t>ID mới: 866762025245992</t>
  </si>
  <si>
    <t>Fault GPS</t>
  </si>
  <si>
    <t>867330024402888, 203.162.121.025,09008</t>
  </si>
  <si>
    <t>Cam chụp không ra dung lượng</t>
  </si>
  <si>
    <t>Bộ chuyển đổi</t>
  </si>
  <si>
    <t>Không chốt GSM</t>
  </si>
  <si>
    <t>866762029016852, 203.162.121.025,09008</t>
  </si>
  <si>
    <t>Hỏng MCU</t>
  </si>
  <si>
    <t>Bt</t>
  </si>
  <si>
    <t>23/3/2018</t>
  </si>
  <si>
    <t>23/3/2019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</si>
</sst>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3" borderId="1" xfId="0" applyFill="1" applyBorder="1"/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1" fontId="3" fillId="3" borderId="1" xfId="0" quotePrefix="1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G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11"/>
    </row>
    <row r="2" spans="1:22" ht="20.25" customHeight="1" x14ac:dyDescent="0.25">
      <c r="A2" s="85" t="s">
        <v>11</v>
      </c>
      <c r="B2" s="86"/>
      <c r="C2" s="86"/>
      <c r="D2" s="86"/>
      <c r="E2" s="87" t="s">
        <v>52</v>
      </c>
      <c r="F2" s="8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88" t="s">
        <v>0</v>
      </c>
      <c r="B4" s="89" t="s">
        <v>10</v>
      </c>
      <c r="C4" s="89"/>
      <c r="D4" s="89"/>
      <c r="E4" s="89"/>
      <c r="F4" s="89"/>
      <c r="G4" s="89"/>
      <c r="H4" s="89"/>
      <c r="I4" s="89"/>
      <c r="J4" s="80" t="s">
        <v>6</v>
      </c>
      <c r="K4" s="80" t="s">
        <v>15</v>
      </c>
      <c r="L4" s="80"/>
      <c r="M4" s="80" t="s">
        <v>8</v>
      </c>
      <c r="N4" s="80"/>
      <c r="O4" s="90" t="s">
        <v>9</v>
      </c>
      <c r="P4" s="90" t="s">
        <v>18</v>
      </c>
      <c r="Q4" s="80" t="s">
        <v>26</v>
      </c>
      <c r="R4" s="80" t="s">
        <v>20</v>
      </c>
      <c r="U4" s="80" t="s">
        <v>26</v>
      </c>
      <c r="V4" s="80" t="s">
        <v>20</v>
      </c>
    </row>
    <row r="5" spans="1:22" ht="45" customHeight="1" x14ac:dyDescent="0.25">
      <c r="A5" s="88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80"/>
      <c r="K5" s="59" t="s">
        <v>16</v>
      </c>
      <c r="L5" s="59" t="s">
        <v>17</v>
      </c>
      <c r="M5" s="58" t="s">
        <v>13</v>
      </c>
      <c r="N5" s="59" t="s">
        <v>14</v>
      </c>
      <c r="O5" s="90"/>
      <c r="P5" s="90"/>
      <c r="Q5" s="80"/>
      <c r="R5" s="80"/>
      <c r="U5" s="80"/>
      <c r="V5" s="80"/>
    </row>
    <row r="6" spans="1:22" s="2" customFormat="1" ht="15.75" customHeight="1" x14ac:dyDescent="0.25">
      <c r="A6" s="34">
        <v>1</v>
      </c>
      <c r="B6" s="21" t="s">
        <v>51</v>
      </c>
      <c r="C6" s="21">
        <v>43254</v>
      </c>
      <c r="D6" s="4" t="s">
        <v>58</v>
      </c>
      <c r="E6" s="22" t="s">
        <v>59</v>
      </c>
      <c r="F6" s="4"/>
      <c r="G6" s="4"/>
      <c r="H6" s="16"/>
      <c r="I6" s="24"/>
      <c r="J6" s="16"/>
      <c r="K6" s="16"/>
      <c r="L6" s="16"/>
      <c r="M6" s="16"/>
      <c r="N6" s="16"/>
      <c r="O6" s="16" t="s">
        <v>44</v>
      </c>
      <c r="P6" s="16" t="s">
        <v>45</v>
      </c>
      <c r="Q6" s="33"/>
      <c r="R6" s="44" t="s">
        <v>33</v>
      </c>
      <c r="U6" s="81" t="s">
        <v>25</v>
      </c>
      <c r="V6" s="46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3"/>
      <c r="R7" s="44"/>
      <c r="U7" s="82"/>
      <c r="V7" s="46" t="s">
        <v>48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82"/>
      <c r="V8" s="46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82"/>
      <c r="V9" s="46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U10" s="83"/>
      <c r="V10" s="46" t="s">
        <v>39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81" t="s">
        <v>27</v>
      </c>
      <c r="V11" s="46" t="s">
        <v>31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5"/>
      <c r="U12" s="82"/>
      <c r="V12" s="47" t="s">
        <v>32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83"/>
      <c r="V13" s="46" t="s">
        <v>33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2" t="s">
        <v>43</v>
      </c>
      <c r="V19" s="53">
        <f>SUM(V17:V18)</f>
        <v>0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50" t="s">
        <v>20</v>
      </c>
      <c r="V22" s="49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8" t="s">
        <v>34</v>
      </c>
      <c r="V23" s="49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8" t="s">
        <v>46</v>
      </c>
      <c r="V24" s="49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8" t="s">
        <v>35</v>
      </c>
      <c r="V25" s="49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8" t="s">
        <v>41</v>
      </c>
      <c r="V26" s="49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8" t="s">
        <v>30</v>
      </c>
      <c r="V27" s="49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8" t="s">
        <v>36</v>
      </c>
      <c r="V28" s="49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8" t="s">
        <v>37</v>
      </c>
      <c r="V29" s="49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8" t="s">
        <v>38</v>
      </c>
      <c r="V30" s="49">
        <f>COUNTIF(R6:R55,"KL")</f>
        <v>1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8.71093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11"/>
    </row>
    <row r="2" spans="1:22" ht="20.25" customHeight="1" x14ac:dyDescent="0.25">
      <c r="A2" s="85" t="s">
        <v>11</v>
      </c>
      <c r="B2" s="86"/>
      <c r="C2" s="86"/>
      <c r="D2" s="86"/>
      <c r="E2" s="87" t="s">
        <v>52</v>
      </c>
      <c r="F2" s="8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88" t="s">
        <v>0</v>
      </c>
      <c r="B4" s="89" t="s">
        <v>10</v>
      </c>
      <c r="C4" s="89"/>
      <c r="D4" s="89"/>
      <c r="E4" s="89"/>
      <c r="F4" s="89"/>
      <c r="G4" s="89"/>
      <c r="H4" s="89"/>
      <c r="I4" s="89"/>
      <c r="J4" s="80" t="s">
        <v>6</v>
      </c>
      <c r="K4" s="80" t="s">
        <v>15</v>
      </c>
      <c r="L4" s="80"/>
      <c r="M4" s="80" t="s">
        <v>8</v>
      </c>
      <c r="N4" s="80"/>
      <c r="O4" s="90" t="s">
        <v>9</v>
      </c>
      <c r="P4" s="90" t="s">
        <v>18</v>
      </c>
      <c r="Q4" s="80" t="s">
        <v>26</v>
      </c>
      <c r="R4" s="80" t="s">
        <v>20</v>
      </c>
      <c r="U4" s="80" t="s">
        <v>26</v>
      </c>
      <c r="V4" s="80" t="s">
        <v>20</v>
      </c>
    </row>
    <row r="5" spans="1:22" ht="45" customHeight="1" x14ac:dyDescent="0.25">
      <c r="A5" s="88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5" t="s">
        <v>5</v>
      </c>
      <c r="H5" s="5" t="s">
        <v>7</v>
      </c>
      <c r="I5" s="19" t="s">
        <v>19</v>
      </c>
      <c r="J5" s="80"/>
      <c r="K5" s="57" t="s">
        <v>16</v>
      </c>
      <c r="L5" s="57" t="s">
        <v>17</v>
      </c>
      <c r="M5" s="56" t="s">
        <v>13</v>
      </c>
      <c r="N5" s="57" t="s">
        <v>14</v>
      </c>
      <c r="O5" s="90"/>
      <c r="P5" s="90"/>
      <c r="Q5" s="80"/>
      <c r="R5" s="80"/>
      <c r="U5" s="80"/>
      <c r="V5" s="80"/>
    </row>
    <row r="6" spans="1:22" s="62" customFormat="1" ht="41.25" customHeight="1" x14ac:dyDescent="0.25">
      <c r="A6" s="16">
        <v>1</v>
      </c>
      <c r="B6" s="21" t="s">
        <v>51</v>
      </c>
      <c r="C6" s="21">
        <v>43254</v>
      </c>
      <c r="D6" s="16" t="s">
        <v>53</v>
      </c>
      <c r="E6" s="36">
        <v>862118020884299</v>
      </c>
      <c r="F6" s="16"/>
      <c r="G6" s="16" t="s">
        <v>54</v>
      </c>
      <c r="H6" s="17"/>
      <c r="I6" s="24"/>
      <c r="J6" s="17" t="s">
        <v>93</v>
      </c>
      <c r="K6" s="16"/>
      <c r="L6" s="16"/>
      <c r="M6" s="16" t="s">
        <v>100</v>
      </c>
      <c r="N6" s="16"/>
      <c r="O6" s="16" t="s">
        <v>101</v>
      </c>
      <c r="P6" s="16" t="s">
        <v>45</v>
      </c>
      <c r="Q6" s="17" t="s">
        <v>25</v>
      </c>
      <c r="R6" s="16" t="s">
        <v>40</v>
      </c>
      <c r="U6" s="81" t="s">
        <v>25</v>
      </c>
      <c r="V6" s="63" t="s">
        <v>28</v>
      </c>
    </row>
    <row r="7" spans="1:22" s="2" customFormat="1" ht="51.75" customHeight="1" x14ac:dyDescent="0.25">
      <c r="A7" s="34">
        <v>2</v>
      </c>
      <c r="B7" s="21" t="s">
        <v>51</v>
      </c>
      <c r="C7" s="21">
        <v>43254</v>
      </c>
      <c r="D7" s="4" t="s">
        <v>53</v>
      </c>
      <c r="E7" s="22">
        <v>864161020967878</v>
      </c>
      <c r="F7" s="4"/>
      <c r="G7" s="4" t="s">
        <v>54</v>
      </c>
      <c r="H7" s="17" t="s">
        <v>91</v>
      </c>
      <c r="I7" s="24" t="s">
        <v>88</v>
      </c>
      <c r="J7" s="16" t="s">
        <v>92</v>
      </c>
      <c r="K7" s="16" t="s">
        <v>85</v>
      </c>
      <c r="L7" s="16" t="s">
        <v>89</v>
      </c>
      <c r="M7" s="16" t="s">
        <v>90</v>
      </c>
      <c r="N7" s="16"/>
      <c r="O7" s="16" t="s">
        <v>44</v>
      </c>
      <c r="P7" s="16" t="s">
        <v>45</v>
      </c>
      <c r="Q7" s="33" t="s">
        <v>27</v>
      </c>
      <c r="R7" s="34" t="s">
        <v>32</v>
      </c>
      <c r="U7" s="82"/>
      <c r="V7" s="46" t="s">
        <v>48</v>
      </c>
    </row>
    <row r="8" spans="1:22" s="2" customFormat="1" ht="15.75" customHeight="1" x14ac:dyDescent="0.25">
      <c r="A8" s="34">
        <v>3</v>
      </c>
      <c r="B8" s="21" t="s">
        <v>51</v>
      </c>
      <c r="C8" s="21">
        <v>43254</v>
      </c>
      <c r="D8" s="4" t="s">
        <v>53</v>
      </c>
      <c r="E8" s="22">
        <v>864161026899455</v>
      </c>
      <c r="F8" s="4"/>
      <c r="G8" s="4" t="s">
        <v>54</v>
      </c>
      <c r="H8" s="26" t="s">
        <v>96</v>
      </c>
      <c r="I8" s="24" t="s">
        <v>83</v>
      </c>
      <c r="J8" s="16"/>
      <c r="K8" s="16" t="s">
        <v>85</v>
      </c>
      <c r="L8" s="16" t="s">
        <v>98</v>
      </c>
      <c r="M8" s="16" t="s">
        <v>90</v>
      </c>
      <c r="N8" s="16"/>
      <c r="O8" s="16"/>
      <c r="P8" s="16" t="s">
        <v>99</v>
      </c>
      <c r="Q8" s="28" t="s">
        <v>27</v>
      </c>
      <c r="R8" s="4" t="s">
        <v>32</v>
      </c>
      <c r="U8" s="82"/>
      <c r="V8" s="46" t="s">
        <v>29</v>
      </c>
    </row>
    <row r="9" spans="1:22" s="2" customFormat="1" ht="15.75" customHeight="1" x14ac:dyDescent="0.25">
      <c r="A9" s="34">
        <v>4</v>
      </c>
      <c r="B9" s="21" t="s">
        <v>51</v>
      </c>
      <c r="C9" s="21">
        <v>43254</v>
      </c>
      <c r="D9" s="4" t="s">
        <v>53</v>
      </c>
      <c r="E9" s="22">
        <v>864161023179745</v>
      </c>
      <c r="F9" s="4"/>
      <c r="G9" s="4" t="s">
        <v>54</v>
      </c>
      <c r="H9" s="26" t="s">
        <v>97</v>
      </c>
      <c r="I9" s="24" t="s">
        <v>83</v>
      </c>
      <c r="J9" s="16"/>
      <c r="K9" s="16" t="s">
        <v>84</v>
      </c>
      <c r="L9" s="16" t="s">
        <v>98</v>
      </c>
      <c r="M9" s="16" t="s">
        <v>90</v>
      </c>
      <c r="N9" s="16"/>
      <c r="O9" s="16" t="s">
        <v>44</v>
      </c>
      <c r="P9" s="16" t="s">
        <v>99</v>
      </c>
      <c r="Q9" s="28" t="s">
        <v>27</v>
      </c>
      <c r="R9" s="4" t="s">
        <v>32</v>
      </c>
      <c r="U9" s="82"/>
      <c r="V9" s="46" t="s">
        <v>40</v>
      </c>
    </row>
    <row r="10" spans="1:22" s="62" customFormat="1" ht="32.25" customHeight="1" x14ac:dyDescent="0.25">
      <c r="A10" s="16">
        <v>5</v>
      </c>
      <c r="B10" s="21" t="s">
        <v>51</v>
      </c>
      <c r="C10" s="21">
        <v>43254</v>
      </c>
      <c r="D10" s="16" t="s">
        <v>53</v>
      </c>
      <c r="E10" s="36">
        <v>865904027268066</v>
      </c>
      <c r="F10" s="16"/>
      <c r="G10" s="16" t="s">
        <v>54</v>
      </c>
      <c r="H10" s="17" t="s">
        <v>95</v>
      </c>
      <c r="I10" s="17" t="s">
        <v>87</v>
      </c>
      <c r="J10" s="16" t="s">
        <v>86</v>
      </c>
      <c r="K10" s="16" t="s">
        <v>85</v>
      </c>
      <c r="L10" s="16" t="s">
        <v>89</v>
      </c>
      <c r="M10" s="16" t="s">
        <v>94</v>
      </c>
      <c r="N10" s="27">
        <v>10000</v>
      </c>
      <c r="O10" s="16" t="s">
        <v>44</v>
      </c>
      <c r="P10" s="16" t="s">
        <v>45</v>
      </c>
      <c r="Q10" s="17" t="s">
        <v>25</v>
      </c>
      <c r="R10" s="16" t="s">
        <v>40</v>
      </c>
      <c r="U10" s="83"/>
      <c r="V10" s="63" t="s">
        <v>39</v>
      </c>
    </row>
    <row r="11" spans="1:22" s="62" customFormat="1" ht="15.75" customHeight="1" x14ac:dyDescent="0.25">
      <c r="A11" s="16">
        <v>6</v>
      </c>
      <c r="B11" s="21" t="s">
        <v>104</v>
      </c>
      <c r="C11" s="21" t="s">
        <v>158</v>
      </c>
      <c r="D11" s="16" t="s">
        <v>53</v>
      </c>
      <c r="E11" s="36">
        <v>866762025245992</v>
      </c>
      <c r="F11" s="16"/>
      <c r="G11" s="16" t="s">
        <v>54</v>
      </c>
      <c r="H11" s="16" t="s">
        <v>149</v>
      </c>
      <c r="I11" s="17" t="s">
        <v>146</v>
      </c>
      <c r="J11" s="16" t="s">
        <v>147</v>
      </c>
      <c r="K11" s="16" t="s">
        <v>144</v>
      </c>
      <c r="L11" s="26" t="s">
        <v>89</v>
      </c>
      <c r="M11" s="16" t="s">
        <v>148</v>
      </c>
      <c r="N11" s="16"/>
      <c r="O11" s="16" t="s">
        <v>44</v>
      </c>
      <c r="P11" s="16" t="s">
        <v>99</v>
      </c>
      <c r="Q11" s="17" t="s">
        <v>25</v>
      </c>
      <c r="R11" s="66" t="s">
        <v>39</v>
      </c>
      <c r="U11" s="91" t="s">
        <v>27</v>
      </c>
      <c r="V11" s="63" t="s">
        <v>31</v>
      </c>
    </row>
    <row r="12" spans="1:22" s="68" customFormat="1" ht="15.75" customHeight="1" x14ac:dyDescent="0.25">
      <c r="A12" s="16">
        <v>7</v>
      </c>
      <c r="B12" s="21" t="s">
        <v>104</v>
      </c>
      <c r="C12" s="21" t="s">
        <v>158</v>
      </c>
      <c r="D12" s="16" t="s">
        <v>53</v>
      </c>
      <c r="E12" s="36">
        <v>865904020102106</v>
      </c>
      <c r="F12" s="16"/>
      <c r="G12" s="16" t="s">
        <v>54</v>
      </c>
      <c r="H12" s="16" t="s">
        <v>143</v>
      </c>
      <c r="I12" s="16" t="s">
        <v>142</v>
      </c>
      <c r="J12" s="16"/>
      <c r="K12" s="16" t="s">
        <v>141</v>
      </c>
      <c r="L12" s="26" t="s">
        <v>89</v>
      </c>
      <c r="M12" s="16" t="s">
        <v>90</v>
      </c>
      <c r="N12" s="16"/>
      <c r="O12" s="16" t="s">
        <v>44</v>
      </c>
      <c r="P12" s="16" t="s">
        <v>99</v>
      </c>
      <c r="Q12" s="17" t="s">
        <v>27</v>
      </c>
      <c r="R12" s="67" t="s">
        <v>32</v>
      </c>
      <c r="U12" s="92"/>
      <c r="V12" s="69" t="s">
        <v>32</v>
      </c>
    </row>
    <row r="13" spans="1:22" s="62" customFormat="1" ht="15.75" customHeight="1" x14ac:dyDescent="0.25">
      <c r="A13" s="16">
        <v>8</v>
      </c>
      <c r="B13" s="21" t="s">
        <v>104</v>
      </c>
      <c r="C13" s="21" t="s">
        <v>158</v>
      </c>
      <c r="D13" s="16" t="s">
        <v>53</v>
      </c>
      <c r="E13" s="36">
        <v>863306024469816</v>
      </c>
      <c r="F13" s="16" t="s">
        <v>105</v>
      </c>
      <c r="G13" s="16" t="s">
        <v>54</v>
      </c>
      <c r="H13" s="26"/>
      <c r="I13" s="26" t="s">
        <v>139</v>
      </c>
      <c r="J13" s="26" t="s">
        <v>140</v>
      </c>
      <c r="K13" s="26" t="s">
        <v>89</v>
      </c>
      <c r="L13" s="16"/>
      <c r="M13" s="16" t="s">
        <v>72</v>
      </c>
      <c r="N13" s="26"/>
      <c r="O13" s="16" t="s">
        <v>44</v>
      </c>
      <c r="P13" s="16" t="s">
        <v>99</v>
      </c>
      <c r="Q13" s="17" t="s">
        <v>27</v>
      </c>
      <c r="R13" s="66" t="s">
        <v>32</v>
      </c>
      <c r="U13" s="93"/>
      <c r="V13" s="63" t="s">
        <v>33</v>
      </c>
    </row>
    <row r="14" spans="1:22" s="62" customFormat="1" ht="15.75" customHeight="1" x14ac:dyDescent="0.25">
      <c r="A14" s="16">
        <v>9</v>
      </c>
      <c r="B14" s="21" t="s">
        <v>104</v>
      </c>
      <c r="C14" s="21" t="s">
        <v>158</v>
      </c>
      <c r="D14" s="16" t="s">
        <v>53</v>
      </c>
      <c r="E14" s="36">
        <v>866762029016852</v>
      </c>
      <c r="F14" s="16"/>
      <c r="G14" s="16" t="s">
        <v>54</v>
      </c>
      <c r="H14" s="16"/>
      <c r="I14" s="16" t="s">
        <v>155</v>
      </c>
      <c r="J14" s="16" t="s">
        <v>156</v>
      </c>
      <c r="K14" s="16"/>
      <c r="L14" s="16"/>
      <c r="M14" s="16" t="s">
        <v>110</v>
      </c>
      <c r="N14" s="16"/>
      <c r="O14" s="16" t="s">
        <v>44</v>
      </c>
      <c r="P14" s="16" t="s">
        <v>99</v>
      </c>
      <c r="Q14" s="17" t="s">
        <v>25</v>
      </c>
      <c r="R14" s="66" t="s">
        <v>28</v>
      </c>
    </row>
    <row r="15" spans="1:22" s="62" customFormat="1" ht="16.5" x14ac:dyDescent="0.25">
      <c r="A15" s="16">
        <v>10</v>
      </c>
      <c r="B15" s="21" t="s">
        <v>104</v>
      </c>
      <c r="C15" s="21" t="s">
        <v>158</v>
      </c>
      <c r="D15" s="16" t="s">
        <v>53</v>
      </c>
      <c r="E15" s="70" t="s">
        <v>138</v>
      </c>
      <c r="F15" s="16"/>
      <c r="G15" s="16" t="s">
        <v>54</v>
      </c>
      <c r="H15" s="16"/>
      <c r="I15" s="27" t="s">
        <v>145</v>
      </c>
      <c r="J15" s="16" t="s">
        <v>154</v>
      </c>
      <c r="K15" s="16" t="s">
        <v>144</v>
      </c>
      <c r="L15" s="16"/>
      <c r="M15" s="16" t="s">
        <v>100</v>
      </c>
      <c r="N15" s="16"/>
      <c r="O15" s="16" t="s">
        <v>101</v>
      </c>
      <c r="P15" s="16" t="s">
        <v>99</v>
      </c>
      <c r="Q15" s="17" t="s">
        <v>25</v>
      </c>
      <c r="R15" s="66" t="s">
        <v>48</v>
      </c>
    </row>
    <row r="16" spans="1:22" ht="16.5" x14ac:dyDescent="0.25">
      <c r="A16" s="34">
        <v>11</v>
      </c>
      <c r="B16" s="21" t="s">
        <v>104</v>
      </c>
      <c r="C16" s="21" t="s">
        <v>158</v>
      </c>
      <c r="D16" s="4" t="s">
        <v>53</v>
      </c>
      <c r="E16" s="22">
        <v>867330024402888</v>
      </c>
      <c r="F16" s="4"/>
      <c r="G16" s="4" t="s">
        <v>54</v>
      </c>
      <c r="H16" s="16"/>
      <c r="I16" s="16" t="s">
        <v>151</v>
      </c>
      <c r="J16" s="16" t="s">
        <v>150</v>
      </c>
      <c r="K16" s="16" t="s">
        <v>98</v>
      </c>
      <c r="L16" s="16" t="s">
        <v>89</v>
      </c>
      <c r="M16" s="16" t="s">
        <v>90</v>
      </c>
      <c r="N16" s="16"/>
      <c r="O16" s="16" t="s">
        <v>44</v>
      </c>
      <c r="P16" s="16" t="s">
        <v>99</v>
      </c>
      <c r="Q16" s="33" t="s">
        <v>27</v>
      </c>
      <c r="R16" s="35" t="s">
        <v>32</v>
      </c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6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5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2" t="s">
        <v>43</v>
      </c>
      <c r="V19" s="53">
        <f>SUM(V17:V18)</f>
        <v>11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50" t="s">
        <v>20</v>
      </c>
      <c r="V22" s="49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8" t="s">
        <v>34</v>
      </c>
      <c r="V23" s="49">
        <f>COUNTIF(R6:R55,"MCU")</f>
        <v>1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8" t="s">
        <v>46</v>
      </c>
      <c r="V24" s="49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8" t="s">
        <v>35</v>
      </c>
      <c r="V25" s="49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8" t="s">
        <v>41</v>
      </c>
      <c r="V26" s="49">
        <f>COUNTIF(R6:R55,"NG")</f>
        <v>2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8" t="s">
        <v>30</v>
      </c>
      <c r="V27" s="49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8" t="s">
        <v>36</v>
      </c>
      <c r="V28" s="49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8" t="s">
        <v>37</v>
      </c>
      <c r="V29" s="49">
        <f>COUNTIF(R6:R55,"NCFW")</f>
        <v>6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8" t="s">
        <v>38</v>
      </c>
      <c r="V30" s="49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9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11"/>
    </row>
    <row r="2" spans="1:22" ht="20.25" customHeight="1" x14ac:dyDescent="0.25">
      <c r="A2" s="85" t="s">
        <v>11</v>
      </c>
      <c r="B2" s="86"/>
      <c r="C2" s="86"/>
      <c r="D2" s="86"/>
      <c r="E2" s="87" t="s">
        <v>52</v>
      </c>
      <c r="F2" s="8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88" t="s">
        <v>0</v>
      </c>
      <c r="B4" s="89" t="s">
        <v>10</v>
      </c>
      <c r="C4" s="89"/>
      <c r="D4" s="89"/>
      <c r="E4" s="89"/>
      <c r="F4" s="89"/>
      <c r="G4" s="89"/>
      <c r="H4" s="89"/>
      <c r="I4" s="89"/>
      <c r="J4" s="80" t="s">
        <v>6</v>
      </c>
      <c r="K4" s="80" t="s">
        <v>15</v>
      </c>
      <c r="L4" s="80"/>
      <c r="M4" s="80" t="s">
        <v>8</v>
      </c>
      <c r="N4" s="80"/>
      <c r="O4" s="90" t="s">
        <v>9</v>
      </c>
      <c r="P4" s="90" t="s">
        <v>18</v>
      </c>
      <c r="Q4" s="80" t="s">
        <v>26</v>
      </c>
      <c r="R4" s="80" t="s">
        <v>20</v>
      </c>
      <c r="U4" s="80" t="s">
        <v>26</v>
      </c>
      <c r="V4" s="80" t="s">
        <v>20</v>
      </c>
    </row>
    <row r="5" spans="1:22" ht="45" customHeight="1" x14ac:dyDescent="0.25">
      <c r="A5" s="88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80"/>
      <c r="K5" s="1" t="s">
        <v>16</v>
      </c>
      <c r="L5" s="1" t="s">
        <v>17</v>
      </c>
      <c r="M5" s="39" t="s">
        <v>13</v>
      </c>
      <c r="N5" s="1" t="s">
        <v>14</v>
      </c>
      <c r="O5" s="90"/>
      <c r="P5" s="90"/>
      <c r="Q5" s="80"/>
      <c r="R5" s="80"/>
      <c r="U5" s="80"/>
      <c r="V5" s="80"/>
    </row>
    <row r="6" spans="1:22" s="2" customFormat="1" ht="17.25" customHeight="1" x14ac:dyDescent="0.25">
      <c r="A6" s="34">
        <v>1</v>
      </c>
      <c r="B6" s="21" t="s">
        <v>51</v>
      </c>
      <c r="C6" s="21">
        <v>43254</v>
      </c>
      <c r="D6" s="4" t="s">
        <v>47</v>
      </c>
      <c r="E6" s="22">
        <v>863586034513543</v>
      </c>
      <c r="F6" s="4"/>
      <c r="G6" s="4" t="s">
        <v>55</v>
      </c>
      <c r="H6" s="4"/>
      <c r="I6" s="24" t="s">
        <v>60</v>
      </c>
      <c r="J6" s="16" t="s">
        <v>61</v>
      </c>
      <c r="K6" s="16" t="s">
        <v>49</v>
      </c>
      <c r="L6" s="16"/>
      <c r="M6" s="16" t="s">
        <v>62</v>
      </c>
      <c r="N6" s="16"/>
      <c r="O6" s="16" t="s">
        <v>44</v>
      </c>
      <c r="P6" s="16" t="s">
        <v>45</v>
      </c>
      <c r="Q6" s="28" t="s">
        <v>25</v>
      </c>
      <c r="R6" s="4" t="s">
        <v>29</v>
      </c>
      <c r="U6" s="81" t="s">
        <v>25</v>
      </c>
      <c r="V6" s="46" t="s">
        <v>28</v>
      </c>
    </row>
    <row r="7" spans="1:22" s="2" customFormat="1" ht="15.75" customHeight="1" x14ac:dyDescent="0.25">
      <c r="A7" s="34">
        <v>2</v>
      </c>
      <c r="B7" s="21" t="s">
        <v>104</v>
      </c>
      <c r="C7" s="21" t="s">
        <v>158</v>
      </c>
      <c r="D7" s="4" t="s">
        <v>47</v>
      </c>
      <c r="E7" s="22">
        <v>863586034513543</v>
      </c>
      <c r="F7" s="4"/>
      <c r="G7" s="4" t="s">
        <v>55</v>
      </c>
      <c r="H7" s="4"/>
      <c r="I7" s="24" t="s">
        <v>134</v>
      </c>
      <c r="J7" s="16" t="s">
        <v>136</v>
      </c>
      <c r="K7" s="16" t="s">
        <v>49</v>
      </c>
      <c r="L7" s="16"/>
      <c r="M7" s="16" t="s">
        <v>135</v>
      </c>
      <c r="N7" s="16"/>
      <c r="O7" s="16" t="s">
        <v>157</v>
      </c>
      <c r="P7" s="16" t="s">
        <v>99</v>
      </c>
      <c r="Q7" s="28" t="s">
        <v>27</v>
      </c>
      <c r="R7" s="4" t="s">
        <v>32</v>
      </c>
      <c r="U7" s="82"/>
      <c r="V7" s="46" t="s">
        <v>48</v>
      </c>
    </row>
    <row r="8" spans="1:22" s="2" customFormat="1" ht="15.75" customHeight="1" x14ac:dyDescent="0.25">
      <c r="A8" s="34">
        <v>3</v>
      </c>
      <c r="B8" s="21" t="s">
        <v>104</v>
      </c>
      <c r="C8" s="21" t="s">
        <v>158</v>
      </c>
      <c r="D8" s="4" t="s">
        <v>47</v>
      </c>
      <c r="E8" s="22">
        <v>861694031750936</v>
      </c>
      <c r="F8" s="4"/>
      <c r="G8" s="4" t="s">
        <v>55</v>
      </c>
      <c r="H8" s="4"/>
      <c r="I8" s="24" t="s">
        <v>137</v>
      </c>
      <c r="J8" s="16" t="s">
        <v>118</v>
      </c>
      <c r="K8" s="16" t="s">
        <v>49</v>
      </c>
      <c r="L8" s="16"/>
      <c r="M8" s="16"/>
      <c r="N8" s="16"/>
      <c r="O8" s="16" t="s">
        <v>157</v>
      </c>
      <c r="P8" s="16" t="s">
        <v>99</v>
      </c>
      <c r="Q8" s="28" t="s">
        <v>27</v>
      </c>
      <c r="R8" s="4" t="s">
        <v>32</v>
      </c>
      <c r="U8" s="82"/>
      <c r="V8" s="46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6"/>
      <c r="K9" s="16"/>
      <c r="L9" s="16"/>
      <c r="M9" s="16"/>
      <c r="N9" s="16"/>
      <c r="O9" s="16"/>
      <c r="P9" s="16"/>
      <c r="Q9" s="28"/>
      <c r="R9" s="4"/>
      <c r="U9" s="82"/>
      <c r="V9" s="46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U10" s="83"/>
      <c r="V10" s="46" t="s">
        <v>39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81" t="s">
        <v>27</v>
      </c>
      <c r="V11" s="46" t="s">
        <v>31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5"/>
      <c r="U12" s="82"/>
      <c r="V12" s="47" t="s">
        <v>32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83"/>
      <c r="V13" s="46" t="s">
        <v>33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2" t="s">
        <v>43</v>
      </c>
      <c r="V19" s="53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50" t="s">
        <v>20</v>
      </c>
      <c r="V22" s="49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8" t="s">
        <v>34</v>
      </c>
      <c r="V23" s="49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8" t="s">
        <v>46</v>
      </c>
      <c r="V24" s="49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8" t="s">
        <v>35</v>
      </c>
      <c r="V25" s="49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8" t="s">
        <v>41</v>
      </c>
      <c r="V26" s="49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8" t="s">
        <v>30</v>
      </c>
      <c r="V27" s="49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8" t="s">
        <v>36</v>
      </c>
      <c r="V28" s="49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8" t="s">
        <v>37</v>
      </c>
      <c r="V29" s="49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8" t="s">
        <v>38</v>
      </c>
      <c r="V30" s="49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6:U10"/>
    <mergeCell ref="U11:U13"/>
    <mergeCell ref="R4:R5"/>
    <mergeCell ref="U4:U5"/>
    <mergeCell ref="V4:V5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2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49.85546875" customWidth="1"/>
    <col min="12" max="12" width="44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11"/>
    </row>
    <row r="2" spans="1:22" ht="20.25" customHeight="1" x14ac:dyDescent="0.25">
      <c r="A2" s="85" t="s">
        <v>11</v>
      </c>
      <c r="B2" s="86"/>
      <c r="C2" s="86"/>
      <c r="D2" s="86"/>
      <c r="E2" s="87" t="s">
        <v>52</v>
      </c>
      <c r="F2" s="8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88" t="s">
        <v>0</v>
      </c>
      <c r="B4" s="89" t="s">
        <v>10</v>
      </c>
      <c r="C4" s="89"/>
      <c r="D4" s="89"/>
      <c r="E4" s="89"/>
      <c r="F4" s="89"/>
      <c r="G4" s="89"/>
      <c r="H4" s="89"/>
      <c r="I4" s="89"/>
      <c r="J4" s="80" t="s">
        <v>6</v>
      </c>
      <c r="K4" s="80" t="s">
        <v>15</v>
      </c>
      <c r="L4" s="80"/>
      <c r="M4" s="80" t="s">
        <v>8</v>
      </c>
      <c r="N4" s="80"/>
      <c r="O4" s="90" t="s">
        <v>9</v>
      </c>
      <c r="P4" s="90" t="s">
        <v>18</v>
      </c>
      <c r="Q4" s="80" t="s">
        <v>26</v>
      </c>
      <c r="R4" s="80" t="s">
        <v>20</v>
      </c>
      <c r="U4" s="80" t="s">
        <v>26</v>
      </c>
      <c r="V4" s="80" t="s">
        <v>20</v>
      </c>
    </row>
    <row r="5" spans="1:22" ht="45" customHeight="1" x14ac:dyDescent="0.25">
      <c r="A5" s="88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80"/>
      <c r="K5" s="55" t="s">
        <v>16</v>
      </c>
      <c r="L5" s="55" t="s">
        <v>17</v>
      </c>
      <c r="M5" s="54" t="s">
        <v>13</v>
      </c>
      <c r="N5" s="55" t="s">
        <v>14</v>
      </c>
      <c r="O5" s="90"/>
      <c r="P5" s="90"/>
      <c r="Q5" s="80"/>
      <c r="R5" s="80"/>
      <c r="U5" s="80"/>
      <c r="V5" s="80"/>
    </row>
    <row r="6" spans="1:22" s="2" customFormat="1" ht="15.75" customHeight="1" x14ac:dyDescent="0.25">
      <c r="A6" s="34">
        <v>1</v>
      </c>
      <c r="B6" s="21" t="s">
        <v>51</v>
      </c>
      <c r="C6" s="21">
        <v>43254</v>
      </c>
      <c r="D6" s="4" t="s">
        <v>56</v>
      </c>
      <c r="E6" s="22">
        <v>868004026322407</v>
      </c>
      <c r="F6" s="4"/>
      <c r="G6" s="4" t="s">
        <v>54</v>
      </c>
      <c r="H6" s="16"/>
      <c r="I6" s="24" t="s">
        <v>77</v>
      </c>
      <c r="J6" s="16"/>
      <c r="K6" s="16" t="s">
        <v>69</v>
      </c>
      <c r="L6" s="16" t="s">
        <v>69</v>
      </c>
      <c r="M6" s="16" t="s">
        <v>72</v>
      </c>
      <c r="N6" s="16"/>
      <c r="O6" s="16" t="s">
        <v>44</v>
      </c>
      <c r="P6" s="16" t="s">
        <v>45</v>
      </c>
      <c r="Q6" s="33" t="s">
        <v>27</v>
      </c>
      <c r="R6" s="34" t="s">
        <v>32</v>
      </c>
      <c r="U6" s="81" t="s">
        <v>25</v>
      </c>
      <c r="V6" s="46" t="s">
        <v>28</v>
      </c>
    </row>
    <row r="7" spans="1:22" s="62" customFormat="1" ht="15.75" customHeight="1" x14ac:dyDescent="0.25">
      <c r="A7" s="16">
        <v>2</v>
      </c>
      <c r="B7" s="21" t="s">
        <v>51</v>
      </c>
      <c r="C7" s="21">
        <v>43254</v>
      </c>
      <c r="D7" s="16" t="s">
        <v>56</v>
      </c>
      <c r="E7" s="36">
        <v>867330023792305</v>
      </c>
      <c r="F7" s="16"/>
      <c r="G7" s="16" t="s">
        <v>54</v>
      </c>
      <c r="H7" s="17"/>
      <c r="I7" s="24" t="s">
        <v>68</v>
      </c>
      <c r="J7" s="16" t="s">
        <v>75</v>
      </c>
      <c r="K7" s="16" t="s">
        <v>74</v>
      </c>
      <c r="L7" s="16" t="s">
        <v>69</v>
      </c>
      <c r="M7" s="16" t="s">
        <v>76</v>
      </c>
      <c r="N7" s="27">
        <v>10000</v>
      </c>
      <c r="O7" s="16" t="s">
        <v>44</v>
      </c>
      <c r="P7" s="16" t="s">
        <v>45</v>
      </c>
      <c r="Q7" s="17" t="s">
        <v>25</v>
      </c>
      <c r="R7" s="16" t="s">
        <v>40</v>
      </c>
      <c r="U7" s="82"/>
      <c r="V7" s="63" t="s">
        <v>48</v>
      </c>
    </row>
    <row r="8" spans="1:22" s="2" customFormat="1" ht="15.75" customHeight="1" x14ac:dyDescent="0.25">
      <c r="A8" s="34">
        <v>3</v>
      </c>
      <c r="B8" s="21" t="s">
        <v>51</v>
      </c>
      <c r="C8" s="21">
        <v>43254</v>
      </c>
      <c r="D8" s="4" t="s">
        <v>56</v>
      </c>
      <c r="E8" s="22">
        <v>867330029860361</v>
      </c>
      <c r="F8" s="4"/>
      <c r="G8" s="4" t="s">
        <v>54</v>
      </c>
      <c r="H8" s="25"/>
      <c r="I8" s="24" t="s">
        <v>71</v>
      </c>
      <c r="J8" s="16"/>
      <c r="K8" s="16" t="s">
        <v>69</v>
      </c>
      <c r="L8" s="16" t="s">
        <v>69</v>
      </c>
      <c r="M8" s="16" t="s">
        <v>72</v>
      </c>
      <c r="N8" s="16"/>
      <c r="O8" s="16" t="s">
        <v>44</v>
      </c>
      <c r="P8" s="16" t="s">
        <v>45</v>
      </c>
      <c r="Q8" s="33" t="s">
        <v>27</v>
      </c>
      <c r="R8" s="34" t="s">
        <v>32</v>
      </c>
      <c r="U8" s="82"/>
      <c r="V8" s="46" t="s">
        <v>29</v>
      </c>
    </row>
    <row r="9" spans="1:22" s="2" customFormat="1" ht="15.75" customHeight="1" x14ac:dyDescent="0.25">
      <c r="A9" s="34">
        <v>4</v>
      </c>
      <c r="B9" s="21" t="s">
        <v>51</v>
      </c>
      <c r="C9" s="21">
        <v>43254</v>
      </c>
      <c r="D9" s="4" t="s">
        <v>56</v>
      </c>
      <c r="E9" s="22">
        <v>867330029877449</v>
      </c>
      <c r="F9" s="4"/>
      <c r="G9" s="4" t="s">
        <v>54</v>
      </c>
      <c r="H9" s="25"/>
      <c r="I9" s="24" t="s">
        <v>73</v>
      </c>
      <c r="J9" s="16"/>
      <c r="K9" s="16" t="s">
        <v>69</v>
      </c>
      <c r="L9" s="16" t="s">
        <v>69</v>
      </c>
      <c r="M9" s="16" t="s">
        <v>72</v>
      </c>
      <c r="N9" s="16"/>
      <c r="O9" s="16" t="s">
        <v>44</v>
      </c>
      <c r="P9" s="16" t="s">
        <v>45</v>
      </c>
      <c r="Q9" s="33" t="s">
        <v>27</v>
      </c>
      <c r="R9" s="34" t="s">
        <v>32</v>
      </c>
      <c r="U9" s="82"/>
      <c r="V9" s="46" t="s">
        <v>40</v>
      </c>
    </row>
    <row r="10" spans="1:22" s="2" customFormat="1" ht="15.75" customHeight="1" x14ac:dyDescent="0.25">
      <c r="A10" s="34">
        <v>5</v>
      </c>
      <c r="B10" s="21" t="s">
        <v>51</v>
      </c>
      <c r="C10" s="21">
        <v>43254</v>
      </c>
      <c r="D10" s="4" t="s">
        <v>56</v>
      </c>
      <c r="E10" s="22">
        <v>867330021520369</v>
      </c>
      <c r="F10" s="4"/>
      <c r="G10" s="4" t="s">
        <v>55</v>
      </c>
      <c r="H10" s="25"/>
      <c r="I10" s="25" t="s">
        <v>68</v>
      </c>
      <c r="J10" s="16" t="s">
        <v>70</v>
      </c>
      <c r="K10" s="16" t="s">
        <v>67</v>
      </c>
      <c r="L10" s="16" t="s">
        <v>69</v>
      </c>
      <c r="M10" s="16" t="s">
        <v>82</v>
      </c>
      <c r="N10" s="16"/>
      <c r="O10" s="16" t="s">
        <v>44</v>
      </c>
      <c r="P10" s="16" t="s">
        <v>45</v>
      </c>
      <c r="Q10" s="33" t="s">
        <v>25</v>
      </c>
      <c r="R10" s="4" t="s">
        <v>29</v>
      </c>
      <c r="U10" s="83"/>
      <c r="V10" s="46" t="s">
        <v>39</v>
      </c>
    </row>
    <row r="11" spans="1:22" s="62" customFormat="1" ht="15.75" customHeight="1" x14ac:dyDescent="0.25">
      <c r="A11" s="16">
        <v>6</v>
      </c>
      <c r="B11" s="21" t="s">
        <v>51</v>
      </c>
      <c r="C11" s="21">
        <v>43254</v>
      </c>
      <c r="D11" s="16" t="s">
        <v>56</v>
      </c>
      <c r="E11" s="36">
        <v>868004026305758</v>
      </c>
      <c r="F11" s="16"/>
      <c r="G11" s="16" t="s">
        <v>54</v>
      </c>
      <c r="H11" s="16"/>
      <c r="I11" s="17" t="s">
        <v>80</v>
      </c>
      <c r="J11" s="16" t="s">
        <v>78</v>
      </c>
      <c r="K11" s="16" t="s">
        <v>79</v>
      </c>
      <c r="L11" s="16" t="s">
        <v>69</v>
      </c>
      <c r="M11" s="16" t="s">
        <v>81</v>
      </c>
      <c r="N11" s="27">
        <v>20000</v>
      </c>
      <c r="O11" s="16" t="s">
        <v>44</v>
      </c>
      <c r="P11" s="16" t="s">
        <v>45</v>
      </c>
      <c r="Q11" s="17" t="s">
        <v>25</v>
      </c>
      <c r="R11" s="16" t="s">
        <v>40</v>
      </c>
      <c r="U11" s="81" t="s">
        <v>27</v>
      </c>
      <c r="V11" s="63" t="s">
        <v>31</v>
      </c>
    </row>
    <row r="12" spans="1:22" s="18" customFormat="1" ht="15.75" customHeight="1" x14ac:dyDescent="0.25">
      <c r="A12" s="34">
        <v>7</v>
      </c>
      <c r="B12" s="21" t="s">
        <v>104</v>
      </c>
      <c r="C12" s="21" t="s">
        <v>158</v>
      </c>
      <c r="D12" s="4" t="s">
        <v>56</v>
      </c>
      <c r="E12" s="22">
        <v>867330029875575</v>
      </c>
      <c r="F12" s="4"/>
      <c r="G12" s="4" t="s">
        <v>55</v>
      </c>
      <c r="H12" s="16"/>
      <c r="I12" s="16" t="s">
        <v>116</v>
      </c>
      <c r="J12" s="16" t="s">
        <v>118</v>
      </c>
      <c r="K12" s="16" t="s">
        <v>67</v>
      </c>
      <c r="L12" s="16"/>
      <c r="M12" s="16" t="s">
        <v>38</v>
      </c>
      <c r="N12" s="16"/>
      <c r="O12" s="16" t="s">
        <v>44</v>
      </c>
      <c r="P12" s="16" t="s">
        <v>99</v>
      </c>
      <c r="Q12" s="33" t="s">
        <v>33</v>
      </c>
      <c r="R12" s="77" t="s">
        <v>33</v>
      </c>
      <c r="U12" s="82"/>
      <c r="V12" s="47" t="s">
        <v>32</v>
      </c>
    </row>
    <row r="13" spans="1:22" s="2" customFormat="1" ht="15.75" customHeight="1" x14ac:dyDescent="0.25">
      <c r="A13" s="34">
        <v>8</v>
      </c>
      <c r="B13" s="21" t="s">
        <v>104</v>
      </c>
      <c r="C13" s="21" t="s">
        <v>158</v>
      </c>
      <c r="D13" s="4" t="s">
        <v>56</v>
      </c>
      <c r="E13" s="22">
        <v>869668023324415</v>
      </c>
      <c r="F13" s="4"/>
      <c r="G13" s="4" t="s">
        <v>55</v>
      </c>
      <c r="H13" s="26"/>
      <c r="I13" s="26" t="s">
        <v>117</v>
      </c>
      <c r="J13" s="16" t="s">
        <v>118</v>
      </c>
      <c r="K13" s="16" t="s">
        <v>67</v>
      </c>
      <c r="L13" s="16"/>
      <c r="M13" s="16" t="s">
        <v>38</v>
      </c>
      <c r="N13" s="26"/>
      <c r="O13" s="16" t="s">
        <v>44</v>
      </c>
      <c r="P13" s="16" t="s">
        <v>99</v>
      </c>
      <c r="Q13" s="33" t="s">
        <v>33</v>
      </c>
      <c r="R13" s="77" t="s">
        <v>33</v>
      </c>
      <c r="U13" s="83"/>
      <c r="V13" s="46" t="s">
        <v>33</v>
      </c>
    </row>
    <row r="14" spans="1:22" s="62" customFormat="1" ht="15.75" customHeight="1" x14ac:dyDescent="0.25">
      <c r="A14" s="16">
        <v>9</v>
      </c>
      <c r="B14" s="21" t="s">
        <v>104</v>
      </c>
      <c r="C14" s="21" t="s">
        <v>158</v>
      </c>
      <c r="D14" s="16" t="s">
        <v>56</v>
      </c>
      <c r="E14" s="36">
        <v>867330026909013</v>
      </c>
      <c r="F14" s="16"/>
      <c r="G14" s="16" t="s">
        <v>54</v>
      </c>
      <c r="H14" s="16"/>
      <c r="I14" s="16" t="s">
        <v>113</v>
      </c>
      <c r="J14" s="16" t="s">
        <v>78</v>
      </c>
      <c r="K14" s="16" t="s">
        <v>79</v>
      </c>
      <c r="L14" s="16" t="s">
        <v>69</v>
      </c>
      <c r="M14" s="16" t="s">
        <v>81</v>
      </c>
      <c r="N14" s="16"/>
      <c r="O14" s="16" t="s">
        <v>44</v>
      </c>
      <c r="P14" s="16" t="s">
        <v>99</v>
      </c>
      <c r="Q14" s="17" t="s">
        <v>25</v>
      </c>
      <c r="R14" s="78" t="s">
        <v>40</v>
      </c>
    </row>
    <row r="15" spans="1:22" s="62" customFormat="1" ht="18.75" x14ac:dyDescent="0.25">
      <c r="A15" s="16">
        <v>10</v>
      </c>
      <c r="B15" s="21" t="s">
        <v>104</v>
      </c>
      <c r="C15" s="21" t="s">
        <v>158</v>
      </c>
      <c r="D15" s="16" t="s">
        <v>56</v>
      </c>
      <c r="E15" s="36">
        <v>867330023795068</v>
      </c>
      <c r="F15" s="16"/>
      <c r="G15" s="16" t="s">
        <v>54</v>
      </c>
      <c r="H15" s="16"/>
      <c r="I15" s="16" t="s">
        <v>113</v>
      </c>
      <c r="J15" s="16" t="s">
        <v>70</v>
      </c>
      <c r="K15" s="16" t="s">
        <v>67</v>
      </c>
      <c r="L15" s="16"/>
      <c r="M15" s="16" t="s">
        <v>115</v>
      </c>
      <c r="N15" s="16"/>
      <c r="O15" s="16" t="s">
        <v>44</v>
      </c>
      <c r="P15" s="16" t="s">
        <v>99</v>
      </c>
      <c r="Q15" s="17" t="s">
        <v>27</v>
      </c>
      <c r="R15" s="78" t="s">
        <v>29</v>
      </c>
    </row>
    <row r="16" spans="1:22" s="62" customFormat="1" ht="18.75" x14ac:dyDescent="0.25">
      <c r="A16" s="16">
        <v>11</v>
      </c>
      <c r="B16" s="21" t="s">
        <v>104</v>
      </c>
      <c r="C16" s="21" t="s">
        <v>158</v>
      </c>
      <c r="D16" s="16" t="s">
        <v>56</v>
      </c>
      <c r="E16" s="36">
        <v>867330021487296</v>
      </c>
      <c r="F16" s="16"/>
      <c r="G16" s="16" t="s">
        <v>55</v>
      </c>
      <c r="H16" s="16"/>
      <c r="I16" s="16" t="s">
        <v>113</v>
      </c>
      <c r="J16" s="16" t="s">
        <v>78</v>
      </c>
      <c r="K16" s="16" t="s">
        <v>74</v>
      </c>
      <c r="L16" s="16" t="s">
        <v>69</v>
      </c>
      <c r="M16" s="16" t="s">
        <v>81</v>
      </c>
      <c r="N16" s="16"/>
      <c r="O16" s="16" t="s">
        <v>44</v>
      </c>
      <c r="P16" s="16" t="s">
        <v>99</v>
      </c>
      <c r="Q16" s="17" t="s">
        <v>25</v>
      </c>
      <c r="R16" s="78" t="s">
        <v>40</v>
      </c>
      <c r="U16" s="71" t="s">
        <v>42</v>
      </c>
      <c r="V16" s="38" t="s">
        <v>22</v>
      </c>
    </row>
    <row r="17" spans="1:22" s="62" customFormat="1" ht="18.75" x14ac:dyDescent="0.25">
      <c r="A17" s="16">
        <v>12</v>
      </c>
      <c r="B17" s="21" t="s">
        <v>104</v>
      </c>
      <c r="C17" s="21" t="s">
        <v>158</v>
      </c>
      <c r="D17" s="16" t="s">
        <v>56</v>
      </c>
      <c r="E17" s="36">
        <v>867330021495711</v>
      </c>
      <c r="F17" s="16"/>
      <c r="G17" s="16" t="s">
        <v>55</v>
      </c>
      <c r="H17" s="16"/>
      <c r="I17" s="16" t="s">
        <v>113</v>
      </c>
      <c r="J17" s="16" t="s">
        <v>78</v>
      </c>
      <c r="K17" s="16" t="s">
        <v>119</v>
      </c>
      <c r="L17" s="16" t="s">
        <v>69</v>
      </c>
      <c r="M17" s="16" t="s">
        <v>81</v>
      </c>
      <c r="N17" s="16"/>
      <c r="O17" s="16" t="s">
        <v>44</v>
      </c>
      <c r="P17" s="16" t="s">
        <v>99</v>
      </c>
      <c r="Q17" s="17" t="s">
        <v>25</v>
      </c>
      <c r="R17" s="78" t="s">
        <v>40</v>
      </c>
      <c r="U17" s="72" t="s">
        <v>24</v>
      </c>
      <c r="V17" s="16">
        <f>COUNTIF(Q6:Q55,"PM")</f>
        <v>4</v>
      </c>
    </row>
    <row r="18" spans="1:22" s="62" customFormat="1" ht="18.75" x14ac:dyDescent="0.25">
      <c r="A18" s="16">
        <v>13</v>
      </c>
      <c r="B18" s="21" t="s">
        <v>104</v>
      </c>
      <c r="C18" s="21" t="s">
        <v>158</v>
      </c>
      <c r="D18" s="16" t="s">
        <v>56</v>
      </c>
      <c r="E18" s="36">
        <v>868004026308406</v>
      </c>
      <c r="F18" s="16"/>
      <c r="G18" s="16" t="s">
        <v>54</v>
      </c>
      <c r="H18" s="16"/>
      <c r="I18" s="16" t="s">
        <v>121</v>
      </c>
      <c r="J18" s="16" t="s">
        <v>78</v>
      </c>
      <c r="K18" s="16" t="s">
        <v>120</v>
      </c>
      <c r="L18" s="16" t="s">
        <v>69</v>
      </c>
      <c r="M18" s="16" t="s">
        <v>81</v>
      </c>
      <c r="N18" s="16"/>
      <c r="O18" s="16" t="s">
        <v>44</v>
      </c>
      <c r="P18" s="16" t="s">
        <v>99</v>
      </c>
      <c r="Q18" s="17" t="s">
        <v>25</v>
      </c>
      <c r="R18" s="78" t="s">
        <v>40</v>
      </c>
      <c r="U18" s="72" t="s">
        <v>23</v>
      </c>
      <c r="V18" s="16">
        <f>COUNTIF(Q6:Q56,"PC")</f>
        <v>12</v>
      </c>
    </row>
    <row r="19" spans="1:22" s="62" customFormat="1" ht="18.75" x14ac:dyDescent="0.25">
      <c r="A19" s="16">
        <v>14</v>
      </c>
      <c r="B19" s="21" t="s">
        <v>104</v>
      </c>
      <c r="C19" s="21" t="s">
        <v>158</v>
      </c>
      <c r="D19" s="16" t="s">
        <v>56</v>
      </c>
      <c r="E19" s="36">
        <v>86169038283974</v>
      </c>
      <c r="F19" s="16"/>
      <c r="G19" s="16" t="s">
        <v>55</v>
      </c>
      <c r="H19" s="16"/>
      <c r="I19" s="16" t="s">
        <v>116</v>
      </c>
      <c r="J19" s="16" t="s">
        <v>126</v>
      </c>
      <c r="K19" s="16" t="s">
        <v>125</v>
      </c>
      <c r="L19" s="16" t="s">
        <v>69</v>
      </c>
      <c r="M19" s="16" t="s">
        <v>127</v>
      </c>
      <c r="N19" s="16"/>
      <c r="O19" s="16" t="s">
        <v>44</v>
      </c>
      <c r="P19" s="16" t="s">
        <v>99</v>
      </c>
      <c r="Q19" s="17" t="s">
        <v>25</v>
      </c>
      <c r="R19" s="78" t="s">
        <v>39</v>
      </c>
      <c r="U19" s="73" t="s">
        <v>43</v>
      </c>
      <c r="V19" s="74">
        <f>SUM(V17:V18)</f>
        <v>16</v>
      </c>
    </row>
    <row r="20" spans="1:22" s="62" customFormat="1" ht="18.75" x14ac:dyDescent="0.25">
      <c r="A20" s="16">
        <v>15</v>
      </c>
      <c r="B20" s="21" t="s">
        <v>104</v>
      </c>
      <c r="C20" s="21" t="s">
        <v>158</v>
      </c>
      <c r="D20" s="16" t="s">
        <v>56</v>
      </c>
      <c r="E20" s="36">
        <v>867330023813531</v>
      </c>
      <c r="F20" s="16"/>
      <c r="G20" s="16" t="s">
        <v>54</v>
      </c>
      <c r="H20" s="16"/>
      <c r="I20" s="16" t="s">
        <v>113</v>
      </c>
      <c r="J20" s="16" t="s">
        <v>78</v>
      </c>
      <c r="K20" s="16" t="s">
        <v>114</v>
      </c>
      <c r="L20" s="16" t="s">
        <v>69</v>
      </c>
      <c r="M20" s="16" t="s">
        <v>81</v>
      </c>
      <c r="N20" s="16"/>
      <c r="O20" s="16" t="s">
        <v>44</v>
      </c>
      <c r="P20" s="16" t="s">
        <v>99</v>
      </c>
      <c r="Q20" s="17" t="s">
        <v>25</v>
      </c>
      <c r="R20" s="78" t="s">
        <v>40</v>
      </c>
    </row>
    <row r="21" spans="1:22" s="62" customFormat="1" ht="18.75" x14ac:dyDescent="0.25">
      <c r="A21" s="16">
        <v>16</v>
      </c>
      <c r="B21" s="21" t="s">
        <v>104</v>
      </c>
      <c r="C21" s="21" t="s">
        <v>158</v>
      </c>
      <c r="D21" s="16" t="s">
        <v>56</v>
      </c>
      <c r="E21" s="36">
        <v>867330029877449</v>
      </c>
      <c r="F21" s="16"/>
      <c r="G21" s="16" t="s">
        <v>54</v>
      </c>
      <c r="H21" s="16"/>
      <c r="I21" s="16" t="s">
        <v>128</v>
      </c>
      <c r="J21" s="16" t="s">
        <v>132</v>
      </c>
      <c r="K21" s="16" t="s">
        <v>67</v>
      </c>
      <c r="L21" s="16"/>
      <c r="M21" s="16" t="s">
        <v>133</v>
      </c>
      <c r="N21" s="16"/>
      <c r="O21" s="16" t="s">
        <v>44</v>
      </c>
      <c r="P21" s="16" t="s">
        <v>99</v>
      </c>
      <c r="Q21" s="17" t="s">
        <v>25</v>
      </c>
      <c r="R21" s="78" t="s">
        <v>39</v>
      </c>
    </row>
    <row r="22" spans="1:22" s="62" customFormat="1" ht="18.75" x14ac:dyDescent="0.25">
      <c r="A22" s="16">
        <v>17</v>
      </c>
      <c r="B22" s="21" t="s">
        <v>104</v>
      </c>
      <c r="C22" s="21" t="s">
        <v>158</v>
      </c>
      <c r="D22" s="16" t="s">
        <v>56</v>
      </c>
      <c r="E22" s="36">
        <v>867330023821690</v>
      </c>
      <c r="F22" s="16"/>
      <c r="G22" s="16" t="s">
        <v>54</v>
      </c>
      <c r="H22" s="16"/>
      <c r="I22" s="16" t="s">
        <v>129</v>
      </c>
      <c r="J22" s="16" t="s">
        <v>131</v>
      </c>
      <c r="K22" s="16" t="s">
        <v>67</v>
      </c>
      <c r="L22" s="16"/>
      <c r="M22" s="16" t="s">
        <v>130</v>
      </c>
      <c r="N22" s="16"/>
      <c r="O22" s="16" t="s">
        <v>44</v>
      </c>
      <c r="P22" s="16" t="s">
        <v>99</v>
      </c>
      <c r="Q22" s="17" t="s">
        <v>25</v>
      </c>
      <c r="R22" s="78" t="s">
        <v>39</v>
      </c>
      <c r="U22" s="75" t="s">
        <v>20</v>
      </c>
      <c r="V22" s="76" t="s">
        <v>22</v>
      </c>
    </row>
    <row r="23" spans="1:22" ht="18.75" x14ac:dyDescent="0.25">
      <c r="A23" s="34">
        <v>18</v>
      </c>
      <c r="B23" s="21" t="s">
        <v>104</v>
      </c>
      <c r="C23" s="21" t="s">
        <v>158</v>
      </c>
      <c r="D23" s="4" t="s">
        <v>56</v>
      </c>
      <c r="E23" s="22">
        <v>861693034822759</v>
      </c>
      <c r="F23" s="4"/>
      <c r="G23" s="4" t="s">
        <v>55</v>
      </c>
      <c r="H23" s="4"/>
      <c r="I23" s="16" t="s">
        <v>116</v>
      </c>
      <c r="J23" s="4" t="s">
        <v>123</v>
      </c>
      <c r="K23" s="4" t="s">
        <v>122</v>
      </c>
      <c r="L23" s="16" t="s">
        <v>69</v>
      </c>
      <c r="M23" s="4" t="s">
        <v>124</v>
      </c>
      <c r="N23" s="4"/>
      <c r="O23" s="16" t="s">
        <v>44</v>
      </c>
      <c r="P23" s="16" t="s">
        <v>99</v>
      </c>
      <c r="Q23" s="17" t="s">
        <v>25</v>
      </c>
      <c r="R23" s="79" t="s">
        <v>40</v>
      </c>
      <c r="U23" s="48" t="s">
        <v>34</v>
      </c>
      <c r="V23" s="49">
        <f>COUNTIF(R6:R55,"MCU")</f>
        <v>0</v>
      </c>
    </row>
    <row r="24" spans="1:22" ht="18.7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79"/>
      <c r="U24" s="48" t="s">
        <v>46</v>
      </c>
      <c r="V24" s="49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8" t="s">
        <v>35</v>
      </c>
      <c r="V25" s="49">
        <f>COUNTIF(R6:R55,"GPS")</f>
        <v>2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8" t="s">
        <v>41</v>
      </c>
      <c r="V26" s="49">
        <f>COUNTIF(R6:R55,"NG")</f>
        <v>8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8" t="s">
        <v>30</v>
      </c>
      <c r="V27" s="49">
        <f>COUNTIF(R6:R55,"LK")</f>
        <v>3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8" t="s">
        <v>36</v>
      </c>
      <c r="V28" s="49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8" t="s">
        <v>37</v>
      </c>
      <c r="V29" s="49">
        <f>COUNTIF(R6:R55,"NCFW")</f>
        <v>3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8" t="s">
        <v>38</v>
      </c>
      <c r="V30" s="49">
        <f>COUNTIF(R6:R55,"KL")</f>
        <v>2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8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11"/>
    </row>
    <row r="2" spans="1:22" ht="20.25" customHeight="1" x14ac:dyDescent="0.25">
      <c r="A2" s="85" t="s">
        <v>11</v>
      </c>
      <c r="B2" s="86"/>
      <c r="C2" s="86"/>
      <c r="D2" s="86"/>
      <c r="E2" s="87" t="s">
        <v>52</v>
      </c>
      <c r="F2" s="8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88" t="s">
        <v>0</v>
      </c>
      <c r="B4" s="89" t="s">
        <v>10</v>
      </c>
      <c r="C4" s="89"/>
      <c r="D4" s="89"/>
      <c r="E4" s="89"/>
      <c r="F4" s="89"/>
      <c r="G4" s="89"/>
      <c r="H4" s="89"/>
      <c r="I4" s="89"/>
      <c r="J4" s="80" t="s">
        <v>6</v>
      </c>
      <c r="K4" s="80" t="s">
        <v>15</v>
      </c>
      <c r="L4" s="80"/>
      <c r="M4" s="80" t="s">
        <v>8</v>
      </c>
      <c r="N4" s="80"/>
      <c r="O4" s="90" t="s">
        <v>9</v>
      </c>
      <c r="P4" s="90" t="s">
        <v>18</v>
      </c>
      <c r="Q4" s="80" t="s">
        <v>26</v>
      </c>
      <c r="R4" s="80" t="s">
        <v>20</v>
      </c>
      <c r="U4" s="80" t="s">
        <v>26</v>
      </c>
      <c r="V4" s="80" t="s">
        <v>20</v>
      </c>
    </row>
    <row r="5" spans="1:22" ht="45" customHeight="1" x14ac:dyDescent="0.25">
      <c r="A5" s="88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80"/>
      <c r="K5" s="55" t="s">
        <v>16</v>
      </c>
      <c r="L5" s="55" t="s">
        <v>17</v>
      </c>
      <c r="M5" s="54" t="s">
        <v>13</v>
      </c>
      <c r="N5" s="55" t="s">
        <v>14</v>
      </c>
      <c r="O5" s="90"/>
      <c r="P5" s="90"/>
      <c r="Q5" s="80"/>
      <c r="R5" s="80"/>
      <c r="U5" s="80"/>
      <c r="V5" s="80"/>
    </row>
    <row r="6" spans="1:22" s="2" customFormat="1" ht="32.25" customHeight="1" x14ac:dyDescent="0.25">
      <c r="A6" s="34">
        <v>1</v>
      </c>
      <c r="B6" s="21" t="s">
        <v>51</v>
      </c>
      <c r="C6" s="21" t="s">
        <v>102</v>
      </c>
      <c r="D6" s="4" t="s">
        <v>57</v>
      </c>
      <c r="E6" s="22">
        <v>865209034371469</v>
      </c>
      <c r="F6" s="4"/>
      <c r="G6" s="4" t="s">
        <v>55</v>
      </c>
      <c r="H6" s="16"/>
      <c r="I6" s="24" t="s">
        <v>64</v>
      </c>
      <c r="J6" s="17" t="s">
        <v>65</v>
      </c>
      <c r="K6" s="16"/>
      <c r="L6" s="16" t="s">
        <v>63</v>
      </c>
      <c r="M6" s="17" t="s">
        <v>66</v>
      </c>
      <c r="N6" s="16"/>
      <c r="O6" s="16" t="s">
        <v>44</v>
      </c>
      <c r="P6" s="16" t="s">
        <v>45</v>
      </c>
      <c r="Q6" s="33" t="s">
        <v>25</v>
      </c>
      <c r="R6" s="34" t="s">
        <v>40</v>
      </c>
      <c r="U6" s="81" t="s">
        <v>25</v>
      </c>
      <c r="V6" s="46" t="s">
        <v>28</v>
      </c>
    </row>
    <row r="7" spans="1:22" s="2" customFormat="1" ht="15.75" customHeight="1" x14ac:dyDescent="0.25">
      <c r="A7" s="34">
        <v>2</v>
      </c>
      <c r="B7" s="21" t="s">
        <v>104</v>
      </c>
      <c r="C7" s="21" t="s">
        <v>158</v>
      </c>
      <c r="D7" s="4" t="s">
        <v>57</v>
      </c>
      <c r="E7" s="22">
        <v>863586032896791</v>
      </c>
      <c r="F7" s="4"/>
      <c r="G7" s="4" t="s">
        <v>55</v>
      </c>
      <c r="H7" s="17"/>
      <c r="I7" s="24" t="s">
        <v>107</v>
      </c>
      <c r="J7" s="16" t="s">
        <v>111</v>
      </c>
      <c r="K7" s="16" t="s">
        <v>106</v>
      </c>
      <c r="L7" s="16" t="s">
        <v>63</v>
      </c>
      <c r="M7" s="16" t="s">
        <v>112</v>
      </c>
      <c r="N7" s="16"/>
      <c r="O7" s="16" t="s">
        <v>44</v>
      </c>
      <c r="P7" s="16" t="s">
        <v>99</v>
      </c>
      <c r="Q7" s="33" t="s">
        <v>25</v>
      </c>
      <c r="R7" s="34" t="s">
        <v>39</v>
      </c>
      <c r="U7" s="82"/>
      <c r="V7" s="46" t="s">
        <v>48</v>
      </c>
    </row>
    <row r="8" spans="1:22" s="2" customFormat="1" ht="15.75" customHeight="1" x14ac:dyDescent="0.25">
      <c r="A8" s="34">
        <v>3</v>
      </c>
      <c r="B8" s="21" t="s">
        <v>104</v>
      </c>
      <c r="C8" s="21" t="s">
        <v>158</v>
      </c>
      <c r="D8" s="4" t="s">
        <v>57</v>
      </c>
      <c r="E8" s="22">
        <v>865209034369158</v>
      </c>
      <c r="F8" s="4"/>
      <c r="G8" s="4" t="s">
        <v>55</v>
      </c>
      <c r="H8" s="25"/>
      <c r="I8" s="24" t="s">
        <v>71</v>
      </c>
      <c r="J8" s="16" t="s">
        <v>109</v>
      </c>
      <c r="K8" s="16" t="s">
        <v>108</v>
      </c>
      <c r="L8" s="16" t="s">
        <v>63</v>
      </c>
      <c r="M8" s="16" t="s">
        <v>110</v>
      </c>
      <c r="N8" s="16"/>
      <c r="O8" s="16" t="s">
        <v>44</v>
      </c>
      <c r="P8" s="16" t="s">
        <v>99</v>
      </c>
      <c r="Q8" s="28" t="s">
        <v>25</v>
      </c>
      <c r="R8" s="4" t="s">
        <v>28</v>
      </c>
      <c r="U8" s="82"/>
      <c r="V8" s="46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82"/>
      <c r="V9" s="46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23"/>
      <c r="U10" s="83"/>
      <c r="V10" s="46" t="s">
        <v>39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23"/>
      <c r="U11" s="81" t="s">
        <v>27</v>
      </c>
      <c r="V11" s="46" t="s">
        <v>31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23"/>
      <c r="U12" s="82"/>
      <c r="V12" s="47" t="s">
        <v>32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23"/>
      <c r="U13" s="83"/>
      <c r="V13" s="46" t="s">
        <v>33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23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23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23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2" t="s">
        <v>43</v>
      </c>
      <c r="V19" s="53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50" t="s">
        <v>20</v>
      </c>
      <c r="V22" s="49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8" t="s">
        <v>34</v>
      </c>
      <c r="V23" s="49">
        <f>COUNTIF(R6:R55,"MCU")</f>
        <v>1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8" t="s">
        <v>46</v>
      </c>
      <c r="V24" s="49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8" t="s">
        <v>35</v>
      </c>
      <c r="V25" s="49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8" t="s">
        <v>41</v>
      </c>
      <c r="V26" s="49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8" t="s">
        <v>30</v>
      </c>
      <c r="V27" s="49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8" t="s">
        <v>36</v>
      </c>
      <c r="V28" s="49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8" t="s">
        <v>37</v>
      </c>
      <c r="V29" s="49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8" t="s">
        <v>38</v>
      </c>
      <c r="V30" s="49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Q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11"/>
    </row>
    <row r="2" spans="1:22" ht="20.25" customHeight="1" x14ac:dyDescent="0.25">
      <c r="A2" s="85" t="s">
        <v>11</v>
      </c>
      <c r="B2" s="86"/>
      <c r="C2" s="86"/>
      <c r="D2" s="86"/>
      <c r="E2" s="87" t="s">
        <v>52</v>
      </c>
      <c r="F2" s="8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88" t="s">
        <v>0</v>
      </c>
      <c r="B4" s="89" t="s">
        <v>10</v>
      </c>
      <c r="C4" s="89"/>
      <c r="D4" s="89"/>
      <c r="E4" s="89"/>
      <c r="F4" s="89"/>
      <c r="G4" s="89"/>
      <c r="H4" s="89"/>
      <c r="I4" s="89"/>
      <c r="J4" s="80" t="s">
        <v>6</v>
      </c>
      <c r="K4" s="80" t="s">
        <v>15</v>
      </c>
      <c r="L4" s="80"/>
      <c r="M4" s="80" t="s">
        <v>8</v>
      </c>
      <c r="N4" s="80"/>
      <c r="O4" s="90" t="s">
        <v>9</v>
      </c>
      <c r="P4" s="90" t="s">
        <v>18</v>
      </c>
      <c r="Q4" s="80" t="s">
        <v>26</v>
      </c>
      <c r="R4" s="80" t="s">
        <v>20</v>
      </c>
      <c r="U4" s="80" t="s">
        <v>26</v>
      </c>
      <c r="V4" s="80" t="s">
        <v>20</v>
      </c>
    </row>
    <row r="5" spans="1:22" ht="45" customHeight="1" x14ac:dyDescent="0.25">
      <c r="A5" s="88"/>
      <c r="B5" s="61" t="s">
        <v>1</v>
      </c>
      <c r="C5" s="61" t="s">
        <v>2</v>
      </c>
      <c r="D5" s="60" t="s">
        <v>3</v>
      </c>
      <c r="E5" s="60" t="s">
        <v>12</v>
      </c>
      <c r="F5" s="60" t="s">
        <v>4</v>
      </c>
      <c r="G5" s="5" t="s">
        <v>5</v>
      </c>
      <c r="H5" s="5" t="s">
        <v>7</v>
      </c>
      <c r="I5" s="19" t="s">
        <v>19</v>
      </c>
      <c r="J5" s="80"/>
      <c r="K5" s="61" t="s">
        <v>16</v>
      </c>
      <c r="L5" s="61" t="s">
        <v>17</v>
      </c>
      <c r="M5" s="60" t="s">
        <v>13</v>
      </c>
      <c r="N5" s="61" t="s">
        <v>14</v>
      </c>
      <c r="O5" s="90"/>
      <c r="P5" s="90"/>
      <c r="Q5" s="80"/>
      <c r="R5" s="80"/>
      <c r="U5" s="80"/>
      <c r="V5" s="80"/>
    </row>
    <row r="6" spans="1:22" s="2" customFormat="1" ht="32.25" customHeight="1" x14ac:dyDescent="0.25">
      <c r="A6" s="34">
        <v>1</v>
      </c>
      <c r="B6" s="21" t="s">
        <v>104</v>
      </c>
      <c r="C6" s="21" t="s">
        <v>158</v>
      </c>
      <c r="D6" s="49" t="s">
        <v>103</v>
      </c>
      <c r="E6" s="64">
        <v>1207160031</v>
      </c>
      <c r="F6" s="65"/>
      <c r="G6" s="49"/>
      <c r="H6" s="16"/>
      <c r="I6" s="24"/>
      <c r="J6" s="17" t="s">
        <v>152</v>
      </c>
      <c r="K6" s="16"/>
      <c r="L6" s="16"/>
      <c r="M6" s="17"/>
      <c r="N6" s="16"/>
      <c r="O6" s="16"/>
      <c r="P6" s="16"/>
      <c r="Q6" s="33"/>
      <c r="R6" s="34"/>
      <c r="U6" s="81" t="s">
        <v>25</v>
      </c>
      <c r="V6" s="46" t="s">
        <v>28</v>
      </c>
    </row>
    <row r="7" spans="1:22" s="2" customFormat="1" ht="15.75" customHeight="1" x14ac:dyDescent="0.25">
      <c r="A7" s="34">
        <v>2</v>
      </c>
      <c r="B7" s="21" t="s">
        <v>104</v>
      </c>
      <c r="C7" s="21" t="s">
        <v>159</v>
      </c>
      <c r="D7" s="4" t="s">
        <v>153</v>
      </c>
      <c r="E7" s="22"/>
      <c r="F7" s="4"/>
      <c r="G7" s="4"/>
      <c r="H7" s="17"/>
      <c r="I7" s="24"/>
      <c r="J7" s="16" t="s">
        <v>38</v>
      </c>
      <c r="K7" s="16"/>
      <c r="L7" s="16"/>
      <c r="M7" s="16"/>
      <c r="N7" s="16"/>
      <c r="O7" s="16"/>
      <c r="P7" s="16"/>
      <c r="Q7" s="33"/>
      <c r="R7" s="44"/>
      <c r="U7" s="82"/>
      <c r="V7" s="46" t="s">
        <v>48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82"/>
      <c r="V8" s="46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82"/>
      <c r="V9" s="46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U10" s="83"/>
      <c r="V10" s="46" t="s">
        <v>39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81" t="s">
        <v>27</v>
      </c>
      <c r="V11" s="46" t="s">
        <v>31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5"/>
      <c r="U12" s="82"/>
      <c r="V12" s="47" t="s">
        <v>32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83"/>
      <c r="V13" s="46" t="s">
        <v>33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2" t="s">
        <v>43</v>
      </c>
      <c r="V19" s="53">
        <f>SUM(V17:V18)</f>
        <v>0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50" t="s">
        <v>20</v>
      </c>
      <c r="V22" s="49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8" t="s">
        <v>34</v>
      </c>
      <c r="V23" s="49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8" t="s">
        <v>46</v>
      </c>
      <c r="V24" s="49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8" t="s">
        <v>35</v>
      </c>
      <c r="V25" s="49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8" t="s">
        <v>41</v>
      </c>
      <c r="V26" s="49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8" t="s">
        <v>30</v>
      </c>
      <c r="V27" s="49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8" t="s">
        <v>36</v>
      </c>
      <c r="V28" s="49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8" t="s">
        <v>37</v>
      </c>
      <c r="V29" s="49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8" t="s">
        <v>38</v>
      </c>
      <c r="V30" s="49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A17" zoomScale="55" zoomScaleNormal="55" workbookViewId="0">
      <selection activeCell="B20" sqref="B20:R3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7"/>
      <c r="R1" s="51"/>
    </row>
    <row r="2" spans="1:21" ht="20.25" customHeight="1" x14ac:dyDescent="0.25">
      <c r="A2" s="85" t="s">
        <v>11</v>
      </c>
      <c r="B2" s="86"/>
      <c r="C2" s="86"/>
      <c r="D2" s="86"/>
      <c r="E2" s="87" t="s">
        <v>52</v>
      </c>
      <c r="F2" s="8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1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1"/>
    </row>
    <row r="4" spans="1:21" ht="16.5" x14ac:dyDescent="0.25">
      <c r="A4" s="94" t="s">
        <v>0</v>
      </c>
      <c r="B4" s="96" t="s">
        <v>10</v>
      </c>
      <c r="C4" s="97"/>
      <c r="D4" s="97"/>
      <c r="E4" s="97"/>
      <c r="F4" s="97"/>
      <c r="G4" s="97"/>
      <c r="H4" s="97"/>
      <c r="I4" s="98"/>
      <c r="J4" s="99" t="s">
        <v>6</v>
      </c>
      <c r="K4" s="80" t="s">
        <v>15</v>
      </c>
      <c r="L4" s="80"/>
      <c r="M4" s="101" t="s">
        <v>8</v>
      </c>
      <c r="N4" s="102"/>
      <c r="O4" s="103" t="s">
        <v>9</v>
      </c>
      <c r="P4" s="103" t="s">
        <v>18</v>
      </c>
      <c r="Q4" s="80" t="s">
        <v>26</v>
      </c>
      <c r="R4" s="80" t="s">
        <v>20</v>
      </c>
      <c r="T4" s="80" t="s">
        <v>26</v>
      </c>
      <c r="U4" s="80" t="s">
        <v>20</v>
      </c>
    </row>
    <row r="5" spans="1:21" ht="45" customHeight="1" x14ac:dyDescent="0.25">
      <c r="A5" s="9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100"/>
      <c r="K5" s="1" t="s">
        <v>16</v>
      </c>
      <c r="L5" s="1" t="s">
        <v>17</v>
      </c>
      <c r="M5" s="20" t="s">
        <v>13</v>
      </c>
      <c r="N5" s="1" t="s">
        <v>14</v>
      </c>
      <c r="O5" s="104"/>
      <c r="P5" s="104"/>
      <c r="Q5" s="80"/>
      <c r="R5" s="80"/>
      <c r="T5" s="80"/>
      <c r="U5" s="80"/>
    </row>
    <row r="6" spans="1:21" s="2" customFormat="1" ht="15.75" customHeight="1" x14ac:dyDescent="0.25">
      <c r="A6" s="34">
        <v>1</v>
      </c>
      <c r="B6" s="21" t="s">
        <v>51</v>
      </c>
      <c r="C6" s="21">
        <v>43254</v>
      </c>
      <c r="D6" s="16" t="s">
        <v>53</v>
      </c>
      <c r="E6" s="36">
        <v>862118020884299</v>
      </c>
      <c r="F6" s="16"/>
      <c r="G6" s="16" t="s">
        <v>54</v>
      </c>
      <c r="H6" s="17"/>
      <c r="I6" s="24"/>
      <c r="J6" s="17" t="s">
        <v>93</v>
      </c>
      <c r="K6" s="16"/>
      <c r="L6" s="16"/>
      <c r="M6" s="16" t="s">
        <v>100</v>
      </c>
      <c r="N6" s="16"/>
      <c r="O6" s="16" t="s">
        <v>101</v>
      </c>
      <c r="P6" s="16" t="s">
        <v>45</v>
      </c>
      <c r="Q6" s="17" t="s">
        <v>25</v>
      </c>
      <c r="R6" s="16" t="s">
        <v>40</v>
      </c>
      <c r="T6" s="81" t="s">
        <v>25</v>
      </c>
      <c r="U6" s="46" t="s">
        <v>28</v>
      </c>
    </row>
    <row r="7" spans="1:21" s="2" customFormat="1" ht="15.75" customHeight="1" x14ac:dyDescent="0.25">
      <c r="A7" s="34">
        <v>2</v>
      </c>
      <c r="B7" s="21" t="s">
        <v>51</v>
      </c>
      <c r="C7" s="21">
        <v>43254</v>
      </c>
      <c r="D7" s="4" t="s">
        <v>53</v>
      </c>
      <c r="E7" s="22">
        <v>864161020967878</v>
      </c>
      <c r="F7" s="4"/>
      <c r="G7" s="4" t="s">
        <v>54</v>
      </c>
      <c r="H7" s="17" t="s">
        <v>91</v>
      </c>
      <c r="I7" s="24" t="s">
        <v>88</v>
      </c>
      <c r="J7" s="16" t="s">
        <v>92</v>
      </c>
      <c r="K7" s="16" t="s">
        <v>85</v>
      </c>
      <c r="L7" s="16" t="s">
        <v>89</v>
      </c>
      <c r="M7" s="16" t="s">
        <v>90</v>
      </c>
      <c r="N7" s="16"/>
      <c r="O7" s="16" t="s">
        <v>44</v>
      </c>
      <c r="P7" s="16" t="s">
        <v>45</v>
      </c>
      <c r="Q7" s="33" t="s">
        <v>27</v>
      </c>
      <c r="R7" s="34" t="s">
        <v>32</v>
      </c>
      <c r="T7" s="82"/>
      <c r="U7" s="46" t="s">
        <v>48</v>
      </c>
    </row>
    <row r="8" spans="1:21" s="2" customFormat="1" ht="15.75" customHeight="1" x14ac:dyDescent="0.25">
      <c r="A8" s="34">
        <v>3</v>
      </c>
      <c r="B8" s="21" t="s">
        <v>51</v>
      </c>
      <c r="C8" s="21">
        <v>43254</v>
      </c>
      <c r="D8" s="4" t="s">
        <v>53</v>
      </c>
      <c r="E8" s="22">
        <v>864161026899455</v>
      </c>
      <c r="F8" s="4"/>
      <c r="G8" s="4" t="s">
        <v>54</v>
      </c>
      <c r="H8" s="26" t="s">
        <v>96</v>
      </c>
      <c r="I8" s="24" t="s">
        <v>83</v>
      </c>
      <c r="J8" s="16"/>
      <c r="K8" s="16" t="s">
        <v>85</v>
      </c>
      <c r="L8" s="16" t="s">
        <v>98</v>
      </c>
      <c r="M8" s="16" t="s">
        <v>90</v>
      </c>
      <c r="N8" s="16"/>
      <c r="O8" s="16"/>
      <c r="P8" s="16" t="s">
        <v>99</v>
      </c>
      <c r="Q8" s="28" t="s">
        <v>27</v>
      </c>
      <c r="R8" s="4" t="s">
        <v>32</v>
      </c>
      <c r="T8" s="82"/>
      <c r="U8" s="46" t="s">
        <v>29</v>
      </c>
    </row>
    <row r="9" spans="1:21" s="2" customFormat="1" ht="15.75" customHeight="1" x14ac:dyDescent="0.25">
      <c r="A9" s="34">
        <v>4</v>
      </c>
      <c r="B9" s="21" t="s">
        <v>51</v>
      </c>
      <c r="C9" s="21">
        <v>43254</v>
      </c>
      <c r="D9" s="4" t="s">
        <v>53</v>
      </c>
      <c r="E9" s="22">
        <v>864161023179745</v>
      </c>
      <c r="F9" s="4"/>
      <c r="G9" s="4" t="s">
        <v>54</v>
      </c>
      <c r="H9" s="26" t="s">
        <v>97</v>
      </c>
      <c r="I9" s="24" t="s">
        <v>83</v>
      </c>
      <c r="J9" s="16"/>
      <c r="K9" s="16" t="s">
        <v>84</v>
      </c>
      <c r="L9" s="16" t="s">
        <v>98</v>
      </c>
      <c r="M9" s="16" t="s">
        <v>90</v>
      </c>
      <c r="N9" s="16"/>
      <c r="O9" s="16" t="s">
        <v>44</v>
      </c>
      <c r="P9" s="16" t="s">
        <v>99</v>
      </c>
      <c r="Q9" s="28" t="s">
        <v>27</v>
      </c>
      <c r="R9" s="4" t="s">
        <v>32</v>
      </c>
      <c r="T9" s="82"/>
      <c r="U9" s="46" t="s">
        <v>40</v>
      </c>
    </row>
    <row r="10" spans="1:21" s="2" customFormat="1" ht="15.75" customHeight="1" x14ac:dyDescent="0.25">
      <c r="A10" s="34">
        <v>5</v>
      </c>
      <c r="B10" s="21" t="s">
        <v>51</v>
      </c>
      <c r="C10" s="21">
        <v>43254</v>
      </c>
      <c r="D10" s="16" t="s">
        <v>53</v>
      </c>
      <c r="E10" s="36">
        <v>865904027268066</v>
      </c>
      <c r="F10" s="16"/>
      <c r="G10" s="16" t="s">
        <v>54</v>
      </c>
      <c r="H10" s="17" t="s">
        <v>95</v>
      </c>
      <c r="I10" s="17" t="s">
        <v>87</v>
      </c>
      <c r="J10" s="16" t="s">
        <v>86</v>
      </c>
      <c r="K10" s="16" t="s">
        <v>85</v>
      </c>
      <c r="L10" s="16" t="s">
        <v>89</v>
      </c>
      <c r="M10" s="16" t="s">
        <v>94</v>
      </c>
      <c r="N10" s="27">
        <v>10000</v>
      </c>
      <c r="O10" s="16" t="s">
        <v>44</v>
      </c>
      <c r="P10" s="16" t="s">
        <v>45</v>
      </c>
      <c r="Q10" s="17" t="s">
        <v>25</v>
      </c>
      <c r="R10" s="16" t="s">
        <v>40</v>
      </c>
      <c r="T10" s="83"/>
      <c r="U10" s="46" t="s">
        <v>39</v>
      </c>
    </row>
    <row r="11" spans="1:21" s="2" customFormat="1" ht="15.75" customHeight="1" x14ac:dyDescent="0.25">
      <c r="A11" s="34">
        <v>6</v>
      </c>
      <c r="B11" s="21" t="s">
        <v>104</v>
      </c>
      <c r="C11" s="21" t="s">
        <v>158</v>
      </c>
      <c r="D11" s="16" t="s">
        <v>53</v>
      </c>
      <c r="E11" s="36">
        <v>866762025245992</v>
      </c>
      <c r="F11" s="16"/>
      <c r="G11" s="16" t="s">
        <v>54</v>
      </c>
      <c r="H11" s="16" t="s">
        <v>149</v>
      </c>
      <c r="I11" s="17" t="s">
        <v>146</v>
      </c>
      <c r="J11" s="16" t="s">
        <v>147</v>
      </c>
      <c r="K11" s="16" t="s">
        <v>144</v>
      </c>
      <c r="L11" s="26" t="s">
        <v>89</v>
      </c>
      <c r="M11" s="16" t="s">
        <v>148</v>
      </c>
      <c r="N11" s="16"/>
      <c r="O11" s="16" t="s">
        <v>44</v>
      </c>
      <c r="P11" s="16" t="s">
        <v>99</v>
      </c>
      <c r="Q11" s="17" t="s">
        <v>25</v>
      </c>
      <c r="R11" s="66" t="s">
        <v>39</v>
      </c>
      <c r="T11" s="81" t="s">
        <v>27</v>
      </c>
      <c r="U11" s="46" t="s">
        <v>31</v>
      </c>
    </row>
    <row r="12" spans="1:21" s="18" customFormat="1" ht="15.75" customHeight="1" x14ac:dyDescent="0.25">
      <c r="A12" s="34">
        <v>7</v>
      </c>
      <c r="B12" s="21" t="s">
        <v>104</v>
      </c>
      <c r="C12" s="21" t="s">
        <v>158</v>
      </c>
      <c r="D12" s="16" t="s">
        <v>53</v>
      </c>
      <c r="E12" s="36">
        <v>865904020102106</v>
      </c>
      <c r="F12" s="16"/>
      <c r="G12" s="16" t="s">
        <v>54</v>
      </c>
      <c r="H12" s="16" t="s">
        <v>143</v>
      </c>
      <c r="I12" s="16" t="s">
        <v>142</v>
      </c>
      <c r="J12" s="16"/>
      <c r="K12" s="16" t="s">
        <v>141</v>
      </c>
      <c r="L12" s="26" t="s">
        <v>89</v>
      </c>
      <c r="M12" s="16" t="s">
        <v>90</v>
      </c>
      <c r="N12" s="16"/>
      <c r="O12" s="16" t="s">
        <v>44</v>
      </c>
      <c r="P12" s="16" t="s">
        <v>99</v>
      </c>
      <c r="Q12" s="17" t="s">
        <v>27</v>
      </c>
      <c r="R12" s="67" t="s">
        <v>32</v>
      </c>
      <c r="T12" s="82"/>
      <c r="U12" s="47" t="s">
        <v>32</v>
      </c>
    </row>
    <row r="13" spans="1:21" s="2" customFormat="1" ht="15.75" customHeight="1" x14ac:dyDescent="0.25">
      <c r="A13" s="34">
        <v>8</v>
      </c>
      <c r="B13" s="21" t="s">
        <v>104</v>
      </c>
      <c r="C13" s="21" t="s">
        <v>158</v>
      </c>
      <c r="D13" s="16" t="s">
        <v>53</v>
      </c>
      <c r="E13" s="36">
        <v>863306024469816</v>
      </c>
      <c r="F13" s="16" t="s">
        <v>105</v>
      </c>
      <c r="G13" s="16" t="s">
        <v>54</v>
      </c>
      <c r="H13" s="26"/>
      <c r="I13" s="26" t="s">
        <v>139</v>
      </c>
      <c r="J13" s="26" t="s">
        <v>140</v>
      </c>
      <c r="K13" s="26" t="s">
        <v>89</v>
      </c>
      <c r="L13" s="16"/>
      <c r="M13" s="16" t="s">
        <v>72</v>
      </c>
      <c r="N13" s="26"/>
      <c r="O13" s="16" t="s">
        <v>44</v>
      </c>
      <c r="P13" s="16" t="s">
        <v>99</v>
      </c>
      <c r="Q13" s="17" t="s">
        <v>27</v>
      </c>
      <c r="R13" s="66" t="s">
        <v>32</v>
      </c>
      <c r="T13" s="83"/>
      <c r="U13" s="46" t="s">
        <v>33</v>
      </c>
    </row>
    <row r="14" spans="1:21" s="2" customFormat="1" ht="15.75" customHeight="1" x14ac:dyDescent="0.25">
      <c r="A14" s="34">
        <v>9</v>
      </c>
      <c r="B14" s="21" t="s">
        <v>104</v>
      </c>
      <c r="C14" s="21" t="s">
        <v>158</v>
      </c>
      <c r="D14" s="16" t="s">
        <v>53</v>
      </c>
      <c r="E14" s="36">
        <v>866762029016852</v>
      </c>
      <c r="F14" s="16"/>
      <c r="G14" s="16" t="s">
        <v>54</v>
      </c>
      <c r="H14" s="16"/>
      <c r="I14" s="16" t="s">
        <v>155</v>
      </c>
      <c r="J14" s="16" t="s">
        <v>156</v>
      </c>
      <c r="K14" s="16"/>
      <c r="L14" s="16"/>
      <c r="M14" s="16" t="s">
        <v>110</v>
      </c>
      <c r="N14" s="16"/>
      <c r="O14" s="16" t="s">
        <v>44</v>
      </c>
      <c r="P14" s="16" t="s">
        <v>99</v>
      </c>
      <c r="Q14" s="17" t="s">
        <v>25</v>
      </c>
      <c r="R14" s="66" t="s">
        <v>28</v>
      </c>
    </row>
    <row r="15" spans="1:21" ht="16.5" x14ac:dyDescent="0.25">
      <c r="A15" s="34">
        <v>10</v>
      </c>
      <c r="B15" s="21" t="s">
        <v>104</v>
      </c>
      <c r="C15" s="21" t="s">
        <v>158</v>
      </c>
      <c r="D15" s="16" t="s">
        <v>53</v>
      </c>
      <c r="E15" s="70" t="s">
        <v>138</v>
      </c>
      <c r="F15" s="16"/>
      <c r="G15" s="16" t="s">
        <v>54</v>
      </c>
      <c r="H15" s="16"/>
      <c r="I15" s="27" t="s">
        <v>145</v>
      </c>
      <c r="J15" s="16" t="s">
        <v>154</v>
      </c>
      <c r="K15" s="16" t="s">
        <v>144</v>
      </c>
      <c r="L15" s="16"/>
      <c r="M15" s="16" t="s">
        <v>100</v>
      </c>
      <c r="N15" s="16"/>
      <c r="O15" s="16" t="s">
        <v>101</v>
      </c>
      <c r="P15" s="16" t="s">
        <v>99</v>
      </c>
      <c r="Q15" s="17" t="s">
        <v>25</v>
      </c>
      <c r="R15" s="66" t="s">
        <v>48</v>
      </c>
    </row>
    <row r="16" spans="1:21" ht="16.5" x14ac:dyDescent="0.25">
      <c r="A16" s="34">
        <v>11</v>
      </c>
      <c r="B16" s="21" t="s">
        <v>104</v>
      </c>
      <c r="C16" s="21" t="s">
        <v>158</v>
      </c>
      <c r="D16" s="4" t="s">
        <v>53</v>
      </c>
      <c r="E16" s="22">
        <v>867330024402888</v>
      </c>
      <c r="F16" s="4"/>
      <c r="G16" s="4" t="s">
        <v>54</v>
      </c>
      <c r="H16" s="16"/>
      <c r="I16" s="16" t="s">
        <v>151</v>
      </c>
      <c r="J16" s="16" t="s">
        <v>150</v>
      </c>
      <c r="K16" s="16" t="s">
        <v>98</v>
      </c>
      <c r="L16" s="16" t="s">
        <v>89</v>
      </c>
      <c r="M16" s="16" t="s">
        <v>90</v>
      </c>
      <c r="N16" s="16"/>
      <c r="O16" s="16" t="s">
        <v>44</v>
      </c>
      <c r="P16" s="16" t="s">
        <v>99</v>
      </c>
      <c r="Q16" s="33" t="s">
        <v>27</v>
      </c>
      <c r="R16" s="35" t="s">
        <v>32</v>
      </c>
      <c r="T16" s="32" t="s">
        <v>21</v>
      </c>
      <c r="U16" s="31" t="s">
        <v>22</v>
      </c>
    </row>
    <row r="17" spans="1:21" ht="16.5" x14ac:dyDescent="0.25">
      <c r="A17" s="34">
        <v>12</v>
      </c>
      <c r="B17" s="21" t="s">
        <v>51</v>
      </c>
      <c r="C17" s="21">
        <v>43254</v>
      </c>
      <c r="D17" s="4" t="s">
        <v>47</v>
      </c>
      <c r="E17" s="22">
        <v>863586034513543</v>
      </c>
      <c r="F17" s="4"/>
      <c r="G17" s="4" t="s">
        <v>55</v>
      </c>
      <c r="H17" s="4"/>
      <c r="I17" s="24" t="s">
        <v>60</v>
      </c>
      <c r="J17" s="16" t="s">
        <v>61</v>
      </c>
      <c r="K17" s="16" t="s">
        <v>49</v>
      </c>
      <c r="L17" s="16"/>
      <c r="M17" s="16" t="s">
        <v>62</v>
      </c>
      <c r="N17" s="16"/>
      <c r="O17" s="16" t="s">
        <v>44</v>
      </c>
      <c r="P17" s="16" t="s">
        <v>45</v>
      </c>
      <c r="Q17" s="28" t="s">
        <v>25</v>
      </c>
      <c r="R17" s="4" t="s">
        <v>29</v>
      </c>
      <c r="T17" s="29" t="s">
        <v>24</v>
      </c>
      <c r="U17" s="23">
        <f>COUNTIF(Q6:Q105,"PM")</f>
        <v>12</v>
      </c>
    </row>
    <row r="18" spans="1:21" ht="16.5" x14ac:dyDescent="0.25">
      <c r="A18" s="34">
        <v>13</v>
      </c>
      <c r="B18" s="21" t="s">
        <v>104</v>
      </c>
      <c r="C18" s="21" t="s">
        <v>158</v>
      </c>
      <c r="D18" s="4" t="s">
        <v>47</v>
      </c>
      <c r="E18" s="22">
        <v>863586034513543</v>
      </c>
      <c r="F18" s="4"/>
      <c r="G18" s="4" t="s">
        <v>55</v>
      </c>
      <c r="H18" s="4"/>
      <c r="I18" s="24" t="s">
        <v>134</v>
      </c>
      <c r="J18" s="16" t="s">
        <v>136</v>
      </c>
      <c r="K18" s="16" t="s">
        <v>49</v>
      </c>
      <c r="L18" s="16"/>
      <c r="M18" s="16" t="s">
        <v>135</v>
      </c>
      <c r="N18" s="16"/>
      <c r="O18" s="16" t="s">
        <v>157</v>
      </c>
      <c r="P18" s="16" t="s">
        <v>99</v>
      </c>
      <c r="Q18" s="28" t="s">
        <v>27</v>
      </c>
      <c r="R18" s="4" t="s">
        <v>32</v>
      </c>
      <c r="T18" s="29" t="s">
        <v>23</v>
      </c>
      <c r="U18" s="23">
        <f>COUNTIF(Q6:Q105,"PC")</f>
        <v>21</v>
      </c>
    </row>
    <row r="19" spans="1:21" ht="16.5" x14ac:dyDescent="0.25">
      <c r="A19" s="34">
        <v>14</v>
      </c>
      <c r="B19" s="21" t="s">
        <v>104</v>
      </c>
      <c r="C19" s="21" t="s">
        <v>158</v>
      </c>
      <c r="D19" s="4" t="s">
        <v>47</v>
      </c>
      <c r="E19" s="22">
        <v>861694031750936</v>
      </c>
      <c r="F19" s="4"/>
      <c r="G19" s="4" t="s">
        <v>55</v>
      </c>
      <c r="H19" s="4"/>
      <c r="I19" s="24" t="s">
        <v>137</v>
      </c>
      <c r="J19" s="16" t="s">
        <v>118</v>
      </c>
      <c r="K19" s="16" t="s">
        <v>49</v>
      </c>
      <c r="L19" s="16"/>
      <c r="M19" s="16"/>
      <c r="N19" s="16"/>
      <c r="O19" s="16" t="s">
        <v>157</v>
      </c>
      <c r="P19" s="16" t="s">
        <v>99</v>
      </c>
      <c r="Q19" s="28" t="s">
        <v>27</v>
      </c>
      <c r="R19" s="4" t="s">
        <v>32</v>
      </c>
      <c r="T19" s="35"/>
      <c r="U19" s="35"/>
    </row>
    <row r="20" spans="1:21" ht="16.5" x14ac:dyDescent="0.25">
      <c r="A20" s="34">
        <v>15</v>
      </c>
      <c r="B20" s="21" t="s">
        <v>51</v>
      </c>
      <c r="C20" s="21">
        <v>43254</v>
      </c>
      <c r="D20" s="4" t="s">
        <v>56</v>
      </c>
      <c r="E20" s="22">
        <v>868004026322407</v>
      </c>
      <c r="F20" s="4"/>
      <c r="G20" s="4" t="s">
        <v>54</v>
      </c>
      <c r="H20" s="16"/>
      <c r="I20" s="24" t="s">
        <v>77</v>
      </c>
      <c r="J20" s="16"/>
      <c r="K20" s="16" t="s">
        <v>69</v>
      </c>
      <c r="L20" s="16" t="s">
        <v>69</v>
      </c>
      <c r="M20" s="16" t="s">
        <v>72</v>
      </c>
      <c r="N20" s="16"/>
      <c r="O20" s="16" t="s">
        <v>44</v>
      </c>
      <c r="P20" s="16" t="s">
        <v>45</v>
      </c>
      <c r="Q20" s="33" t="s">
        <v>27</v>
      </c>
      <c r="R20" s="34" t="s">
        <v>32</v>
      </c>
    </row>
    <row r="21" spans="1:21" ht="16.5" x14ac:dyDescent="0.25">
      <c r="A21" s="34">
        <v>16</v>
      </c>
      <c r="B21" s="21" t="s">
        <v>51</v>
      </c>
      <c r="C21" s="21">
        <v>43254</v>
      </c>
      <c r="D21" s="16" t="s">
        <v>56</v>
      </c>
      <c r="E21" s="36">
        <v>867330023792305</v>
      </c>
      <c r="F21" s="16"/>
      <c r="G21" s="16" t="s">
        <v>54</v>
      </c>
      <c r="H21" s="17"/>
      <c r="I21" s="24" t="s">
        <v>68</v>
      </c>
      <c r="J21" s="16" t="s">
        <v>75</v>
      </c>
      <c r="K21" s="16" t="s">
        <v>74</v>
      </c>
      <c r="L21" s="16" t="s">
        <v>69</v>
      </c>
      <c r="M21" s="16" t="s">
        <v>76</v>
      </c>
      <c r="N21" s="27">
        <v>10000</v>
      </c>
      <c r="O21" s="16" t="s">
        <v>44</v>
      </c>
      <c r="P21" s="16" t="s">
        <v>45</v>
      </c>
      <c r="Q21" s="17" t="s">
        <v>25</v>
      </c>
      <c r="R21" s="16" t="s">
        <v>40</v>
      </c>
    </row>
    <row r="22" spans="1:21" ht="16.5" x14ac:dyDescent="0.25">
      <c r="A22" s="34">
        <v>17</v>
      </c>
      <c r="B22" s="21" t="s">
        <v>51</v>
      </c>
      <c r="C22" s="21">
        <v>43254</v>
      </c>
      <c r="D22" s="4" t="s">
        <v>56</v>
      </c>
      <c r="E22" s="22">
        <v>867330029860361</v>
      </c>
      <c r="F22" s="4"/>
      <c r="G22" s="4" t="s">
        <v>54</v>
      </c>
      <c r="H22" s="25"/>
      <c r="I22" s="24" t="s">
        <v>71</v>
      </c>
      <c r="J22" s="16"/>
      <c r="K22" s="16" t="s">
        <v>69</v>
      </c>
      <c r="L22" s="16" t="s">
        <v>69</v>
      </c>
      <c r="M22" s="16" t="s">
        <v>72</v>
      </c>
      <c r="N22" s="16"/>
      <c r="O22" s="16" t="s">
        <v>44</v>
      </c>
      <c r="P22" s="16" t="s">
        <v>45</v>
      </c>
      <c r="Q22" s="33" t="s">
        <v>27</v>
      </c>
      <c r="R22" s="34" t="s">
        <v>32</v>
      </c>
      <c r="T22" s="50" t="s">
        <v>20</v>
      </c>
      <c r="U22" s="49" t="s">
        <v>22</v>
      </c>
    </row>
    <row r="23" spans="1:21" ht="16.5" x14ac:dyDescent="0.25">
      <c r="A23" s="34">
        <v>18</v>
      </c>
      <c r="B23" s="21" t="s">
        <v>51</v>
      </c>
      <c r="C23" s="21">
        <v>43254</v>
      </c>
      <c r="D23" s="4" t="s">
        <v>56</v>
      </c>
      <c r="E23" s="22">
        <v>867330029877449</v>
      </c>
      <c r="F23" s="4"/>
      <c r="G23" s="4" t="s">
        <v>54</v>
      </c>
      <c r="H23" s="25"/>
      <c r="I23" s="24" t="s">
        <v>73</v>
      </c>
      <c r="J23" s="16"/>
      <c r="K23" s="16" t="s">
        <v>69</v>
      </c>
      <c r="L23" s="16" t="s">
        <v>69</v>
      </c>
      <c r="M23" s="16" t="s">
        <v>72</v>
      </c>
      <c r="N23" s="16"/>
      <c r="O23" s="16" t="s">
        <v>44</v>
      </c>
      <c r="P23" s="16" t="s">
        <v>45</v>
      </c>
      <c r="Q23" s="33" t="s">
        <v>27</v>
      </c>
      <c r="R23" s="34" t="s">
        <v>32</v>
      </c>
      <c r="T23" s="48" t="s">
        <v>34</v>
      </c>
      <c r="U23" s="49">
        <f>COUNTIF(R6:R105,"MCU")</f>
        <v>2</v>
      </c>
    </row>
    <row r="24" spans="1:21" ht="16.5" x14ac:dyDescent="0.25">
      <c r="A24" s="34">
        <v>19</v>
      </c>
      <c r="B24" s="21" t="s">
        <v>51</v>
      </c>
      <c r="C24" s="21">
        <v>43254</v>
      </c>
      <c r="D24" s="4" t="s">
        <v>56</v>
      </c>
      <c r="E24" s="22">
        <v>867330021520369</v>
      </c>
      <c r="F24" s="4"/>
      <c r="G24" s="4" t="s">
        <v>55</v>
      </c>
      <c r="H24" s="25"/>
      <c r="I24" s="25" t="s">
        <v>68</v>
      </c>
      <c r="J24" s="16" t="s">
        <v>70</v>
      </c>
      <c r="K24" s="16" t="s">
        <v>67</v>
      </c>
      <c r="L24" s="16" t="s">
        <v>69</v>
      </c>
      <c r="M24" s="16" t="s">
        <v>82</v>
      </c>
      <c r="N24" s="16"/>
      <c r="O24" s="16" t="s">
        <v>44</v>
      </c>
      <c r="P24" s="16" t="s">
        <v>45</v>
      </c>
      <c r="Q24" s="33" t="s">
        <v>25</v>
      </c>
      <c r="R24" s="4" t="s">
        <v>29</v>
      </c>
      <c r="T24" s="48" t="s">
        <v>46</v>
      </c>
      <c r="U24" s="49">
        <f>COUNTIF(R6:R105,"GSM")</f>
        <v>1</v>
      </c>
    </row>
    <row r="25" spans="1:21" ht="16.5" x14ac:dyDescent="0.25">
      <c r="A25" s="34">
        <v>20</v>
      </c>
      <c r="B25" s="21" t="s">
        <v>51</v>
      </c>
      <c r="C25" s="21">
        <v>43254</v>
      </c>
      <c r="D25" s="16" t="s">
        <v>56</v>
      </c>
      <c r="E25" s="36">
        <v>868004026305758</v>
      </c>
      <c r="F25" s="16"/>
      <c r="G25" s="16" t="s">
        <v>54</v>
      </c>
      <c r="H25" s="16"/>
      <c r="I25" s="17" t="s">
        <v>80</v>
      </c>
      <c r="J25" s="16" t="s">
        <v>78</v>
      </c>
      <c r="K25" s="16" t="s">
        <v>79</v>
      </c>
      <c r="L25" s="16" t="s">
        <v>69</v>
      </c>
      <c r="M25" s="16" t="s">
        <v>81</v>
      </c>
      <c r="N25" s="27">
        <v>20000</v>
      </c>
      <c r="O25" s="16" t="s">
        <v>44</v>
      </c>
      <c r="P25" s="16" t="s">
        <v>45</v>
      </c>
      <c r="Q25" s="17" t="s">
        <v>25</v>
      </c>
      <c r="R25" s="16" t="s">
        <v>40</v>
      </c>
      <c r="T25" s="48" t="s">
        <v>35</v>
      </c>
      <c r="U25" s="49">
        <f>COUNTIF(R6:R105,"GPS")</f>
        <v>3</v>
      </c>
    </row>
    <row r="26" spans="1:21" ht="18.75" x14ac:dyDescent="0.25">
      <c r="A26" s="34">
        <v>21</v>
      </c>
      <c r="B26" s="21" t="s">
        <v>104</v>
      </c>
      <c r="C26" s="21" t="s">
        <v>158</v>
      </c>
      <c r="D26" s="4" t="s">
        <v>56</v>
      </c>
      <c r="E26" s="22">
        <v>867330029875575</v>
      </c>
      <c r="F26" s="4"/>
      <c r="G26" s="4" t="s">
        <v>55</v>
      </c>
      <c r="H26" s="16"/>
      <c r="I26" s="16" t="s">
        <v>116</v>
      </c>
      <c r="J26" s="16" t="s">
        <v>118</v>
      </c>
      <c r="K26" s="16" t="s">
        <v>67</v>
      </c>
      <c r="L26" s="16"/>
      <c r="M26" s="16" t="s">
        <v>38</v>
      </c>
      <c r="N26" s="16"/>
      <c r="O26" s="16" t="s">
        <v>44</v>
      </c>
      <c r="P26" s="16" t="s">
        <v>99</v>
      </c>
      <c r="Q26" s="33" t="s">
        <v>33</v>
      </c>
      <c r="R26" s="77" t="s">
        <v>33</v>
      </c>
      <c r="T26" s="48" t="s">
        <v>41</v>
      </c>
      <c r="U26" s="49">
        <f>COUNTIF(R6:R105,"NG")</f>
        <v>11</v>
      </c>
    </row>
    <row r="27" spans="1:21" ht="18.75" x14ac:dyDescent="0.25">
      <c r="A27" s="34">
        <v>22</v>
      </c>
      <c r="B27" s="21" t="s">
        <v>104</v>
      </c>
      <c r="C27" s="21" t="s">
        <v>158</v>
      </c>
      <c r="D27" s="4" t="s">
        <v>56</v>
      </c>
      <c r="E27" s="22">
        <v>869668023324415</v>
      </c>
      <c r="F27" s="4"/>
      <c r="G27" s="4" t="s">
        <v>55</v>
      </c>
      <c r="H27" s="26"/>
      <c r="I27" s="26" t="s">
        <v>117</v>
      </c>
      <c r="J27" s="16" t="s">
        <v>118</v>
      </c>
      <c r="K27" s="16" t="s">
        <v>67</v>
      </c>
      <c r="L27" s="16"/>
      <c r="M27" s="16" t="s">
        <v>38</v>
      </c>
      <c r="N27" s="26"/>
      <c r="O27" s="16" t="s">
        <v>44</v>
      </c>
      <c r="P27" s="16" t="s">
        <v>99</v>
      </c>
      <c r="Q27" s="33" t="s">
        <v>33</v>
      </c>
      <c r="R27" s="77" t="s">
        <v>33</v>
      </c>
      <c r="T27" s="48" t="s">
        <v>30</v>
      </c>
      <c r="U27" s="49">
        <f>COUNTIF(R6:R105,"LK")</f>
        <v>5</v>
      </c>
    </row>
    <row r="28" spans="1:21" ht="18.75" x14ac:dyDescent="0.25">
      <c r="A28" s="34">
        <v>23</v>
      </c>
      <c r="B28" s="21" t="s">
        <v>104</v>
      </c>
      <c r="C28" s="21" t="s">
        <v>158</v>
      </c>
      <c r="D28" s="16" t="s">
        <v>56</v>
      </c>
      <c r="E28" s="36">
        <v>867330026909013</v>
      </c>
      <c r="F28" s="16"/>
      <c r="G28" s="16" t="s">
        <v>54</v>
      </c>
      <c r="H28" s="16"/>
      <c r="I28" s="16" t="s">
        <v>113</v>
      </c>
      <c r="J28" s="16" t="s">
        <v>78</v>
      </c>
      <c r="K28" s="16" t="s">
        <v>79</v>
      </c>
      <c r="L28" s="16" t="s">
        <v>69</v>
      </c>
      <c r="M28" s="16" t="s">
        <v>81</v>
      </c>
      <c r="N28" s="16"/>
      <c r="O28" s="16" t="s">
        <v>44</v>
      </c>
      <c r="P28" s="16" t="s">
        <v>99</v>
      </c>
      <c r="Q28" s="17" t="s">
        <v>25</v>
      </c>
      <c r="R28" s="78" t="s">
        <v>40</v>
      </c>
      <c r="T28" s="48" t="s">
        <v>36</v>
      </c>
      <c r="U28" s="49">
        <f>COUNTIF(R6:R105,"MCH")</f>
        <v>0</v>
      </c>
    </row>
    <row r="29" spans="1:21" ht="18.75" x14ac:dyDescent="0.25">
      <c r="A29" s="34">
        <v>24</v>
      </c>
      <c r="B29" s="21" t="s">
        <v>104</v>
      </c>
      <c r="C29" s="21" t="s">
        <v>158</v>
      </c>
      <c r="D29" s="16" t="s">
        <v>56</v>
      </c>
      <c r="E29" s="36">
        <v>867330023795068</v>
      </c>
      <c r="F29" s="16"/>
      <c r="G29" s="16" t="s">
        <v>54</v>
      </c>
      <c r="H29" s="16"/>
      <c r="I29" s="16" t="s">
        <v>113</v>
      </c>
      <c r="J29" s="16" t="s">
        <v>70</v>
      </c>
      <c r="K29" s="16" t="s">
        <v>67</v>
      </c>
      <c r="L29" s="16"/>
      <c r="M29" s="16" t="s">
        <v>115</v>
      </c>
      <c r="N29" s="16"/>
      <c r="O29" s="16" t="s">
        <v>44</v>
      </c>
      <c r="P29" s="16" t="s">
        <v>99</v>
      </c>
      <c r="Q29" s="17" t="s">
        <v>27</v>
      </c>
      <c r="R29" s="78" t="s">
        <v>29</v>
      </c>
      <c r="T29" s="48" t="s">
        <v>37</v>
      </c>
      <c r="U29" s="49">
        <f>COUNTIF(R6:R105,"NCFW")</f>
        <v>11</v>
      </c>
    </row>
    <row r="30" spans="1:21" ht="18.75" x14ac:dyDescent="0.25">
      <c r="A30" s="34">
        <v>25</v>
      </c>
      <c r="B30" s="21" t="s">
        <v>104</v>
      </c>
      <c r="C30" s="21" t="s">
        <v>158</v>
      </c>
      <c r="D30" s="16" t="s">
        <v>56</v>
      </c>
      <c r="E30" s="36">
        <v>867330021487296</v>
      </c>
      <c r="F30" s="16"/>
      <c r="G30" s="16" t="s">
        <v>55</v>
      </c>
      <c r="H30" s="16"/>
      <c r="I30" s="16" t="s">
        <v>113</v>
      </c>
      <c r="J30" s="16" t="s">
        <v>78</v>
      </c>
      <c r="K30" s="16" t="s">
        <v>74</v>
      </c>
      <c r="L30" s="16" t="s">
        <v>69</v>
      </c>
      <c r="M30" s="16" t="s">
        <v>81</v>
      </c>
      <c r="N30" s="16"/>
      <c r="O30" s="16" t="s">
        <v>44</v>
      </c>
      <c r="P30" s="16" t="s">
        <v>99</v>
      </c>
      <c r="Q30" s="17" t="s">
        <v>25</v>
      </c>
      <c r="R30" s="78" t="s">
        <v>40</v>
      </c>
      <c r="T30" s="48" t="s">
        <v>38</v>
      </c>
      <c r="U30" s="49">
        <f>COUNTIF(R6:R105,"KL")</f>
        <v>2</v>
      </c>
    </row>
    <row r="31" spans="1:21" ht="18.75" x14ac:dyDescent="0.25">
      <c r="A31" s="34">
        <v>26</v>
      </c>
      <c r="B31" s="21" t="s">
        <v>104</v>
      </c>
      <c r="C31" s="21" t="s">
        <v>158</v>
      </c>
      <c r="D31" s="16" t="s">
        <v>56</v>
      </c>
      <c r="E31" s="36">
        <v>867330021495711</v>
      </c>
      <c r="F31" s="16"/>
      <c r="G31" s="16" t="s">
        <v>55</v>
      </c>
      <c r="H31" s="16"/>
      <c r="I31" s="16" t="s">
        <v>113</v>
      </c>
      <c r="J31" s="16" t="s">
        <v>78</v>
      </c>
      <c r="K31" s="16" t="s">
        <v>119</v>
      </c>
      <c r="L31" s="16" t="s">
        <v>69</v>
      </c>
      <c r="M31" s="16" t="s">
        <v>81</v>
      </c>
      <c r="N31" s="16"/>
      <c r="O31" s="16" t="s">
        <v>44</v>
      </c>
      <c r="P31" s="16" t="s">
        <v>99</v>
      </c>
      <c r="Q31" s="17" t="s">
        <v>25</v>
      </c>
      <c r="R31" s="78" t="s">
        <v>40</v>
      </c>
    </row>
    <row r="32" spans="1:21" ht="18.75" x14ac:dyDescent="0.25">
      <c r="A32" s="34">
        <v>27</v>
      </c>
      <c r="B32" s="21" t="s">
        <v>104</v>
      </c>
      <c r="C32" s="21" t="s">
        <v>158</v>
      </c>
      <c r="D32" s="16" t="s">
        <v>56</v>
      </c>
      <c r="E32" s="36">
        <v>868004026308406</v>
      </c>
      <c r="F32" s="16"/>
      <c r="G32" s="16" t="s">
        <v>54</v>
      </c>
      <c r="H32" s="16"/>
      <c r="I32" s="16" t="s">
        <v>121</v>
      </c>
      <c r="J32" s="16" t="s">
        <v>78</v>
      </c>
      <c r="K32" s="16" t="s">
        <v>120</v>
      </c>
      <c r="L32" s="16" t="s">
        <v>69</v>
      </c>
      <c r="M32" s="16" t="s">
        <v>81</v>
      </c>
      <c r="N32" s="16"/>
      <c r="O32" s="16" t="s">
        <v>44</v>
      </c>
      <c r="P32" s="16" t="s">
        <v>99</v>
      </c>
      <c r="Q32" s="17" t="s">
        <v>25</v>
      </c>
      <c r="R32" s="78" t="s">
        <v>40</v>
      </c>
    </row>
    <row r="33" spans="1:18" ht="18.75" x14ac:dyDescent="0.25">
      <c r="A33" s="34">
        <v>28</v>
      </c>
      <c r="B33" s="21" t="s">
        <v>104</v>
      </c>
      <c r="C33" s="21" t="s">
        <v>158</v>
      </c>
      <c r="D33" s="16" t="s">
        <v>56</v>
      </c>
      <c r="E33" s="36">
        <v>86169038283974</v>
      </c>
      <c r="F33" s="16"/>
      <c r="G33" s="16" t="s">
        <v>55</v>
      </c>
      <c r="H33" s="16"/>
      <c r="I33" s="16" t="s">
        <v>116</v>
      </c>
      <c r="J33" s="16" t="s">
        <v>126</v>
      </c>
      <c r="K33" s="16" t="s">
        <v>125</v>
      </c>
      <c r="L33" s="16" t="s">
        <v>69</v>
      </c>
      <c r="M33" s="16" t="s">
        <v>127</v>
      </c>
      <c r="N33" s="16"/>
      <c r="O33" s="16" t="s">
        <v>44</v>
      </c>
      <c r="P33" s="16" t="s">
        <v>99</v>
      </c>
      <c r="Q33" s="17" t="s">
        <v>25</v>
      </c>
      <c r="R33" s="78" t="s">
        <v>39</v>
      </c>
    </row>
    <row r="34" spans="1:18" ht="18.75" x14ac:dyDescent="0.25">
      <c r="A34" s="34">
        <v>29</v>
      </c>
      <c r="B34" s="21" t="s">
        <v>104</v>
      </c>
      <c r="C34" s="21" t="s">
        <v>158</v>
      </c>
      <c r="D34" s="16" t="s">
        <v>56</v>
      </c>
      <c r="E34" s="36">
        <v>867330023813531</v>
      </c>
      <c r="F34" s="16"/>
      <c r="G34" s="16" t="s">
        <v>54</v>
      </c>
      <c r="H34" s="16"/>
      <c r="I34" s="16" t="s">
        <v>113</v>
      </c>
      <c r="J34" s="16" t="s">
        <v>78</v>
      </c>
      <c r="K34" s="16" t="s">
        <v>114</v>
      </c>
      <c r="L34" s="16" t="s">
        <v>69</v>
      </c>
      <c r="M34" s="16" t="s">
        <v>81</v>
      </c>
      <c r="N34" s="16"/>
      <c r="O34" s="16" t="s">
        <v>44</v>
      </c>
      <c r="P34" s="16" t="s">
        <v>99</v>
      </c>
      <c r="Q34" s="17" t="s">
        <v>25</v>
      </c>
      <c r="R34" s="78" t="s">
        <v>40</v>
      </c>
    </row>
    <row r="35" spans="1:18" ht="18.75" x14ac:dyDescent="0.25">
      <c r="A35" s="34">
        <v>30</v>
      </c>
      <c r="B35" s="21" t="s">
        <v>104</v>
      </c>
      <c r="C35" s="21" t="s">
        <v>158</v>
      </c>
      <c r="D35" s="16" t="s">
        <v>56</v>
      </c>
      <c r="E35" s="36">
        <v>867330029877449</v>
      </c>
      <c r="F35" s="16"/>
      <c r="G35" s="16" t="s">
        <v>54</v>
      </c>
      <c r="H35" s="16"/>
      <c r="I35" s="16" t="s">
        <v>128</v>
      </c>
      <c r="J35" s="16" t="s">
        <v>132</v>
      </c>
      <c r="K35" s="16" t="s">
        <v>67</v>
      </c>
      <c r="L35" s="16"/>
      <c r="M35" s="16" t="s">
        <v>133</v>
      </c>
      <c r="N35" s="16"/>
      <c r="O35" s="16" t="s">
        <v>44</v>
      </c>
      <c r="P35" s="16" t="s">
        <v>99</v>
      </c>
      <c r="Q35" s="17" t="s">
        <v>25</v>
      </c>
      <c r="R35" s="78" t="s">
        <v>39</v>
      </c>
    </row>
    <row r="36" spans="1:18" ht="18.75" x14ac:dyDescent="0.25">
      <c r="A36" s="34">
        <v>31</v>
      </c>
      <c r="B36" s="21" t="s">
        <v>104</v>
      </c>
      <c r="C36" s="21" t="s">
        <v>158</v>
      </c>
      <c r="D36" s="16" t="s">
        <v>56</v>
      </c>
      <c r="E36" s="36">
        <v>867330023821690</v>
      </c>
      <c r="F36" s="16"/>
      <c r="G36" s="16" t="s">
        <v>54</v>
      </c>
      <c r="H36" s="16"/>
      <c r="I36" s="16" t="s">
        <v>129</v>
      </c>
      <c r="J36" s="16" t="s">
        <v>131</v>
      </c>
      <c r="K36" s="16" t="s">
        <v>67</v>
      </c>
      <c r="L36" s="16"/>
      <c r="M36" s="16" t="s">
        <v>130</v>
      </c>
      <c r="N36" s="16"/>
      <c r="O36" s="16" t="s">
        <v>44</v>
      </c>
      <c r="P36" s="16" t="s">
        <v>99</v>
      </c>
      <c r="Q36" s="17" t="s">
        <v>25</v>
      </c>
      <c r="R36" s="78" t="s">
        <v>39</v>
      </c>
    </row>
    <row r="37" spans="1:18" ht="18.75" x14ac:dyDescent="0.25">
      <c r="A37" s="34">
        <v>32</v>
      </c>
      <c r="B37" s="21" t="s">
        <v>104</v>
      </c>
      <c r="C37" s="21" t="s">
        <v>158</v>
      </c>
      <c r="D37" s="4" t="s">
        <v>56</v>
      </c>
      <c r="E37" s="22">
        <v>861693034822759</v>
      </c>
      <c r="F37" s="4"/>
      <c r="G37" s="4" t="s">
        <v>55</v>
      </c>
      <c r="H37" s="4"/>
      <c r="I37" s="16" t="s">
        <v>116</v>
      </c>
      <c r="J37" s="4" t="s">
        <v>123</v>
      </c>
      <c r="K37" s="4" t="s">
        <v>122</v>
      </c>
      <c r="L37" s="16" t="s">
        <v>69</v>
      </c>
      <c r="M37" s="4" t="s">
        <v>124</v>
      </c>
      <c r="N37" s="4"/>
      <c r="O37" s="16" t="s">
        <v>44</v>
      </c>
      <c r="P37" s="16" t="s">
        <v>99</v>
      </c>
      <c r="Q37" s="17" t="s">
        <v>25</v>
      </c>
      <c r="R37" s="79" t="s">
        <v>40</v>
      </c>
    </row>
    <row r="38" spans="1:18" ht="33" x14ac:dyDescent="0.25">
      <c r="A38" s="34">
        <v>33</v>
      </c>
      <c r="B38" s="21" t="s">
        <v>51</v>
      </c>
      <c r="C38" s="21" t="s">
        <v>102</v>
      </c>
      <c r="D38" s="4" t="s">
        <v>57</v>
      </c>
      <c r="E38" s="22">
        <v>865209034371469</v>
      </c>
      <c r="F38" s="4"/>
      <c r="G38" s="4" t="s">
        <v>55</v>
      </c>
      <c r="H38" s="16"/>
      <c r="I38" s="24" t="s">
        <v>64</v>
      </c>
      <c r="J38" s="17" t="s">
        <v>65</v>
      </c>
      <c r="K38" s="16"/>
      <c r="L38" s="16" t="s">
        <v>63</v>
      </c>
      <c r="M38" s="17" t="s">
        <v>66</v>
      </c>
      <c r="N38" s="16"/>
      <c r="O38" s="16" t="s">
        <v>44</v>
      </c>
      <c r="P38" s="16" t="s">
        <v>45</v>
      </c>
      <c r="Q38" s="33" t="s">
        <v>25</v>
      </c>
      <c r="R38" s="34" t="s">
        <v>40</v>
      </c>
    </row>
    <row r="39" spans="1:18" ht="16.5" x14ac:dyDescent="0.25">
      <c r="A39" s="34">
        <v>34</v>
      </c>
      <c r="B39" s="21" t="s">
        <v>104</v>
      </c>
      <c r="C39" s="21" t="s">
        <v>158</v>
      </c>
      <c r="D39" s="4" t="s">
        <v>57</v>
      </c>
      <c r="E39" s="22">
        <v>863586032896791</v>
      </c>
      <c r="F39" s="4"/>
      <c r="G39" s="4" t="s">
        <v>55</v>
      </c>
      <c r="H39" s="17"/>
      <c r="I39" s="24" t="s">
        <v>107</v>
      </c>
      <c r="J39" s="16" t="s">
        <v>111</v>
      </c>
      <c r="K39" s="16" t="s">
        <v>106</v>
      </c>
      <c r="L39" s="16" t="s">
        <v>63</v>
      </c>
      <c r="M39" s="16" t="s">
        <v>112</v>
      </c>
      <c r="N39" s="16"/>
      <c r="O39" s="16" t="s">
        <v>44</v>
      </c>
      <c r="P39" s="16" t="s">
        <v>99</v>
      </c>
      <c r="Q39" s="33" t="s">
        <v>25</v>
      </c>
      <c r="R39" s="34" t="s">
        <v>39</v>
      </c>
    </row>
    <row r="40" spans="1:18" ht="16.5" x14ac:dyDescent="0.25">
      <c r="A40" s="34">
        <v>35</v>
      </c>
      <c r="B40" s="21" t="s">
        <v>104</v>
      </c>
      <c r="C40" s="21" t="s">
        <v>158</v>
      </c>
      <c r="D40" s="4" t="s">
        <v>57</v>
      </c>
      <c r="E40" s="22">
        <v>865209034369158</v>
      </c>
      <c r="F40" s="4"/>
      <c r="G40" s="4" t="s">
        <v>55</v>
      </c>
      <c r="H40" s="25"/>
      <c r="I40" s="24" t="s">
        <v>71</v>
      </c>
      <c r="J40" s="16" t="s">
        <v>109</v>
      </c>
      <c r="K40" s="16" t="s">
        <v>108</v>
      </c>
      <c r="L40" s="16" t="s">
        <v>63</v>
      </c>
      <c r="M40" s="16" t="s">
        <v>110</v>
      </c>
      <c r="N40" s="16"/>
      <c r="O40" s="16" t="s">
        <v>44</v>
      </c>
      <c r="P40" s="16" t="s">
        <v>99</v>
      </c>
      <c r="Q40" s="28" t="s">
        <v>25</v>
      </c>
      <c r="R40" s="4" t="s">
        <v>28</v>
      </c>
    </row>
    <row r="41" spans="1:18" ht="16.5" x14ac:dyDescent="0.25">
      <c r="A41" s="34">
        <v>36</v>
      </c>
      <c r="B41" s="21" t="s">
        <v>104</v>
      </c>
      <c r="C41" s="21" t="s">
        <v>158</v>
      </c>
      <c r="D41" s="49" t="s">
        <v>103</v>
      </c>
      <c r="E41" s="64">
        <v>1207160031</v>
      </c>
      <c r="F41" s="65"/>
      <c r="G41" s="49"/>
      <c r="H41" s="16"/>
      <c r="I41" s="24"/>
      <c r="J41" s="17" t="s">
        <v>152</v>
      </c>
      <c r="K41" s="16"/>
      <c r="L41" s="16"/>
      <c r="M41" s="17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 t="s">
        <v>104</v>
      </c>
      <c r="C42" s="21" t="s">
        <v>159</v>
      </c>
      <c r="D42" s="4" t="s">
        <v>153</v>
      </c>
      <c r="E42" s="22"/>
      <c r="F42" s="4"/>
      <c r="G42" s="4"/>
      <c r="H42" s="17"/>
      <c r="I42" s="24"/>
      <c r="J42" s="16" t="s">
        <v>38</v>
      </c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 t="s">
        <v>51</v>
      </c>
      <c r="C43" s="21">
        <v>43254</v>
      </c>
      <c r="D43" s="4" t="s">
        <v>58</v>
      </c>
      <c r="E43" s="22" t="s">
        <v>59</v>
      </c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>
        <v>51</v>
      </c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>
        <v>52</v>
      </c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>
        <v>53</v>
      </c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>
        <v>54</v>
      </c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>
        <v>55</v>
      </c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>
        <v>56</v>
      </c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>
        <v>57</v>
      </c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>
        <v>58</v>
      </c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>
        <v>59</v>
      </c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>
        <v>60</v>
      </c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>
        <v>61</v>
      </c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>
        <v>62</v>
      </c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>
        <v>63</v>
      </c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>
        <v>64</v>
      </c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>
        <v>65</v>
      </c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>
        <v>66</v>
      </c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>
        <v>67</v>
      </c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>
        <v>68</v>
      </c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>
        <v>69</v>
      </c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>
        <v>70</v>
      </c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>
        <v>71</v>
      </c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>
        <v>72</v>
      </c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>
        <v>73</v>
      </c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>
        <v>74</v>
      </c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>
        <v>75</v>
      </c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>
        <v>76</v>
      </c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>
        <v>77</v>
      </c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>
        <v>78</v>
      </c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>
        <v>79</v>
      </c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>
        <v>80</v>
      </c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>
        <v>81</v>
      </c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>
        <v>82</v>
      </c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>
        <v>83</v>
      </c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>
        <v>84</v>
      </c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>
        <v>85</v>
      </c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>
        <v>86</v>
      </c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>
        <v>87</v>
      </c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>
        <v>88</v>
      </c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>
        <v>89</v>
      </c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>
        <v>90</v>
      </c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>
        <v>91</v>
      </c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>
        <v>92</v>
      </c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>
        <v>93</v>
      </c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>
        <v>94</v>
      </c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>
        <v>95</v>
      </c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>
        <v>96</v>
      </c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>
        <v>97</v>
      </c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>
        <v>98</v>
      </c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>
        <v>99</v>
      </c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>
        <v>100</v>
      </c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Ireader</vt:lpstr>
      <vt:lpstr>TG102</vt:lpstr>
      <vt:lpstr>TG102SE</vt:lpstr>
      <vt:lpstr>TG007</vt:lpstr>
      <vt:lpstr>TG007S</vt:lpstr>
      <vt:lpstr>Cam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2018-04-11T03:12:33Z</dcterms:modified>
</cp:coreProperties>
</file>