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1"/>
  </bookViews>
  <sheets>
    <sheet name="NSHD" sheetId="25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<sst xmlns="http://schemas.openxmlformats.org/spreadsheetml/2006/main" count="505" uniqueCount="98">
  <si>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</si>
  <si>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</si>
  <si>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</si>
  <si>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</si>
  <si>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</si>
  <si>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</si>
  <si>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</si>
  <si>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</si>
  <si>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</si>
  <si>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</si>
  <si>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</si>
  <si>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</si>
  <si>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</si>
  <si>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</si>
  <si>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</si>
  <si>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</si>
  <si>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</si>
  <si>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</si>
  <si>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</si>
  <si>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</si>
  <si>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</si>
  <si>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</si>
  <si>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</si>
  <si>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</si>
  <si>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</si>
  <si>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</si>
  <si>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</si>
  <si>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</si>
  <si>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</si>
  <si>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</si>
  <si>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</si>
  <si>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</si>
  <si>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</si>
  <si>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</si>
  <si>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</si>
  <si>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</si>
  <si>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</si>
  <si>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</si>
  <si>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</si>
  <si>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</si>
  <si>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</si>
  <si>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</si>
  <si>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</si>
  <si>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</si>
  <si>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</si>
  <si>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</si>
  <si>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</si>
  <si>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</si>
  <si>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</si>
  <si>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</si>
  <si>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</si>
  <si>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</si>
  <si>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</si>
  <si>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NSHD</t>
  </si>
  <si>
    <t>22/03/2019</t>
  </si>
  <si>
    <t>H</t>
  </si>
  <si>
    <t>Hỏng khay sim,thiếu thạch anh 8Mhz</t>
  </si>
  <si>
    <t>113.160.131.233,02626</t>
  </si>
  <si>
    <t>Hỏng cuộn cảm,nóng module GSM</t>
  </si>
  <si>
    <t>Chập module GSM</t>
  </si>
  <si>
    <t>Hỏng Diode B340A,module GSM,LED</t>
  </si>
  <si>
    <t>Hỏng IC nguồn,module GSM</t>
  </si>
  <si>
    <t>Hỏng cầu chì,diode SS34</t>
  </si>
  <si>
    <t>115.146.123.160,02020</t>
  </si>
  <si>
    <t>Lỗi Sflash</t>
  </si>
  <si>
    <t>nguồn GSM cao</t>
  </si>
  <si>
    <t>Lỗi cổng USB,hỏng khay sim</t>
  </si>
  <si>
    <t>Hỏng cổng usb,led</t>
  </si>
  <si>
    <t>Không sửa</t>
  </si>
  <si>
    <t>Lỗi I/O,chân USB,lỗi nguôn</t>
  </si>
  <si>
    <t>Hỏng module GSM</t>
  </si>
  <si>
    <t>Chập module GSM,hỏng khay sim</t>
  </si>
  <si>
    <t>không lên nguồn</t>
  </si>
  <si>
    <t>TBM0</t>
  </si>
  <si>
    <t>Chập module GSM,hỏng MCU</t>
  </si>
  <si>
    <t>Thay khay sim,thạch anh 8Mhz</t>
  </si>
  <si>
    <t>Thay cuộn cảm,module GSM</t>
  </si>
  <si>
    <t>Thay module GSM</t>
  </si>
  <si>
    <t>Thay diode B340A,module GSM,LED</t>
  </si>
  <si>
    <t>Thay IC nguồn,module GSM</t>
  </si>
  <si>
    <t>Thay cầu chì,diode SS34</t>
  </si>
  <si>
    <t>Hàn lạ Flash</t>
  </si>
  <si>
    <t>Nạp lại FW</t>
  </si>
  <si>
    <t>Thay module GSM,khay sim</t>
  </si>
  <si>
    <t>Thay module GSM,MCU</t>
  </si>
  <si>
    <t>Thay cổng USB,LED</t>
  </si>
  <si>
    <t>BT</t>
  </si>
  <si>
    <t>Thể</t>
  </si>
  <si>
    <t>KS</t>
  </si>
  <si>
    <t>ID mới : 864161025110144</t>
  </si>
  <si>
    <t>ID mới : 864161025108429</t>
  </si>
  <si>
    <t>ID mới :'864161025127262</t>
  </si>
  <si>
    <t>ID mới : '864161025121356</t>
  </si>
  <si>
    <t>ID mới : '864161025120440</t>
  </si>
  <si>
    <t>ID mới : '864161025121489</t>
  </si>
  <si>
    <t>ID mới: '864161025126850</t>
  </si>
  <si>
    <t>ID mới : '864161025126702</t>
  </si>
  <si>
    <t>ID mới: '864161025121216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</si>
</sst>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0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8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30">
        <v>1</v>
      </c>
      <c r="B6" s="19" t="s">
        <v>54</v>
      </c>
      <c r="C6" s="19">
        <v>43500</v>
      </c>
      <c r="D6" s="3" t="s">
        <v>53</v>
      </c>
      <c r="E6" s="32">
        <v>865904020163777</v>
      </c>
      <c r="F6" s="3"/>
      <c r="G6" s="3" t="s">
        <v>55</v>
      </c>
      <c r="H6" s="16"/>
      <c r="I6" s="22" t="s">
        <v>57</v>
      </c>
      <c r="J6" s="15" t="s">
        <v>56</v>
      </c>
      <c r="K6" s="15"/>
      <c r="L6" s="15"/>
      <c r="M6" s="50" t="s">
        <v>75</v>
      </c>
      <c r="N6" s="25"/>
      <c r="O6" s="15" t="s">
        <v>86</v>
      </c>
      <c r="P6" s="15" t="s">
        <v>87</v>
      </c>
      <c r="Q6" s="29" t="s">
        <v>24</v>
      </c>
      <c r="R6" s="30" t="s">
        <v>37</v>
      </c>
      <c r="U6" s="53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54</v>
      </c>
      <c r="C7" s="19">
        <v>43500</v>
      </c>
      <c r="D7" s="3" t="s">
        <v>53</v>
      </c>
      <c r="E7" s="32">
        <v>863306020481088</v>
      </c>
      <c r="F7" s="3"/>
      <c r="G7" s="3" t="s">
        <v>55</v>
      </c>
      <c r="H7" s="20" t="s">
        <v>89</v>
      </c>
      <c r="I7" s="22"/>
      <c r="J7" s="15" t="s">
        <v>58</v>
      </c>
      <c r="K7" s="15"/>
      <c r="L7" s="15"/>
      <c r="M7" s="50" t="s">
        <v>76</v>
      </c>
      <c r="N7" s="15"/>
      <c r="O7" s="15" t="s">
        <v>86</v>
      </c>
      <c r="P7" s="15" t="s">
        <v>87</v>
      </c>
      <c r="Q7" s="29" t="s">
        <v>24</v>
      </c>
      <c r="R7" s="3" t="s">
        <v>43</v>
      </c>
      <c r="U7" s="54"/>
      <c r="V7" s="30" t="s">
        <v>43</v>
      </c>
    </row>
    <row r="8" spans="1:22" s="1" customFormat="1" ht="15.75" customHeight="1" x14ac:dyDescent="0.25">
      <c r="A8" s="30">
        <v>3</v>
      </c>
      <c r="B8" s="19" t="s">
        <v>54</v>
      </c>
      <c r="C8" s="19">
        <v>43500</v>
      </c>
      <c r="D8" s="3" t="s">
        <v>53</v>
      </c>
      <c r="E8" s="32">
        <v>865904027288353</v>
      </c>
      <c r="F8" s="3"/>
      <c r="G8" s="3" t="s">
        <v>55</v>
      </c>
      <c r="H8" s="20" t="s">
        <v>90</v>
      </c>
      <c r="I8" s="22"/>
      <c r="J8" s="15" t="s">
        <v>59</v>
      </c>
      <c r="K8" s="15"/>
      <c r="L8" s="15"/>
      <c r="M8" s="50" t="s">
        <v>77</v>
      </c>
      <c r="N8" s="15"/>
      <c r="O8" s="15" t="s">
        <v>86</v>
      </c>
      <c r="P8" s="15" t="s">
        <v>87</v>
      </c>
      <c r="Q8" s="29" t="s">
        <v>24</v>
      </c>
      <c r="R8" s="3" t="s">
        <v>43</v>
      </c>
      <c r="U8" s="54"/>
      <c r="V8" s="30" t="s">
        <v>28</v>
      </c>
    </row>
    <row r="9" spans="1:22" s="1" customFormat="1" ht="15.75" customHeight="1" x14ac:dyDescent="0.25">
      <c r="A9" s="30">
        <v>4</v>
      </c>
      <c r="B9" s="19" t="s">
        <v>54</v>
      </c>
      <c r="C9" s="19">
        <v>43500</v>
      </c>
      <c r="D9" s="3" t="s">
        <v>53</v>
      </c>
      <c r="E9" s="32">
        <v>862118027452074</v>
      </c>
      <c r="F9" s="3"/>
      <c r="G9" s="3" t="s">
        <v>55</v>
      </c>
      <c r="H9" s="23" t="s">
        <v>91</v>
      </c>
      <c r="I9" s="22"/>
      <c r="J9" s="15" t="s">
        <v>60</v>
      </c>
      <c r="K9" s="15"/>
      <c r="L9" s="15"/>
      <c r="M9" s="50" t="s">
        <v>78</v>
      </c>
      <c r="N9" s="15"/>
      <c r="O9" s="15" t="s">
        <v>86</v>
      </c>
      <c r="P9" s="15" t="s">
        <v>87</v>
      </c>
      <c r="Q9" s="29" t="s">
        <v>24</v>
      </c>
      <c r="R9" s="30" t="s">
        <v>38</v>
      </c>
      <c r="U9" s="54"/>
      <c r="V9" s="30" t="s">
        <v>38</v>
      </c>
    </row>
    <row r="10" spans="1:22" s="1" customFormat="1" ht="15.75" customHeight="1" x14ac:dyDescent="0.25">
      <c r="A10" s="30">
        <v>5</v>
      </c>
      <c r="B10" s="19" t="s">
        <v>54</v>
      </c>
      <c r="C10" s="19">
        <v>43500</v>
      </c>
      <c r="D10" s="3" t="s">
        <v>53</v>
      </c>
      <c r="E10" s="32">
        <v>863306020477656</v>
      </c>
      <c r="F10" s="3" t="s">
        <v>73</v>
      </c>
      <c r="G10" s="3" t="s">
        <v>55</v>
      </c>
      <c r="H10" s="23" t="s">
        <v>92</v>
      </c>
      <c r="I10" s="23"/>
      <c r="J10" s="15" t="s">
        <v>61</v>
      </c>
      <c r="K10" s="15"/>
      <c r="L10" s="15"/>
      <c r="M10" s="50" t="s">
        <v>79</v>
      </c>
      <c r="N10" s="15"/>
      <c r="O10" s="15" t="s">
        <v>86</v>
      </c>
      <c r="P10" s="15" t="s">
        <v>87</v>
      </c>
      <c r="Q10" s="29" t="s">
        <v>24</v>
      </c>
      <c r="R10" s="3" t="s">
        <v>38</v>
      </c>
      <c r="U10" s="54"/>
      <c r="V10" s="30" t="s">
        <v>44</v>
      </c>
    </row>
    <row r="11" spans="1:22" s="1" customFormat="1" ht="15.75" customHeight="1" x14ac:dyDescent="0.25">
      <c r="A11" s="30">
        <v>6</v>
      </c>
      <c r="B11" s="19" t="s">
        <v>54</v>
      </c>
      <c r="C11" s="19">
        <v>43500</v>
      </c>
      <c r="D11" s="3" t="s">
        <v>53</v>
      </c>
      <c r="E11" s="32">
        <v>863306024414986</v>
      </c>
      <c r="F11" s="3"/>
      <c r="G11" s="3" t="s">
        <v>55</v>
      </c>
      <c r="H11" s="15"/>
      <c r="I11" s="15" t="s">
        <v>63</v>
      </c>
      <c r="J11" s="15" t="s">
        <v>62</v>
      </c>
      <c r="K11" s="15"/>
      <c r="L11" s="15"/>
      <c r="M11" s="50" t="s">
        <v>80</v>
      </c>
      <c r="N11" s="15"/>
      <c r="O11" s="15" t="s">
        <v>86</v>
      </c>
      <c r="P11" s="15" t="s">
        <v>87</v>
      </c>
      <c r="Q11" s="29" t="s">
        <v>24</v>
      </c>
      <c r="R11" s="3" t="s">
        <v>38</v>
      </c>
      <c r="U11" s="55"/>
      <c r="V11" s="30" t="s">
        <v>37</v>
      </c>
    </row>
    <row r="12" spans="1:22" s="17" customFormat="1" ht="15.75" customHeight="1" x14ac:dyDescent="0.25">
      <c r="A12" s="30">
        <v>7</v>
      </c>
      <c r="B12" s="19" t="s">
        <v>54</v>
      </c>
      <c r="C12" s="19">
        <v>43500</v>
      </c>
      <c r="D12" s="3" t="s">
        <v>53</v>
      </c>
      <c r="E12" s="32">
        <v>863306027104014</v>
      </c>
      <c r="F12" s="15"/>
      <c r="G12" s="3" t="s">
        <v>55</v>
      </c>
      <c r="H12" s="15"/>
      <c r="I12" s="15" t="s">
        <v>63</v>
      </c>
      <c r="J12" s="15" t="s">
        <v>64</v>
      </c>
      <c r="K12" s="15"/>
      <c r="L12" s="15"/>
      <c r="M12" s="50" t="s">
        <v>81</v>
      </c>
      <c r="N12" s="15"/>
      <c r="O12" s="15" t="s">
        <v>86</v>
      </c>
      <c r="P12" s="15" t="s">
        <v>87</v>
      </c>
      <c r="Q12" s="29" t="s">
        <v>24</v>
      </c>
      <c r="R12" s="3" t="s">
        <v>37</v>
      </c>
      <c r="U12" s="5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54</v>
      </c>
      <c r="C13" s="19">
        <v>43500</v>
      </c>
      <c r="D13" s="3" t="s">
        <v>53</v>
      </c>
      <c r="E13" s="32">
        <v>863306024426667</v>
      </c>
      <c r="F13" s="15"/>
      <c r="G13" s="3" t="s">
        <v>55</v>
      </c>
      <c r="H13" s="24"/>
      <c r="I13" s="15" t="s">
        <v>63</v>
      </c>
      <c r="J13" s="24"/>
      <c r="K13" s="24"/>
      <c r="L13" s="15"/>
      <c r="M13" s="50" t="s">
        <v>82</v>
      </c>
      <c r="N13" s="24"/>
      <c r="O13" s="15" t="s">
        <v>86</v>
      </c>
      <c r="P13" s="15" t="s">
        <v>87</v>
      </c>
      <c r="Q13" s="29" t="s">
        <v>26</v>
      </c>
      <c r="R13" s="51" t="s">
        <v>31</v>
      </c>
      <c r="U13" s="54"/>
      <c r="V13" s="30" t="s">
        <v>47</v>
      </c>
    </row>
    <row r="14" spans="1:22" s="47" customFormat="1" ht="15.75" customHeight="1" x14ac:dyDescent="0.25">
      <c r="A14" s="30">
        <v>9</v>
      </c>
      <c r="B14" s="19" t="s">
        <v>54</v>
      </c>
      <c r="C14" s="19">
        <v>43500</v>
      </c>
      <c r="D14" s="3" t="s">
        <v>53</v>
      </c>
      <c r="E14" s="32">
        <v>865904027267910</v>
      </c>
      <c r="F14" s="45"/>
      <c r="G14" s="3" t="s">
        <v>55</v>
      </c>
      <c r="H14" s="23" t="s">
        <v>93</v>
      </c>
      <c r="I14" s="45"/>
      <c r="J14" s="15" t="s">
        <v>59</v>
      </c>
      <c r="K14" s="45"/>
      <c r="L14" s="45"/>
      <c r="M14" s="50" t="s">
        <v>77</v>
      </c>
      <c r="N14" s="45"/>
      <c r="O14" s="15" t="s">
        <v>86</v>
      </c>
      <c r="P14" s="15" t="s">
        <v>87</v>
      </c>
      <c r="Q14" s="29" t="s">
        <v>24</v>
      </c>
      <c r="R14" s="51" t="s">
        <v>43</v>
      </c>
      <c r="U14" s="54"/>
      <c r="V14" s="46" t="s">
        <v>46</v>
      </c>
    </row>
    <row r="15" spans="1:22" ht="17.25" x14ac:dyDescent="0.25">
      <c r="A15" s="30">
        <v>10</v>
      </c>
      <c r="B15" s="19" t="s">
        <v>54</v>
      </c>
      <c r="C15" s="19">
        <v>43500</v>
      </c>
      <c r="D15" s="3" t="s">
        <v>53</v>
      </c>
      <c r="E15" s="32">
        <v>863306020481336</v>
      </c>
      <c r="F15" s="15"/>
      <c r="G15" s="3" t="s">
        <v>55</v>
      </c>
      <c r="H15" s="23"/>
      <c r="I15" s="15" t="s">
        <v>57</v>
      </c>
      <c r="J15" s="15" t="s">
        <v>65</v>
      </c>
      <c r="K15" s="15"/>
      <c r="L15" s="15"/>
      <c r="M15" s="50" t="s">
        <v>68</v>
      </c>
      <c r="N15" s="15"/>
      <c r="O15" s="15" t="s">
        <v>88</v>
      </c>
      <c r="P15" s="15" t="s">
        <v>87</v>
      </c>
      <c r="Q15" s="29" t="s">
        <v>24</v>
      </c>
      <c r="R15" s="51" t="s">
        <v>37</v>
      </c>
      <c r="U15" s="54"/>
      <c r="V15" s="30" t="s">
        <v>31</v>
      </c>
    </row>
    <row r="16" spans="1:22" ht="17.25" x14ac:dyDescent="0.25">
      <c r="A16" s="30">
        <v>11</v>
      </c>
      <c r="B16" s="19" t="s">
        <v>54</v>
      </c>
      <c r="C16" s="19">
        <v>43500</v>
      </c>
      <c r="D16" s="3" t="s">
        <v>53</v>
      </c>
      <c r="E16" s="32">
        <v>863306024439074</v>
      </c>
      <c r="F16" s="15"/>
      <c r="G16" s="3" t="s">
        <v>55</v>
      </c>
      <c r="H16" s="15"/>
      <c r="I16" s="15"/>
      <c r="J16" s="15" t="s">
        <v>66</v>
      </c>
      <c r="K16" s="15"/>
      <c r="L16" s="15"/>
      <c r="M16" s="50" t="s">
        <v>68</v>
      </c>
      <c r="N16" s="15"/>
      <c r="O16" s="15" t="s">
        <v>88</v>
      </c>
      <c r="P16" s="15" t="s">
        <v>87</v>
      </c>
      <c r="Q16" s="29" t="s">
        <v>24</v>
      </c>
      <c r="R16" s="51" t="s">
        <v>37</v>
      </c>
      <c r="U16" s="55"/>
      <c r="V16" s="30" t="s">
        <v>32</v>
      </c>
    </row>
    <row r="17" spans="1:22" ht="17.25" x14ac:dyDescent="0.25">
      <c r="A17" s="30">
        <v>12</v>
      </c>
      <c r="B17" s="19" t="s">
        <v>54</v>
      </c>
      <c r="C17" s="19">
        <v>43500</v>
      </c>
      <c r="D17" s="3" t="s">
        <v>53</v>
      </c>
      <c r="E17" s="32">
        <v>863306027113114</v>
      </c>
      <c r="F17" s="15"/>
      <c r="G17" s="3" t="s">
        <v>55</v>
      </c>
      <c r="H17" s="23" t="s">
        <v>94</v>
      </c>
      <c r="I17" s="15"/>
      <c r="J17" s="15" t="s">
        <v>59</v>
      </c>
      <c r="K17" s="15"/>
      <c r="L17" s="15"/>
      <c r="M17" s="50" t="s">
        <v>77</v>
      </c>
      <c r="N17" s="15"/>
      <c r="O17" s="15" t="s">
        <v>86</v>
      </c>
      <c r="P17" s="15" t="s">
        <v>87</v>
      </c>
      <c r="Q17" s="29" t="s">
        <v>24</v>
      </c>
      <c r="R17" s="51" t="s">
        <v>43</v>
      </c>
      <c r="U17" s="41"/>
      <c r="V17" s="41"/>
    </row>
    <row r="18" spans="1:22" ht="17.25" x14ac:dyDescent="0.25">
      <c r="A18" s="30">
        <v>13</v>
      </c>
      <c r="B18" s="19" t="s">
        <v>54</v>
      </c>
      <c r="C18" s="19">
        <v>43500</v>
      </c>
      <c r="D18" s="3" t="s">
        <v>53</v>
      </c>
      <c r="E18" s="32">
        <v>863306020487713</v>
      </c>
      <c r="F18" s="15"/>
      <c r="G18" s="3" t="s">
        <v>55</v>
      </c>
      <c r="H18" s="23" t="s">
        <v>95</v>
      </c>
      <c r="I18" s="15"/>
      <c r="J18" s="15" t="s">
        <v>71</v>
      </c>
      <c r="K18" s="15"/>
      <c r="L18" s="15"/>
      <c r="M18" s="50" t="s">
        <v>83</v>
      </c>
      <c r="N18" s="15"/>
      <c r="O18" s="15" t="s">
        <v>86</v>
      </c>
      <c r="P18" s="15" t="s">
        <v>87</v>
      </c>
      <c r="Q18" s="29" t="s">
        <v>24</v>
      </c>
      <c r="R18" s="51" t="s">
        <v>43</v>
      </c>
      <c r="U18" s="42"/>
      <c r="V18" s="42"/>
    </row>
    <row r="19" spans="1:22" ht="17.25" x14ac:dyDescent="0.25">
      <c r="A19" s="30">
        <v>14</v>
      </c>
      <c r="B19" s="19" t="s">
        <v>54</v>
      </c>
      <c r="C19" s="19">
        <v>43500</v>
      </c>
      <c r="D19" s="3" t="s">
        <v>53</v>
      </c>
      <c r="E19" s="32">
        <v>862118029980148</v>
      </c>
      <c r="F19" s="3"/>
      <c r="G19" s="3" t="s">
        <v>55</v>
      </c>
      <c r="H19" s="15"/>
      <c r="I19" s="15"/>
      <c r="J19" s="15" t="s">
        <v>70</v>
      </c>
      <c r="K19" s="15"/>
      <c r="L19" s="15"/>
      <c r="M19" s="50" t="s">
        <v>77</v>
      </c>
      <c r="N19" s="15"/>
      <c r="O19" s="15" t="s">
        <v>86</v>
      </c>
      <c r="P19" s="15" t="s">
        <v>87</v>
      </c>
      <c r="Q19" s="29" t="s">
        <v>24</v>
      </c>
      <c r="R19" s="51" t="s">
        <v>43</v>
      </c>
      <c r="U19" s="40" t="s">
        <v>40</v>
      </c>
      <c r="V19" s="3" t="s">
        <v>21</v>
      </c>
    </row>
    <row r="20" spans="1:22" ht="17.25" x14ac:dyDescent="0.25">
      <c r="A20" s="30">
        <v>15</v>
      </c>
      <c r="B20" s="19" t="s">
        <v>54</v>
      </c>
      <c r="C20" s="19">
        <v>43500</v>
      </c>
      <c r="D20" s="3" t="s">
        <v>53</v>
      </c>
      <c r="E20" s="32">
        <v>865904020160344</v>
      </c>
      <c r="F20" s="3"/>
      <c r="G20" s="3" t="s">
        <v>55</v>
      </c>
      <c r="H20" s="23" t="s">
        <v>96</v>
      </c>
      <c r="I20" s="15"/>
      <c r="J20" s="15" t="s">
        <v>59</v>
      </c>
      <c r="K20" s="15"/>
      <c r="L20" s="15"/>
      <c r="M20" s="50" t="s">
        <v>77</v>
      </c>
      <c r="N20" s="15"/>
      <c r="O20" s="15" t="s">
        <v>86</v>
      </c>
      <c r="P20" s="15" t="s">
        <v>87</v>
      </c>
      <c r="Q20" s="29" t="s">
        <v>24</v>
      </c>
      <c r="R20" s="51" t="s">
        <v>43</v>
      </c>
      <c r="U20" s="3" t="s">
        <v>23</v>
      </c>
      <c r="V20" s="3">
        <f>COUNTIF($Q$6:$Q$55,"PM")</f>
        <v>2</v>
      </c>
    </row>
    <row r="21" spans="1:22" ht="17.25" x14ac:dyDescent="0.25">
      <c r="A21" s="30">
        <v>16</v>
      </c>
      <c r="B21" s="19" t="s">
        <v>54</v>
      </c>
      <c r="C21" s="19">
        <v>43500</v>
      </c>
      <c r="D21" s="3" t="s">
        <v>53</v>
      </c>
      <c r="E21" s="32">
        <v>865904020152770</v>
      </c>
      <c r="F21" s="3"/>
      <c r="G21" s="3" t="s">
        <v>55</v>
      </c>
      <c r="H21" s="23" t="s">
        <v>97</v>
      </c>
      <c r="I21" s="15"/>
      <c r="J21" s="15" t="s">
        <v>74</v>
      </c>
      <c r="K21" s="15"/>
      <c r="L21" s="15"/>
      <c r="M21" s="50" t="s">
        <v>84</v>
      </c>
      <c r="N21" s="15"/>
      <c r="O21" s="15" t="s">
        <v>86</v>
      </c>
      <c r="P21" s="15" t="s">
        <v>87</v>
      </c>
      <c r="Q21" s="29" t="s">
        <v>24</v>
      </c>
      <c r="R21" s="51" t="s">
        <v>38</v>
      </c>
      <c r="U21" s="3" t="s">
        <v>22</v>
      </c>
      <c r="V21" s="3">
        <f>COUNTIF($Q$6:$Q$56,"PC")</f>
        <v>18</v>
      </c>
    </row>
    <row r="22" spans="1:22" ht="17.25" x14ac:dyDescent="0.25">
      <c r="A22" s="30">
        <v>17</v>
      </c>
      <c r="B22" s="19" t="s">
        <v>54</v>
      </c>
      <c r="C22" s="19">
        <v>43500</v>
      </c>
      <c r="D22" s="3" t="s">
        <v>53</v>
      </c>
      <c r="E22" s="20">
        <v>865904027275616</v>
      </c>
      <c r="F22" s="3"/>
      <c r="G22" s="3" t="s">
        <v>55</v>
      </c>
      <c r="H22" s="3"/>
      <c r="I22" s="3"/>
      <c r="J22" s="3" t="s">
        <v>67</v>
      </c>
      <c r="K22" s="3"/>
      <c r="L22" s="3"/>
      <c r="M22" s="50" t="s">
        <v>85</v>
      </c>
      <c r="N22" s="3"/>
      <c r="O22" s="15" t="s">
        <v>86</v>
      </c>
      <c r="P22" s="15" t="s">
        <v>87</v>
      </c>
      <c r="Q22" s="29" t="s">
        <v>24</v>
      </c>
      <c r="R22" s="51" t="s">
        <v>37</v>
      </c>
      <c r="U22" s="40" t="s">
        <v>41</v>
      </c>
      <c r="V22" s="3">
        <f>SUM(V20:V21)</f>
        <v>20</v>
      </c>
    </row>
    <row r="23" spans="1:22" ht="17.25" x14ac:dyDescent="0.25">
      <c r="A23" s="30">
        <v>18</v>
      </c>
      <c r="B23" s="19" t="s">
        <v>54</v>
      </c>
      <c r="C23" s="19">
        <v>43500</v>
      </c>
      <c r="D23" s="3" t="s">
        <v>53</v>
      </c>
      <c r="E23" s="20">
        <v>862118029980163</v>
      </c>
      <c r="F23" s="3"/>
      <c r="G23" s="3" t="s">
        <v>55</v>
      </c>
      <c r="H23" s="3"/>
      <c r="I23" s="3"/>
      <c r="J23" s="3" t="s">
        <v>39</v>
      </c>
      <c r="K23" s="3"/>
      <c r="L23" s="3"/>
      <c r="M23" s="50" t="s">
        <v>68</v>
      </c>
      <c r="N23" s="3"/>
      <c r="O23" s="15" t="s">
        <v>88</v>
      </c>
      <c r="P23" s="15" t="s">
        <v>87</v>
      </c>
      <c r="Q23" s="29" t="s">
        <v>24</v>
      </c>
      <c r="R23" s="51" t="s">
        <v>37</v>
      </c>
      <c r="U23" s="42"/>
      <c r="V23" s="42"/>
    </row>
    <row r="24" spans="1:22" ht="17.25" x14ac:dyDescent="0.25">
      <c r="A24" s="30">
        <v>19</v>
      </c>
      <c r="B24" s="19" t="s">
        <v>54</v>
      </c>
      <c r="C24" s="19">
        <v>43500</v>
      </c>
      <c r="D24" s="3" t="s">
        <v>53</v>
      </c>
      <c r="E24" s="20">
        <v>862118027453494</v>
      </c>
      <c r="F24" s="3"/>
      <c r="G24" s="3" t="s">
        <v>55</v>
      </c>
      <c r="H24" s="3"/>
      <c r="I24" s="3"/>
      <c r="J24" s="3" t="s">
        <v>69</v>
      </c>
      <c r="K24" s="3"/>
      <c r="L24" s="3"/>
      <c r="M24" s="50" t="s">
        <v>68</v>
      </c>
      <c r="N24" s="3"/>
      <c r="O24" s="15" t="s">
        <v>88</v>
      </c>
      <c r="P24" s="15" t="s">
        <v>87</v>
      </c>
      <c r="Q24" s="29" t="s">
        <v>24</v>
      </c>
      <c r="R24" s="51" t="s">
        <v>37</v>
      </c>
      <c r="U24" s="42"/>
      <c r="V24" s="42"/>
    </row>
    <row r="25" spans="1:22" ht="17.25" x14ac:dyDescent="0.25">
      <c r="A25" s="30">
        <v>20</v>
      </c>
      <c r="B25" s="19" t="s">
        <v>54</v>
      </c>
      <c r="C25" s="19">
        <v>43500</v>
      </c>
      <c r="D25" s="3" t="s">
        <v>53</v>
      </c>
      <c r="E25" s="20">
        <v>863306024456839</v>
      </c>
      <c r="F25" s="3"/>
      <c r="G25" s="3" t="s">
        <v>55</v>
      </c>
      <c r="H25" s="3"/>
      <c r="I25" s="3"/>
      <c r="J25" s="3" t="s">
        <v>72</v>
      </c>
      <c r="K25" s="3"/>
      <c r="L25" s="3"/>
      <c r="M25" s="50" t="s">
        <v>82</v>
      </c>
      <c r="N25" s="3"/>
      <c r="O25" s="15" t="s">
        <v>86</v>
      </c>
      <c r="P25" s="15" t="s">
        <v>87</v>
      </c>
      <c r="Q25" s="29" t="s">
        <v>26</v>
      </c>
      <c r="R25" s="51" t="s">
        <v>31</v>
      </c>
      <c r="U25" s="40" t="s">
        <v>20</v>
      </c>
      <c r="V25" s="3" t="s">
        <v>21</v>
      </c>
    </row>
    <row r="26" spans="1:22" ht="17.2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1"/>
      <c r="U26" s="30" t="s">
        <v>33</v>
      </c>
      <c r="V26" s="3">
        <f>COUNTIF($R$6:$R$55,"MCU")</f>
        <v>0</v>
      </c>
    </row>
    <row r="27" spans="1:22" ht="17.2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1"/>
      <c r="U27" s="30" t="s">
        <v>42</v>
      </c>
      <c r="V27" s="3">
        <f>COUNTIF($R$6:$R$55,"GSM")</f>
        <v>7</v>
      </c>
    </row>
    <row r="28" spans="1:22" ht="17.2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1"/>
      <c r="U28" s="30" t="s">
        <v>34</v>
      </c>
      <c r="V28" s="3">
        <f>COUNTIF($R$6:$R$55,"GPS")</f>
        <v>0</v>
      </c>
    </row>
    <row r="29" spans="1:22" ht="17.2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1"/>
      <c r="U29" s="30" t="s">
        <v>39</v>
      </c>
      <c r="V29" s="3">
        <f>COUNTIF($R$6:$R$55,"NG")</f>
        <v>4</v>
      </c>
    </row>
    <row r="30" spans="1:22" ht="17.2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1"/>
      <c r="U30" s="30" t="s">
        <v>45</v>
      </c>
      <c r="V30" s="3">
        <f>COUNTIF($R$6:$R$56,"ACC")</f>
        <v>0</v>
      </c>
    </row>
    <row r="31" spans="1:22" ht="17.2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1"/>
      <c r="U31" s="30" t="s">
        <v>29</v>
      </c>
      <c r="V31" s="3">
        <f>COUNTIF($R$6:$R$55,"LK")</f>
        <v>7</v>
      </c>
    </row>
    <row r="32" spans="1:22" ht="17.2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1"/>
      <c r="U32" s="30" t="s">
        <v>35</v>
      </c>
      <c r="V32" s="3">
        <f>COUNTIF($R$6:$R$55,"MCH")</f>
        <v>0</v>
      </c>
    </row>
    <row r="33" spans="1:22" ht="17.2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1"/>
      <c r="U33" s="30" t="s">
        <v>48</v>
      </c>
      <c r="V33" s="3">
        <f>COUNTIF($R$6:$R$55,"SF")</f>
        <v>0</v>
      </c>
    </row>
    <row r="34" spans="1:22" ht="17.2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1"/>
      <c r="U34" s="30" t="s">
        <v>49</v>
      </c>
      <c r="V34" s="3">
        <f>COUNTIF($R$6:$R$55,"RTB")</f>
        <v>0</v>
      </c>
    </row>
    <row r="35" spans="1:22" ht="17.2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1"/>
      <c r="U35" s="30" t="s">
        <v>50</v>
      </c>
      <c r="V35" s="3">
        <f>COUNTIF($R$6:$R$55,"NCFW")</f>
        <v>2</v>
      </c>
    </row>
    <row r="36" spans="1:22" ht="17.2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1"/>
      <c r="U36" s="30" t="s">
        <v>36</v>
      </c>
      <c r="V36" s="3">
        <f>COUNTIF($R$6:$R$55,"KL")</f>
        <v>0</v>
      </c>
    </row>
    <row r="37" spans="1:22" ht="17.2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1"/>
      <c r="U37" s="40" t="s">
        <v>41</v>
      </c>
      <c r="V37" s="3">
        <f>SUM(V26:V36)</f>
        <v>20</v>
      </c>
    </row>
    <row r="38" spans="1:22" ht="17.2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1"/>
    </row>
    <row r="39" spans="1:22" ht="17.2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1"/>
    </row>
    <row r="40" spans="1:22" ht="17.2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1"/>
    </row>
    <row r="41" spans="1:22" ht="17.2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1"/>
    </row>
    <row r="42" spans="1:22" ht="17.2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1"/>
    </row>
    <row r="43" spans="1:22" ht="17.2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1"/>
    </row>
    <row r="44" spans="1:22" ht="17.2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1"/>
    </row>
    <row r="45" spans="1:22" ht="17.2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1"/>
    </row>
    <row r="46" spans="1:22" ht="17.2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1"/>
    </row>
    <row r="47" spans="1:22" ht="17.2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1"/>
    </row>
    <row r="48" spans="1:22" ht="17.2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1"/>
    </row>
    <row r="49" spans="1:18" ht="17.2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1"/>
    </row>
    <row r="50" spans="1:18" ht="17.2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1"/>
    </row>
    <row r="51" spans="1:18" ht="17.2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1"/>
    </row>
    <row r="52" spans="1:18" ht="17.2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1"/>
    </row>
    <row r="53" spans="1:18" ht="17.2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1"/>
    </row>
    <row r="54" spans="1:18" ht="17.2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1"/>
    </row>
    <row r="55" spans="1:18" ht="17.2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6" sqref="B6:R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6"/>
      <c r="R1" s="39"/>
    </row>
    <row r="2" spans="1:21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2" t="s">
        <v>15</v>
      </c>
      <c r="L4" s="52"/>
      <c r="M4" s="70" t="s">
        <v>8</v>
      </c>
      <c r="N4" s="71"/>
      <c r="O4" s="72" t="s">
        <v>9</v>
      </c>
      <c r="P4" s="72" t="s">
        <v>18</v>
      </c>
      <c r="Q4" s="52" t="s">
        <v>25</v>
      </c>
      <c r="R4" s="52" t="s">
        <v>20</v>
      </c>
      <c r="T4" s="52" t="s">
        <v>25</v>
      </c>
      <c r="U4" s="52" t="s">
        <v>20</v>
      </c>
    </row>
    <row r="5" spans="1:21" ht="45" customHeight="1" x14ac:dyDescent="0.25">
      <c r="A5" s="64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69"/>
      <c r="K5" s="44" t="s">
        <v>16</v>
      </c>
      <c r="L5" s="44" t="s">
        <v>17</v>
      </c>
      <c r="M5" s="43" t="s">
        <v>13</v>
      </c>
      <c r="N5" s="44" t="s">
        <v>14</v>
      </c>
      <c r="O5" s="73"/>
      <c r="P5" s="73"/>
      <c r="Q5" s="52"/>
      <c r="R5" s="52"/>
      <c r="T5" s="52"/>
      <c r="U5" s="52"/>
    </row>
    <row r="6" spans="1:21" s="1" customFormat="1" ht="15.75" customHeight="1" x14ac:dyDescent="0.25">
      <c r="A6" s="30">
        <v>1</v>
      </c>
      <c r="B6" s="19" t="s">
        <v>54</v>
      </c>
      <c r="C6" s="19">
        <v>43500</v>
      </c>
      <c r="D6" s="3" t="s">
        <v>53</v>
      </c>
      <c r="E6" s="32">
        <v>865904020163777</v>
      </c>
      <c r="F6" s="3"/>
      <c r="G6" s="3" t="s">
        <v>55</v>
      </c>
      <c r="H6" s="16"/>
      <c r="I6" s="22" t="s">
        <v>57</v>
      </c>
      <c r="J6" s="15" t="s">
        <v>56</v>
      </c>
      <c r="K6" s="15"/>
      <c r="L6" s="15"/>
      <c r="M6" s="50" t="s">
        <v>75</v>
      </c>
      <c r="N6" s="25"/>
      <c r="O6" s="15" t="s">
        <v>86</v>
      </c>
      <c r="P6" s="15" t="s">
        <v>87</v>
      </c>
      <c r="Q6" s="29" t="s">
        <v>24</v>
      </c>
      <c r="R6" s="30" t="s">
        <v>37</v>
      </c>
      <c r="T6" s="5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54</v>
      </c>
      <c r="C7" s="19">
        <v>43500</v>
      </c>
      <c r="D7" s="3" t="s">
        <v>53</v>
      </c>
      <c r="E7" s="32">
        <v>863306020481088</v>
      </c>
      <c r="F7" s="3"/>
      <c r="G7" s="3" t="s">
        <v>55</v>
      </c>
      <c r="H7" s="20" t="s">
        <v>89</v>
      </c>
      <c r="I7" s="22"/>
      <c r="J7" s="15" t="s">
        <v>58</v>
      </c>
      <c r="K7" s="15"/>
      <c r="L7" s="15"/>
      <c r="M7" s="50" t="s">
        <v>76</v>
      </c>
      <c r="N7" s="15"/>
      <c r="O7" s="15" t="s">
        <v>86</v>
      </c>
      <c r="P7" s="15" t="s">
        <v>87</v>
      </c>
      <c r="Q7" s="29" t="s">
        <v>24</v>
      </c>
      <c r="R7" s="3" t="s">
        <v>43</v>
      </c>
      <c r="T7" s="54"/>
      <c r="U7" s="30" t="s">
        <v>43</v>
      </c>
    </row>
    <row r="8" spans="1:21" s="1" customFormat="1" ht="15.75" customHeight="1" x14ac:dyDescent="0.25">
      <c r="A8" s="30">
        <v>3</v>
      </c>
      <c r="B8" s="19" t="s">
        <v>54</v>
      </c>
      <c r="C8" s="19">
        <v>43500</v>
      </c>
      <c r="D8" s="3" t="s">
        <v>53</v>
      </c>
      <c r="E8" s="32">
        <v>865904027288353</v>
      </c>
      <c r="F8" s="3"/>
      <c r="G8" s="3" t="s">
        <v>55</v>
      </c>
      <c r="H8" s="20" t="s">
        <v>90</v>
      </c>
      <c r="I8" s="22"/>
      <c r="J8" s="15" t="s">
        <v>59</v>
      </c>
      <c r="K8" s="15"/>
      <c r="L8" s="15"/>
      <c r="M8" s="50" t="s">
        <v>77</v>
      </c>
      <c r="N8" s="15"/>
      <c r="O8" s="15" t="s">
        <v>86</v>
      </c>
      <c r="P8" s="15" t="s">
        <v>87</v>
      </c>
      <c r="Q8" s="29" t="s">
        <v>24</v>
      </c>
      <c r="R8" s="3" t="s">
        <v>43</v>
      </c>
      <c r="T8" s="54"/>
      <c r="U8" s="30" t="s">
        <v>28</v>
      </c>
    </row>
    <row r="9" spans="1:21" s="1" customFormat="1" ht="15.75" customHeight="1" x14ac:dyDescent="0.25">
      <c r="A9" s="30">
        <v>4</v>
      </c>
      <c r="B9" s="19" t="s">
        <v>54</v>
      </c>
      <c r="C9" s="19">
        <v>43500</v>
      </c>
      <c r="D9" s="3" t="s">
        <v>53</v>
      </c>
      <c r="E9" s="32">
        <v>862118027452074</v>
      </c>
      <c r="F9" s="3"/>
      <c r="G9" s="3" t="s">
        <v>55</v>
      </c>
      <c r="H9" s="23" t="s">
        <v>91</v>
      </c>
      <c r="I9" s="22"/>
      <c r="J9" s="15" t="s">
        <v>60</v>
      </c>
      <c r="K9" s="15"/>
      <c r="L9" s="15"/>
      <c r="M9" s="50" t="s">
        <v>78</v>
      </c>
      <c r="N9" s="15"/>
      <c r="O9" s="15" t="s">
        <v>86</v>
      </c>
      <c r="P9" s="15" t="s">
        <v>87</v>
      </c>
      <c r="Q9" s="29" t="s">
        <v>24</v>
      </c>
      <c r="R9" s="30" t="s">
        <v>38</v>
      </c>
      <c r="T9" s="54"/>
      <c r="U9" s="30" t="s">
        <v>38</v>
      </c>
    </row>
    <row r="10" spans="1:21" s="1" customFormat="1" ht="15.75" customHeight="1" x14ac:dyDescent="0.25">
      <c r="A10" s="30">
        <v>5</v>
      </c>
      <c r="B10" s="19" t="s">
        <v>54</v>
      </c>
      <c r="C10" s="19">
        <v>43500</v>
      </c>
      <c r="D10" s="3" t="s">
        <v>53</v>
      </c>
      <c r="E10" s="32">
        <v>863306020477656</v>
      </c>
      <c r="F10" s="3" t="s">
        <v>73</v>
      </c>
      <c r="G10" s="3" t="s">
        <v>55</v>
      </c>
      <c r="H10" s="23" t="s">
        <v>92</v>
      </c>
      <c r="I10" s="23"/>
      <c r="J10" s="15" t="s">
        <v>61</v>
      </c>
      <c r="K10" s="15"/>
      <c r="L10" s="15"/>
      <c r="M10" s="50" t="s">
        <v>79</v>
      </c>
      <c r="N10" s="15"/>
      <c r="O10" s="15" t="s">
        <v>86</v>
      </c>
      <c r="P10" s="15" t="s">
        <v>87</v>
      </c>
      <c r="Q10" s="29" t="s">
        <v>24</v>
      </c>
      <c r="R10" s="3" t="s">
        <v>38</v>
      </c>
      <c r="T10" s="54"/>
      <c r="U10" s="30" t="s">
        <v>44</v>
      </c>
    </row>
    <row r="11" spans="1:21" s="1" customFormat="1" ht="15.75" customHeight="1" x14ac:dyDescent="0.25">
      <c r="A11" s="30">
        <v>6</v>
      </c>
      <c r="B11" s="19" t="s">
        <v>54</v>
      </c>
      <c r="C11" s="19">
        <v>43500</v>
      </c>
      <c r="D11" s="3" t="s">
        <v>53</v>
      </c>
      <c r="E11" s="32">
        <v>863306024414986</v>
      </c>
      <c r="F11" s="3"/>
      <c r="G11" s="3" t="s">
        <v>55</v>
      </c>
      <c r="H11" s="15"/>
      <c r="I11" s="15" t="s">
        <v>63</v>
      </c>
      <c r="J11" s="15" t="s">
        <v>62</v>
      </c>
      <c r="K11" s="15"/>
      <c r="L11" s="15"/>
      <c r="M11" s="50" t="s">
        <v>80</v>
      </c>
      <c r="N11" s="15"/>
      <c r="O11" s="15" t="s">
        <v>86</v>
      </c>
      <c r="P11" s="15" t="s">
        <v>87</v>
      </c>
      <c r="Q11" s="29" t="s">
        <v>24</v>
      </c>
      <c r="R11" s="3" t="s">
        <v>38</v>
      </c>
      <c r="T11" s="55"/>
      <c r="U11" s="30" t="s">
        <v>37</v>
      </c>
    </row>
    <row r="12" spans="1:21" s="17" customFormat="1" ht="15.75" customHeight="1" x14ac:dyDescent="0.25">
      <c r="A12" s="30">
        <v>7</v>
      </c>
      <c r="B12" s="19" t="s">
        <v>54</v>
      </c>
      <c r="C12" s="19">
        <v>43500</v>
      </c>
      <c r="D12" s="3" t="s">
        <v>53</v>
      </c>
      <c r="E12" s="32">
        <v>863306027104014</v>
      </c>
      <c r="F12" s="15"/>
      <c r="G12" s="3" t="s">
        <v>55</v>
      </c>
      <c r="H12" s="15"/>
      <c r="I12" s="15" t="s">
        <v>63</v>
      </c>
      <c r="J12" s="15" t="s">
        <v>64</v>
      </c>
      <c r="K12" s="15"/>
      <c r="L12" s="15"/>
      <c r="M12" s="50" t="s">
        <v>81</v>
      </c>
      <c r="N12" s="15"/>
      <c r="O12" s="15" t="s">
        <v>86</v>
      </c>
      <c r="P12" s="15" t="s">
        <v>87</v>
      </c>
      <c r="Q12" s="29" t="s">
        <v>24</v>
      </c>
      <c r="R12" s="3" t="s">
        <v>37</v>
      </c>
      <c r="T12" s="5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54</v>
      </c>
      <c r="C13" s="19">
        <v>43500</v>
      </c>
      <c r="D13" s="3" t="s">
        <v>53</v>
      </c>
      <c r="E13" s="32">
        <v>863306024426667</v>
      </c>
      <c r="F13" s="15"/>
      <c r="G13" s="3" t="s">
        <v>55</v>
      </c>
      <c r="H13" s="24"/>
      <c r="I13" s="15" t="s">
        <v>63</v>
      </c>
      <c r="J13" s="24"/>
      <c r="K13" s="24"/>
      <c r="L13" s="15"/>
      <c r="M13" s="50" t="s">
        <v>82</v>
      </c>
      <c r="N13" s="24"/>
      <c r="O13" s="15" t="s">
        <v>86</v>
      </c>
      <c r="P13" s="15" t="s">
        <v>87</v>
      </c>
      <c r="Q13" s="29" t="s">
        <v>26</v>
      </c>
      <c r="R13" s="51" t="s">
        <v>31</v>
      </c>
      <c r="T13" s="54"/>
      <c r="U13" s="30" t="s">
        <v>47</v>
      </c>
    </row>
    <row r="14" spans="1:21" s="1" customFormat="1" ht="15.75" customHeight="1" x14ac:dyDescent="0.25">
      <c r="A14" s="30">
        <v>9</v>
      </c>
      <c r="B14" s="19" t="s">
        <v>54</v>
      </c>
      <c r="C14" s="19">
        <v>43500</v>
      </c>
      <c r="D14" s="3" t="s">
        <v>53</v>
      </c>
      <c r="E14" s="32">
        <v>865904027267910</v>
      </c>
      <c r="F14" s="45"/>
      <c r="G14" s="3" t="s">
        <v>55</v>
      </c>
      <c r="H14" s="23" t="s">
        <v>93</v>
      </c>
      <c r="I14" s="45"/>
      <c r="J14" s="15" t="s">
        <v>59</v>
      </c>
      <c r="K14" s="45"/>
      <c r="L14" s="45"/>
      <c r="M14" s="50" t="s">
        <v>77</v>
      </c>
      <c r="N14" s="45"/>
      <c r="O14" s="15" t="s">
        <v>86</v>
      </c>
      <c r="P14" s="15" t="s">
        <v>87</v>
      </c>
      <c r="Q14" s="29" t="s">
        <v>24</v>
      </c>
      <c r="R14" s="51" t="s">
        <v>43</v>
      </c>
      <c r="T14" s="54"/>
      <c r="U14" s="30" t="s">
        <v>46</v>
      </c>
    </row>
    <row r="15" spans="1:21" ht="17.25" x14ac:dyDescent="0.25">
      <c r="A15" s="30">
        <v>10</v>
      </c>
      <c r="B15" s="19" t="s">
        <v>54</v>
      </c>
      <c r="C15" s="19">
        <v>43500</v>
      </c>
      <c r="D15" s="3" t="s">
        <v>53</v>
      </c>
      <c r="E15" s="32">
        <v>863306020481336</v>
      </c>
      <c r="F15" s="15"/>
      <c r="G15" s="3" t="s">
        <v>55</v>
      </c>
      <c r="H15" s="23"/>
      <c r="I15" s="15" t="s">
        <v>57</v>
      </c>
      <c r="J15" s="15" t="s">
        <v>65</v>
      </c>
      <c r="K15" s="15"/>
      <c r="L15" s="15"/>
      <c r="M15" s="50" t="s">
        <v>68</v>
      </c>
      <c r="N15" s="15"/>
      <c r="O15" s="15" t="s">
        <v>88</v>
      </c>
      <c r="P15" s="15" t="s">
        <v>87</v>
      </c>
      <c r="Q15" s="29" t="s">
        <v>24</v>
      </c>
      <c r="R15" s="51" t="s">
        <v>37</v>
      </c>
      <c r="T15" s="54"/>
      <c r="U15" s="30" t="s">
        <v>31</v>
      </c>
    </row>
    <row r="16" spans="1:21" ht="17.25" x14ac:dyDescent="0.25">
      <c r="A16" s="30">
        <v>11</v>
      </c>
      <c r="B16" s="19" t="s">
        <v>54</v>
      </c>
      <c r="C16" s="19">
        <v>43500</v>
      </c>
      <c r="D16" s="3" t="s">
        <v>53</v>
      </c>
      <c r="E16" s="32">
        <v>863306024439074</v>
      </c>
      <c r="F16" s="15"/>
      <c r="G16" s="3" t="s">
        <v>55</v>
      </c>
      <c r="H16" s="15"/>
      <c r="I16" s="15"/>
      <c r="J16" s="15" t="s">
        <v>66</v>
      </c>
      <c r="K16" s="15"/>
      <c r="L16" s="15"/>
      <c r="M16" s="50" t="s">
        <v>68</v>
      </c>
      <c r="N16" s="15"/>
      <c r="O16" s="15" t="s">
        <v>88</v>
      </c>
      <c r="P16" s="15" t="s">
        <v>87</v>
      </c>
      <c r="Q16" s="29" t="s">
        <v>24</v>
      </c>
      <c r="R16" s="51" t="s">
        <v>37</v>
      </c>
      <c r="T16" s="55"/>
      <c r="U16" s="30" t="s">
        <v>32</v>
      </c>
    </row>
    <row r="17" spans="1:21" ht="17.25" x14ac:dyDescent="0.25">
      <c r="A17" s="30">
        <v>12</v>
      </c>
      <c r="B17" s="19" t="s">
        <v>54</v>
      </c>
      <c r="C17" s="19">
        <v>43500</v>
      </c>
      <c r="D17" s="3" t="s">
        <v>53</v>
      </c>
      <c r="E17" s="32">
        <v>863306027113114</v>
      </c>
      <c r="F17" s="15"/>
      <c r="G17" s="3" t="s">
        <v>55</v>
      </c>
      <c r="H17" s="23" t="s">
        <v>94</v>
      </c>
      <c r="I17" s="15"/>
      <c r="J17" s="15" t="s">
        <v>59</v>
      </c>
      <c r="K17" s="15"/>
      <c r="L17" s="15"/>
      <c r="M17" s="50" t="s">
        <v>77</v>
      </c>
      <c r="N17" s="15"/>
      <c r="O17" s="15" t="s">
        <v>86</v>
      </c>
      <c r="P17" s="15" t="s">
        <v>87</v>
      </c>
      <c r="Q17" s="29" t="s">
        <v>24</v>
      </c>
      <c r="R17" s="51" t="s">
        <v>43</v>
      </c>
      <c r="T17" s="41"/>
      <c r="U17" s="41"/>
    </row>
    <row r="18" spans="1:21" ht="17.25" x14ac:dyDescent="0.25">
      <c r="A18" s="30">
        <v>13</v>
      </c>
      <c r="B18" s="19" t="s">
        <v>54</v>
      </c>
      <c r="C18" s="19">
        <v>43500</v>
      </c>
      <c r="D18" s="3" t="s">
        <v>53</v>
      </c>
      <c r="E18" s="32">
        <v>863306020487713</v>
      </c>
      <c r="F18" s="15"/>
      <c r="G18" s="3" t="s">
        <v>55</v>
      </c>
      <c r="H18" s="23" t="s">
        <v>95</v>
      </c>
      <c r="I18" s="15"/>
      <c r="J18" s="15" t="s">
        <v>71</v>
      </c>
      <c r="K18" s="15"/>
      <c r="L18" s="15"/>
      <c r="M18" s="50" t="s">
        <v>83</v>
      </c>
      <c r="N18" s="15"/>
      <c r="O18" s="15" t="s">
        <v>86</v>
      </c>
      <c r="P18" s="15" t="s">
        <v>87</v>
      </c>
      <c r="Q18" s="29" t="s">
        <v>24</v>
      </c>
      <c r="R18" s="51" t="s">
        <v>43</v>
      </c>
      <c r="T18" s="42"/>
      <c r="U18" s="42"/>
    </row>
    <row r="19" spans="1:21" ht="17.25" x14ac:dyDescent="0.25">
      <c r="A19" s="30">
        <v>14</v>
      </c>
      <c r="B19" s="19" t="s">
        <v>54</v>
      </c>
      <c r="C19" s="19">
        <v>43500</v>
      </c>
      <c r="D19" s="3" t="s">
        <v>53</v>
      </c>
      <c r="E19" s="32">
        <v>862118029980148</v>
      </c>
      <c r="F19" s="3"/>
      <c r="G19" s="3" t="s">
        <v>55</v>
      </c>
      <c r="H19" s="15"/>
      <c r="I19" s="15"/>
      <c r="J19" s="15" t="s">
        <v>70</v>
      </c>
      <c r="K19" s="15"/>
      <c r="L19" s="15"/>
      <c r="M19" s="50" t="s">
        <v>77</v>
      </c>
      <c r="N19" s="15"/>
      <c r="O19" s="15" t="s">
        <v>86</v>
      </c>
      <c r="P19" s="15" t="s">
        <v>87</v>
      </c>
      <c r="Q19" s="29" t="s">
        <v>24</v>
      </c>
      <c r="R19" s="51" t="s">
        <v>43</v>
      </c>
      <c r="T19" s="40" t="s">
        <v>40</v>
      </c>
      <c r="U19" s="3" t="s">
        <v>21</v>
      </c>
    </row>
    <row r="20" spans="1:21" ht="17.25" x14ac:dyDescent="0.25">
      <c r="A20" s="30">
        <v>15</v>
      </c>
      <c r="B20" s="19" t="s">
        <v>54</v>
      </c>
      <c r="C20" s="19">
        <v>43500</v>
      </c>
      <c r="D20" s="3" t="s">
        <v>53</v>
      </c>
      <c r="E20" s="32">
        <v>865904020160344</v>
      </c>
      <c r="F20" s="3"/>
      <c r="G20" s="3" t="s">
        <v>55</v>
      </c>
      <c r="H20" s="23" t="s">
        <v>96</v>
      </c>
      <c r="I20" s="15"/>
      <c r="J20" s="15" t="s">
        <v>59</v>
      </c>
      <c r="K20" s="15"/>
      <c r="L20" s="15"/>
      <c r="M20" s="50" t="s">
        <v>77</v>
      </c>
      <c r="N20" s="15"/>
      <c r="O20" s="15" t="s">
        <v>86</v>
      </c>
      <c r="P20" s="15" t="s">
        <v>87</v>
      </c>
      <c r="Q20" s="29" t="s">
        <v>24</v>
      </c>
      <c r="R20" s="51" t="s">
        <v>43</v>
      </c>
      <c r="T20" s="3" t="s">
        <v>23</v>
      </c>
      <c r="U20" s="3">
        <f>COUNTIF($Q$6:$Q$55,"PM")</f>
        <v>2</v>
      </c>
    </row>
    <row r="21" spans="1:21" ht="17.25" x14ac:dyDescent="0.25">
      <c r="A21" s="30">
        <v>16</v>
      </c>
      <c r="B21" s="19" t="s">
        <v>54</v>
      </c>
      <c r="C21" s="19">
        <v>43500</v>
      </c>
      <c r="D21" s="3" t="s">
        <v>53</v>
      </c>
      <c r="E21" s="32">
        <v>865904020152770</v>
      </c>
      <c r="F21" s="3"/>
      <c r="G21" s="3" t="s">
        <v>55</v>
      </c>
      <c r="H21" s="23" t="s">
        <v>97</v>
      </c>
      <c r="I21" s="15"/>
      <c r="J21" s="15" t="s">
        <v>74</v>
      </c>
      <c r="K21" s="15"/>
      <c r="L21" s="15"/>
      <c r="M21" s="50" t="s">
        <v>84</v>
      </c>
      <c r="N21" s="15"/>
      <c r="O21" s="15" t="s">
        <v>86</v>
      </c>
      <c r="P21" s="15" t="s">
        <v>87</v>
      </c>
      <c r="Q21" s="29" t="s">
        <v>24</v>
      </c>
      <c r="R21" s="51" t="s">
        <v>38</v>
      </c>
      <c r="T21" s="3" t="s">
        <v>22</v>
      </c>
      <c r="U21" s="3">
        <f>COUNTIF($Q$6:$Q$56,"PC")</f>
        <v>18</v>
      </c>
    </row>
    <row r="22" spans="1:21" ht="17.25" x14ac:dyDescent="0.25">
      <c r="A22" s="30">
        <v>17</v>
      </c>
      <c r="B22" s="19" t="s">
        <v>54</v>
      </c>
      <c r="C22" s="19">
        <v>43500</v>
      </c>
      <c r="D22" s="3" t="s">
        <v>53</v>
      </c>
      <c r="E22" s="20">
        <v>865904027275616</v>
      </c>
      <c r="F22" s="3"/>
      <c r="G22" s="3" t="s">
        <v>55</v>
      </c>
      <c r="H22" s="3"/>
      <c r="I22" s="3"/>
      <c r="J22" s="3" t="s">
        <v>67</v>
      </c>
      <c r="K22" s="3"/>
      <c r="L22" s="3"/>
      <c r="M22" s="50" t="s">
        <v>85</v>
      </c>
      <c r="N22" s="3"/>
      <c r="O22" s="15" t="s">
        <v>86</v>
      </c>
      <c r="P22" s="15" t="s">
        <v>87</v>
      </c>
      <c r="Q22" s="29" t="s">
        <v>24</v>
      </c>
      <c r="R22" s="51" t="s">
        <v>37</v>
      </c>
      <c r="T22" s="40" t="s">
        <v>41</v>
      </c>
      <c r="U22" s="3">
        <f>SUM(U20:U21)</f>
        <v>20</v>
      </c>
    </row>
    <row r="23" spans="1:21" ht="17.25" x14ac:dyDescent="0.25">
      <c r="A23" s="30">
        <v>18</v>
      </c>
      <c r="B23" s="19" t="s">
        <v>54</v>
      </c>
      <c r="C23" s="19">
        <v>43500</v>
      </c>
      <c r="D23" s="3" t="s">
        <v>53</v>
      </c>
      <c r="E23" s="20">
        <v>862118029980163</v>
      </c>
      <c r="F23" s="3"/>
      <c r="G23" s="3" t="s">
        <v>55</v>
      </c>
      <c r="H23" s="3"/>
      <c r="I23" s="3"/>
      <c r="J23" s="3" t="s">
        <v>39</v>
      </c>
      <c r="K23" s="3"/>
      <c r="L23" s="3"/>
      <c r="M23" s="50" t="s">
        <v>68</v>
      </c>
      <c r="N23" s="3"/>
      <c r="O23" s="15" t="s">
        <v>88</v>
      </c>
      <c r="P23" s="15" t="s">
        <v>87</v>
      </c>
      <c r="Q23" s="29" t="s">
        <v>24</v>
      </c>
      <c r="R23" s="51" t="s">
        <v>37</v>
      </c>
      <c r="T23" s="42"/>
      <c r="U23" s="42"/>
    </row>
    <row r="24" spans="1:21" ht="17.25" x14ac:dyDescent="0.25">
      <c r="A24" s="30">
        <v>19</v>
      </c>
      <c r="B24" s="19" t="s">
        <v>54</v>
      </c>
      <c r="C24" s="19">
        <v>43500</v>
      </c>
      <c r="D24" s="3" t="s">
        <v>53</v>
      </c>
      <c r="E24" s="20">
        <v>862118027453494</v>
      </c>
      <c r="F24" s="3"/>
      <c r="G24" s="3" t="s">
        <v>55</v>
      </c>
      <c r="H24" s="3"/>
      <c r="I24" s="3"/>
      <c r="J24" s="3" t="s">
        <v>69</v>
      </c>
      <c r="K24" s="3"/>
      <c r="L24" s="3"/>
      <c r="M24" s="50" t="s">
        <v>68</v>
      </c>
      <c r="N24" s="3"/>
      <c r="O24" s="15" t="s">
        <v>88</v>
      </c>
      <c r="P24" s="15" t="s">
        <v>87</v>
      </c>
      <c r="Q24" s="29" t="s">
        <v>24</v>
      </c>
      <c r="R24" s="51" t="s">
        <v>37</v>
      </c>
      <c r="T24" s="42"/>
      <c r="U24" s="42"/>
    </row>
    <row r="25" spans="1:21" ht="17.25" x14ac:dyDescent="0.25">
      <c r="A25" s="30">
        <v>20</v>
      </c>
      <c r="B25" s="19" t="s">
        <v>54</v>
      </c>
      <c r="C25" s="19">
        <v>43500</v>
      </c>
      <c r="D25" s="3" t="s">
        <v>53</v>
      </c>
      <c r="E25" s="20">
        <v>863306024456839</v>
      </c>
      <c r="F25" s="3"/>
      <c r="G25" s="3" t="s">
        <v>55</v>
      </c>
      <c r="H25" s="3"/>
      <c r="I25" s="3"/>
      <c r="J25" s="3" t="s">
        <v>72</v>
      </c>
      <c r="K25" s="3"/>
      <c r="L25" s="3"/>
      <c r="M25" s="50" t="s">
        <v>82</v>
      </c>
      <c r="N25" s="3"/>
      <c r="O25" s="15" t="s">
        <v>86</v>
      </c>
      <c r="P25" s="15" t="s">
        <v>87</v>
      </c>
      <c r="Q25" s="29" t="s">
        <v>26</v>
      </c>
      <c r="R25" s="51" t="s">
        <v>31</v>
      </c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7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4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7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20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NSHD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2019-07-29T03:31:23Z</dcterms:modified>
</cp:coreProperties>
</file>