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5\2.XulyBH\"/>
    </mc:Choice>
  </mc:AlternateContent>
  <bookViews>
    <workbookView xWindow="-15" yWindow="4035" windowWidth="10320" windowHeight="4065" activeTab="7"/>
  </bookViews>
  <sheets>
    <sheet name="Phụ Kiện" sheetId="33" r:id="rId1"/>
    <sheet name="TG102E" sheetId="31" r:id="rId2"/>
    <sheet name="TG102A" sheetId="30" r:id="rId3"/>
    <sheet name="TG102V" sheetId="29" r:id="rId4"/>
    <sheet name="TG102SE" sheetId="28" r:id="rId5"/>
    <sheet name="TG102LE" sheetId="27" r:id="rId6"/>
    <sheet name="TG102" sheetId="25" r:id="rId7"/>
    <sheet name="Tổng Hợp Tháng" sheetId="32" r:id="rId8"/>
  </sheets>
  <calcPr calcId="152511"/>
</workbook>
</file>

<file path=xl/calcChain.xml><?xml version="1.0" encoding="utf-8"?>
<calcChain xmlns="http://schemas.openxmlformats.org/spreadsheetml/2006/main">
  <c r="V36" i="33" l="1"/>
  <c r="V35" i="33"/>
  <c r="V34" i="33"/>
  <c r="V33" i="33"/>
  <c r="V32" i="33"/>
  <c r="V31" i="33"/>
  <c r="V30" i="33"/>
  <c r="V29" i="33"/>
  <c r="V28" i="33"/>
  <c r="V27" i="33"/>
  <c r="V26" i="33"/>
  <c r="V37" i="33" s="1"/>
  <c r="V21" i="33"/>
  <c r="V20" i="33"/>
  <c r="V22" i="33" s="1"/>
  <c r="V36" i="32"/>
  <c r="V35" i="32"/>
  <c r="V34" i="32"/>
  <c r="V33" i="32"/>
  <c r="V32" i="32"/>
  <c r="V31" i="32"/>
  <c r="V30" i="32"/>
  <c r="V29" i="32"/>
  <c r="V28" i="32"/>
  <c r="V27" i="32"/>
  <c r="V26" i="32"/>
  <c r="V37" i="32" s="1"/>
  <c r="V21" i="32"/>
  <c r="V20" i="32"/>
  <c r="V36" i="31"/>
  <c r="V35" i="31"/>
  <c r="V34" i="31"/>
  <c r="V33" i="31"/>
  <c r="V32" i="31"/>
  <c r="V31" i="31"/>
  <c r="V30" i="31"/>
  <c r="V29" i="31"/>
  <c r="V28" i="31"/>
  <c r="V27" i="31"/>
  <c r="V26" i="31"/>
  <c r="V37" i="31" s="1"/>
  <c r="V21" i="31"/>
  <c r="V20" i="31"/>
  <c r="V22" i="31" s="1"/>
  <c r="V36" i="30"/>
  <c r="V35" i="30"/>
  <c r="V34" i="30"/>
  <c r="V33" i="30"/>
  <c r="V32" i="30"/>
  <c r="V31" i="30"/>
  <c r="V30" i="30"/>
  <c r="V29" i="30"/>
  <c r="V28" i="30"/>
  <c r="V27" i="30"/>
  <c r="V26" i="30"/>
  <c r="V21" i="30"/>
  <c r="V20" i="30"/>
  <c r="V36" i="29"/>
  <c r="V35" i="29"/>
  <c r="V34" i="29"/>
  <c r="V33" i="29"/>
  <c r="V32" i="29"/>
  <c r="V31" i="29"/>
  <c r="V30" i="29"/>
  <c r="V29" i="29"/>
  <c r="V28" i="29"/>
  <c r="V27" i="29"/>
  <c r="V26" i="29"/>
  <c r="V21" i="29"/>
  <c r="V20" i="29"/>
  <c r="V36" i="28"/>
  <c r="V35" i="28"/>
  <c r="V34" i="28"/>
  <c r="V33" i="28"/>
  <c r="V32" i="28"/>
  <c r="V31" i="28"/>
  <c r="V30" i="28"/>
  <c r="V29" i="28"/>
  <c r="V28" i="28"/>
  <c r="V27" i="28"/>
  <c r="V26" i="28"/>
  <c r="V37" i="28" s="1"/>
  <c r="V21" i="28"/>
  <c r="V20" i="28"/>
  <c r="V22" i="28" s="1"/>
  <c r="V36" i="27"/>
  <c r="V35" i="27"/>
  <c r="V34" i="27"/>
  <c r="V33" i="27"/>
  <c r="V32" i="27"/>
  <c r="V31" i="27"/>
  <c r="V30" i="27"/>
  <c r="V29" i="27"/>
  <c r="V28" i="27"/>
  <c r="V27" i="27"/>
  <c r="V26" i="27"/>
  <c r="V37" i="27" s="1"/>
  <c r="V21" i="27"/>
  <c r="V20" i="27"/>
  <c r="V22" i="27" s="1"/>
  <c r="V22" i="32" l="1"/>
  <c r="V22" i="30"/>
  <c r="V37" i="30"/>
  <c r="V37" i="29"/>
  <c r="V22" i="29"/>
  <c r="V36" i="25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</calcChain>
</file>

<file path=xl/sharedStrings.xml><?xml version="1.0" encoding="utf-8"?>
<sst xmlns="http://schemas.openxmlformats.org/spreadsheetml/2006/main" count="861" uniqueCount="117">
  <si>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</si>
  <si>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</si>
  <si>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</si>
  <si>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</si>
  <si>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</si>
  <si>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</si>
  <si>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</si>
  <si>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</si>
  <si>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</si>
  <si>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</si>
  <si>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</si>
  <si>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</si>
  <si>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</si>
  <si>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</si>
  <si>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</si>
  <si>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</si>
  <si>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</si>
  <si>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</si>
  <si>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</si>
  <si>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</si>
  <si>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</si>
  <si>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</si>
  <si>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</si>
  <si>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</si>
  <si>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</si>
  <si>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</si>
  <si>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</si>
  <si>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</si>
  <si>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</si>
  <si>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</si>
  <si>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</si>
  <si>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</si>
  <si>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</si>
  <si>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</si>
  <si>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</si>
  <si>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</si>
  <si>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</si>
  <si>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</si>
  <si>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</si>
  <si>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</si>
  <si>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</si>
  <si>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</si>
  <si>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</si>
  <si>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</si>
  <si>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</si>
  <si>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</si>
  <si>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</si>
  <si>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</si>
  <si>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</si>
  <si>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</si>
  <si>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</si>
  <si>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</si>
  <si>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05 NĂM 2019</t>
  </si>
  <si>
    <t>Lắp đặt</t>
  </si>
  <si>
    <t>TG102</t>
  </si>
  <si>
    <t>H</t>
  </si>
  <si>
    <t>thẻ</t>
  </si>
  <si>
    <t>02/05/2019</t>
  </si>
  <si>
    <t>012896001467619</t>
  </si>
  <si>
    <t>012896001452421</t>
  </si>
  <si>
    <t>012896004920051</t>
  </si>
  <si>
    <t>X.3.0.0.00042.250815</t>
  </si>
  <si>
    <t>125.212.203.114,15555</t>
  </si>
  <si>
    <t>Hỏng diode quá áp</t>
  </si>
  <si>
    <t>X.4.0.0.00002.180125</t>
  </si>
  <si>
    <t>X.3.0.0.00041.250815</t>
  </si>
  <si>
    <t>Thay diode quá áp,nâng cấp FW</t>
  </si>
  <si>
    <t>Lỗi GPS(Không cập nhật tgian)</t>
  </si>
  <si>
    <t>125.212.203.114,14747</t>
  </si>
  <si>
    <t>Thay module GPS</t>
  </si>
  <si>
    <t>Không sửa</t>
  </si>
  <si>
    <t>Đứt mạch ngầm</t>
  </si>
  <si>
    <t>KS</t>
  </si>
  <si>
    <t>Thể</t>
  </si>
  <si>
    <t>BT</t>
  </si>
  <si>
    <t>Hàng dự phòng lắp đặt</t>
  </si>
  <si>
    <t>P.Lắp đặt</t>
  </si>
  <si>
    <t>TG102V</t>
  </si>
  <si>
    <t>Còn BH</t>
  </si>
  <si>
    <t>13/05/2019</t>
  </si>
  <si>
    <t xml:space="preserve">W.1.00.---01.181101 </t>
  </si>
  <si>
    <t>Chập 3,3V,hỏng MCU</t>
  </si>
  <si>
    <t>125.212.203.114,16767</t>
  </si>
  <si>
    <t>VI.1.00.---01.180629</t>
  </si>
  <si>
    <t>Thay IC nguồn 3,3V,MCU</t>
  </si>
  <si>
    <t>Hỏng ACC+MCU</t>
  </si>
  <si>
    <t>Oxi hóa chân nguồn module GSM</t>
  </si>
  <si>
    <t>Xử lý phần cứng</t>
  </si>
  <si>
    <t>Báo lỗi GPS</t>
  </si>
  <si>
    <t>Thay khay sim,test lại TB</t>
  </si>
  <si>
    <t>Thay trans ACC+MCU</t>
  </si>
  <si>
    <t>125.212.203.114,15757</t>
  </si>
  <si>
    <t>14/05/2019</t>
  </si>
  <si>
    <t>20/05/2019</t>
  </si>
  <si>
    <t>Lock: 125.212.203.114,16363</t>
  </si>
  <si>
    <t>Chập MCU</t>
  </si>
  <si>
    <t>Thay MCU, nâng cấp FW</t>
  </si>
  <si>
    <t>Tùng</t>
  </si>
  <si>
    <t>W.1.00.---01.180629</t>
  </si>
  <si>
    <t>Lỗi GSM</t>
  </si>
  <si>
    <t>Thay khay sim, nâng cấp FW</t>
  </si>
  <si>
    <t>câu sim</t>
  </si>
  <si>
    <t>Lock: 125.212.203.114,16565</t>
  </si>
  <si>
    <t>Khách lẻ</t>
  </si>
  <si>
    <t>sim+thẻ</t>
  </si>
  <si>
    <t>27/05/2019</t>
  </si>
  <si>
    <t>vnetgps.com,169,16767</t>
  </si>
  <si>
    <t>B.2.27</t>
  </si>
  <si>
    <t>000001406191501</t>
  </si>
  <si>
    <t>Hỏng LED SD</t>
  </si>
  <si>
    <t>000001405280917</t>
  </si>
  <si>
    <t>30/05/2019</t>
  </si>
  <si>
    <t>Thay khayu sim</t>
  </si>
  <si>
    <t>ID mới : 869696043525927</t>
  </si>
  <si>
    <t>W.1.00.---01.181101</t>
  </si>
  <si>
    <t>125.212.203.114,16363</t>
  </si>
  <si>
    <t>Thay module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</si>
</sst>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10" fillId="0" borderId="1" xfId="0" applyFont="1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1" fontId="3" fillId="3" borderId="1" xfId="0" quotePrefix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G23" sqref="G2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7" t="s">
        <v>52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9"/>
    </row>
    <row r="2" spans="1:22" ht="20.25" customHeight="1" x14ac:dyDescent="0.25">
      <c r="A2" s="58" t="s">
        <v>11</v>
      </c>
      <c r="B2" s="59"/>
      <c r="C2" s="59"/>
      <c r="D2" s="59"/>
      <c r="E2" s="60"/>
      <c r="F2" s="60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61" t="s">
        <v>0</v>
      </c>
      <c r="B4" s="62" t="s">
        <v>10</v>
      </c>
      <c r="C4" s="62"/>
      <c r="D4" s="62"/>
      <c r="E4" s="62"/>
      <c r="F4" s="62"/>
      <c r="G4" s="62"/>
      <c r="H4" s="62"/>
      <c r="I4" s="62"/>
      <c r="J4" s="53" t="s">
        <v>6</v>
      </c>
      <c r="K4" s="53" t="s">
        <v>15</v>
      </c>
      <c r="L4" s="53"/>
      <c r="M4" s="53" t="s">
        <v>8</v>
      </c>
      <c r="N4" s="53"/>
      <c r="O4" s="63" t="s">
        <v>9</v>
      </c>
      <c r="P4" s="63" t="s">
        <v>18</v>
      </c>
      <c r="Q4" s="53" t="s">
        <v>25</v>
      </c>
      <c r="R4" s="53" t="s">
        <v>20</v>
      </c>
      <c r="U4" s="53" t="s">
        <v>25</v>
      </c>
      <c r="V4" s="53" t="s">
        <v>20</v>
      </c>
    </row>
    <row r="5" spans="1:22" ht="45" customHeight="1" x14ac:dyDescent="0.25">
      <c r="A5" s="61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3"/>
      <c r="K5" s="49" t="s">
        <v>16</v>
      </c>
      <c r="L5" s="49" t="s">
        <v>17</v>
      </c>
      <c r="M5" s="48" t="s">
        <v>13</v>
      </c>
      <c r="N5" s="49" t="s">
        <v>14</v>
      </c>
      <c r="O5" s="63"/>
      <c r="P5" s="63"/>
      <c r="Q5" s="53"/>
      <c r="R5" s="53"/>
      <c r="U5" s="53"/>
      <c r="V5" s="53"/>
    </row>
    <row r="6" spans="1:22" s="1" customFormat="1" ht="15.75" customHeight="1" x14ac:dyDescent="0.25">
      <c r="A6" s="27">
        <v>1</v>
      </c>
      <c r="B6" s="16"/>
      <c r="C6" s="16"/>
      <c r="D6" s="3"/>
      <c r="E6" s="17"/>
      <c r="F6" s="3"/>
      <c r="G6" s="3"/>
      <c r="H6" s="13"/>
      <c r="I6" s="19"/>
      <c r="J6" s="12"/>
      <c r="K6" s="12"/>
      <c r="L6" s="12"/>
      <c r="M6" s="12"/>
      <c r="N6" s="22"/>
      <c r="O6" s="12"/>
      <c r="P6" s="12"/>
      <c r="Q6" s="26"/>
      <c r="R6" s="27"/>
      <c r="U6" s="54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/>
      <c r="C7" s="16"/>
      <c r="D7" s="3"/>
      <c r="E7" s="29"/>
      <c r="F7" s="3"/>
      <c r="G7" s="3"/>
      <c r="H7" s="17"/>
      <c r="I7" s="19"/>
      <c r="J7" s="12"/>
      <c r="K7" s="12"/>
      <c r="L7" s="12"/>
      <c r="M7" s="12"/>
      <c r="N7" s="12"/>
      <c r="O7" s="12"/>
      <c r="P7" s="12"/>
      <c r="Q7" s="23"/>
      <c r="R7" s="3"/>
      <c r="U7" s="55"/>
      <c r="V7" s="27" t="s">
        <v>43</v>
      </c>
    </row>
    <row r="8" spans="1:22" s="1" customFormat="1" ht="15.75" customHeight="1" x14ac:dyDescent="0.25">
      <c r="A8" s="27">
        <v>3</v>
      </c>
      <c r="B8" s="16"/>
      <c r="C8" s="16"/>
      <c r="D8" s="3"/>
      <c r="E8" s="17"/>
      <c r="F8" s="3"/>
      <c r="G8" s="3"/>
      <c r="H8" s="17"/>
      <c r="I8" s="19"/>
      <c r="J8" s="12"/>
      <c r="K8" s="12"/>
      <c r="L8" s="12"/>
      <c r="M8" s="12"/>
      <c r="N8" s="12"/>
      <c r="O8" s="12"/>
      <c r="P8" s="12"/>
      <c r="Q8" s="23"/>
      <c r="R8" s="3"/>
      <c r="U8" s="55"/>
      <c r="V8" s="27" t="s">
        <v>28</v>
      </c>
    </row>
    <row r="9" spans="1:22" s="1" customFormat="1" ht="15.75" customHeight="1" x14ac:dyDescent="0.25">
      <c r="A9" s="27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6"/>
      <c r="R9" s="27"/>
      <c r="U9" s="55"/>
      <c r="V9" s="27" t="s">
        <v>38</v>
      </c>
    </row>
    <row r="10" spans="1:22" s="1" customFormat="1" ht="15.75" customHeight="1" x14ac:dyDescent="0.25">
      <c r="A10" s="27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6"/>
      <c r="R10" s="28"/>
      <c r="U10" s="55"/>
      <c r="V10" s="27" t="s">
        <v>44</v>
      </c>
    </row>
    <row r="11" spans="1:22" s="1" customFormat="1" ht="15.75" customHeight="1" x14ac:dyDescent="0.25">
      <c r="A11" s="27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6"/>
      <c r="R11" s="28"/>
      <c r="U11" s="56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5"/>
      <c r="U12" s="54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28"/>
      <c r="U13" s="55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5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5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56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0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0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0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0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0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0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0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0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0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B35" sqref="B35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7" t="s">
        <v>52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9"/>
    </row>
    <row r="2" spans="1:22" ht="20.25" customHeight="1" x14ac:dyDescent="0.25">
      <c r="A2" s="58" t="s">
        <v>11</v>
      </c>
      <c r="B2" s="59"/>
      <c r="C2" s="59"/>
      <c r="D2" s="59"/>
      <c r="E2" s="60"/>
      <c r="F2" s="60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61" t="s">
        <v>0</v>
      </c>
      <c r="B4" s="62" t="s">
        <v>10</v>
      </c>
      <c r="C4" s="62"/>
      <c r="D4" s="62"/>
      <c r="E4" s="62"/>
      <c r="F4" s="62"/>
      <c r="G4" s="62"/>
      <c r="H4" s="62"/>
      <c r="I4" s="62"/>
      <c r="J4" s="53" t="s">
        <v>6</v>
      </c>
      <c r="K4" s="53" t="s">
        <v>15</v>
      </c>
      <c r="L4" s="53"/>
      <c r="M4" s="53" t="s">
        <v>8</v>
      </c>
      <c r="N4" s="53"/>
      <c r="O4" s="63" t="s">
        <v>9</v>
      </c>
      <c r="P4" s="63" t="s">
        <v>18</v>
      </c>
      <c r="Q4" s="53" t="s">
        <v>25</v>
      </c>
      <c r="R4" s="53" t="s">
        <v>20</v>
      </c>
      <c r="U4" s="53" t="s">
        <v>25</v>
      </c>
      <c r="V4" s="53" t="s">
        <v>20</v>
      </c>
    </row>
    <row r="5" spans="1:22" ht="45" customHeight="1" x14ac:dyDescent="0.25">
      <c r="A5" s="61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3"/>
      <c r="K5" s="49" t="s">
        <v>16</v>
      </c>
      <c r="L5" s="49" t="s">
        <v>17</v>
      </c>
      <c r="M5" s="48" t="s">
        <v>13</v>
      </c>
      <c r="N5" s="49" t="s">
        <v>14</v>
      </c>
      <c r="O5" s="63"/>
      <c r="P5" s="63"/>
      <c r="Q5" s="53"/>
      <c r="R5" s="53"/>
      <c r="U5" s="53"/>
      <c r="V5" s="53"/>
    </row>
    <row r="6" spans="1:22" s="1" customFormat="1" ht="15.75" customHeight="1" x14ac:dyDescent="0.25">
      <c r="A6" s="27">
        <v>1</v>
      </c>
      <c r="B6" s="16"/>
      <c r="C6" s="16"/>
      <c r="D6" s="3"/>
      <c r="E6" s="17"/>
      <c r="F6" s="3"/>
      <c r="G6" s="3"/>
      <c r="H6" s="13"/>
      <c r="I6" s="19"/>
      <c r="J6" s="12"/>
      <c r="K6" s="12"/>
      <c r="L6" s="12"/>
      <c r="M6" s="12"/>
      <c r="N6" s="22"/>
      <c r="O6" s="12"/>
      <c r="P6" s="12"/>
      <c r="Q6" s="26"/>
      <c r="R6" s="27"/>
      <c r="U6" s="54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/>
      <c r="C7" s="16"/>
      <c r="D7" s="3"/>
      <c r="E7" s="29"/>
      <c r="F7" s="3"/>
      <c r="G7" s="3"/>
      <c r="H7" s="17"/>
      <c r="I7" s="19"/>
      <c r="J7" s="12"/>
      <c r="K7" s="12"/>
      <c r="L7" s="12"/>
      <c r="M7" s="12"/>
      <c r="N7" s="12"/>
      <c r="O7" s="12"/>
      <c r="P7" s="12"/>
      <c r="Q7" s="23"/>
      <c r="R7" s="3"/>
      <c r="U7" s="55"/>
      <c r="V7" s="27" t="s">
        <v>43</v>
      </c>
    </row>
    <row r="8" spans="1:22" s="1" customFormat="1" ht="15.75" customHeight="1" x14ac:dyDescent="0.25">
      <c r="A8" s="27">
        <v>3</v>
      </c>
      <c r="B8" s="16"/>
      <c r="C8" s="16"/>
      <c r="D8" s="3"/>
      <c r="E8" s="17"/>
      <c r="F8" s="3"/>
      <c r="G8" s="3"/>
      <c r="H8" s="17"/>
      <c r="I8" s="19"/>
      <c r="J8" s="12"/>
      <c r="K8" s="12"/>
      <c r="L8" s="12"/>
      <c r="M8" s="12"/>
      <c r="N8" s="12"/>
      <c r="O8" s="12"/>
      <c r="P8" s="12"/>
      <c r="Q8" s="23"/>
      <c r="R8" s="3"/>
      <c r="U8" s="55"/>
      <c r="V8" s="27" t="s">
        <v>28</v>
      </c>
    </row>
    <row r="9" spans="1:22" s="1" customFormat="1" ht="15.75" customHeight="1" x14ac:dyDescent="0.25">
      <c r="A9" s="27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6"/>
      <c r="R9" s="27"/>
      <c r="U9" s="55"/>
      <c r="V9" s="27" t="s">
        <v>38</v>
      </c>
    </row>
    <row r="10" spans="1:22" s="1" customFormat="1" ht="15.75" customHeight="1" x14ac:dyDescent="0.25">
      <c r="A10" s="27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6"/>
      <c r="R10" s="28"/>
      <c r="U10" s="55"/>
      <c r="V10" s="27" t="s">
        <v>44</v>
      </c>
    </row>
    <row r="11" spans="1:22" s="1" customFormat="1" ht="15.75" customHeight="1" x14ac:dyDescent="0.25">
      <c r="A11" s="27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6"/>
      <c r="R11" s="28"/>
      <c r="U11" s="56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5"/>
      <c r="U12" s="54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28"/>
      <c r="U13" s="55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5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5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56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0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0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0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0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0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0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0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0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0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0" sqref="E2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7" t="s">
        <v>52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9"/>
    </row>
    <row r="2" spans="1:22" ht="20.25" customHeight="1" x14ac:dyDescent="0.25">
      <c r="A2" s="58" t="s">
        <v>11</v>
      </c>
      <c r="B2" s="59"/>
      <c r="C2" s="59"/>
      <c r="D2" s="59"/>
      <c r="E2" s="60" t="s">
        <v>76</v>
      </c>
      <c r="F2" s="60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61" t="s">
        <v>0</v>
      </c>
      <c r="B4" s="62" t="s">
        <v>10</v>
      </c>
      <c r="C4" s="62"/>
      <c r="D4" s="62"/>
      <c r="E4" s="62"/>
      <c r="F4" s="62"/>
      <c r="G4" s="62"/>
      <c r="H4" s="62"/>
      <c r="I4" s="62"/>
      <c r="J4" s="53" t="s">
        <v>6</v>
      </c>
      <c r="K4" s="53" t="s">
        <v>15</v>
      </c>
      <c r="L4" s="53"/>
      <c r="M4" s="53" t="s">
        <v>8</v>
      </c>
      <c r="N4" s="53"/>
      <c r="O4" s="63" t="s">
        <v>9</v>
      </c>
      <c r="P4" s="63" t="s">
        <v>18</v>
      </c>
      <c r="Q4" s="53" t="s">
        <v>25</v>
      </c>
      <c r="R4" s="53" t="s">
        <v>20</v>
      </c>
      <c r="U4" s="53" t="s">
        <v>25</v>
      </c>
      <c r="V4" s="53" t="s">
        <v>20</v>
      </c>
    </row>
    <row r="5" spans="1:22" ht="45" customHeight="1" x14ac:dyDescent="0.25">
      <c r="A5" s="61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3"/>
      <c r="K5" s="49" t="s">
        <v>16</v>
      </c>
      <c r="L5" s="49" t="s">
        <v>17</v>
      </c>
      <c r="M5" s="48" t="s">
        <v>13</v>
      </c>
      <c r="N5" s="49" t="s">
        <v>14</v>
      </c>
      <c r="O5" s="63"/>
      <c r="P5" s="63"/>
      <c r="Q5" s="53"/>
      <c r="R5" s="53"/>
      <c r="U5" s="53"/>
      <c r="V5" s="53"/>
    </row>
    <row r="6" spans="1:22" s="1" customFormat="1" ht="15.75" customHeight="1" x14ac:dyDescent="0.25">
      <c r="A6" s="27">
        <v>1</v>
      </c>
      <c r="B6" s="16"/>
      <c r="C6" s="16"/>
      <c r="D6" s="3"/>
      <c r="E6" s="50"/>
      <c r="F6" s="3"/>
      <c r="G6" s="3"/>
      <c r="H6" s="13"/>
      <c r="I6" s="19"/>
      <c r="J6" s="12"/>
      <c r="K6" s="12"/>
      <c r="L6" s="12"/>
      <c r="M6" s="12"/>
      <c r="N6" s="22"/>
      <c r="O6" s="12"/>
      <c r="P6" s="12"/>
      <c r="Q6" s="26"/>
      <c r="R6" s="27"/>
      <c r="U6" s="54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/>
      <c r="C7" s="16"/>
      <c r="D7" s="3"/>
      <c r="E7" s="29"/>
      <c r="F7" s="3"/>
      <c r="G7" s="3"/>
      <c r="H7" s="17"/>
      <c r="I7" s="19"/>
      <c r="J7" s="12"/>
      <c r="K7" s="12"/>
      <c r="L7" s="12"/>
      <c r="M7" s="12"/>
      <c r="N7" s="12"/>
      <c r="O7" s="12"/>
      <c r="P7" s="12"/>
      <c r="Q7" s="23"/>
      <c r="R7" s="3"/>
      <c r="U7" s="55"/>
      <c r="V7" s="27" t="s">
        <v>43</v>
      </c>
    </row>
    <row r="8" spans="1:22" s="1" customFormat="1" ht="15.75" customHeight="1" x14ac:dyDescent="0.25">
      <c r="A8" s="27">
        <v>3</v>
      </c>
      <c r="B8" s="16"/>
      <c r="C8" s="16"/>
      <c r="D8" s="3"/>
      <c r="E8" s="17"/>
      <c r="F8" s="3"/>
      <c r="G8" s="3"/>
      <c r="H8" s="17"/>
      <c r="I8" s="19"/>
      <c r="J8" s="12"/>
      <c r="K8" s="12"/>
      <c r="L8" s="12"/>
      <c r="M8" s="12"/>
      <c r="N8" s="12"/>
      <c r="O8" s="12"/>
      <c r="P8" s="12"/>
      <c r="Q8" s="23"/>
      <c r="R8" s="3"/>
      <c r="U8" s="55"/>
      <c r="V8" s="27" t="s">
        <v>28</v>
      </c>
    </row>
    <row r="9" spans="1:22" s="1" customFormat="1" ht="15.75" customHeight="1" x14ac:dyDescent="0.25">
      <c r="A9" s="27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6"/>
      <c r="R9" s="27"/>
      <c r="U9" s="55"/>
      <c r="V9" s="27" t="s">
        <v>38</v>
      </c>
    </row>
    <row r="10" spans="1:22" s="1" customFormat="1" ht="15.75" customHeight="1" x14ac:dyDescent="0.25">
      <c r="A10" s="27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6"/>
      <c r="R10" s="28"/>
      <c r="U10" s="55"/>
      <c r="V10" s="27" t="s">
        <v>44</v>
      </c>
    </row>
    <row r="11" spans="1:22" s="1" customFormat="1" ht="15.75" customHeight="1" x14ac:dyDescent="0.25">
      <c r="A11" s="27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6"/>
      <c r="R11" s="28"/>
      <c r="U11" s="56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5"/>
      <c r="U12" s="54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28"/>
      <c r="U13" s="55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5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5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56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0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0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0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0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0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0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0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0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0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R6" sqref="B6:R13"/>
    </sheetView>
  </sheetViews>
  <sheetFormatPr defaultRowHeight="16.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style="38" customWidth="1"/>
    <col min="21" max="21" width="26.85546875" customWidth="1"/>
    <col min="22" max="22" width="21.42578125" customWidth="1"/>
  </cols>
  <sheetData>
    <row r="1" spans="1:22" ht="23.25" customHeight="1" x14ac:dyDescent="0.25">
      <c r="A1" s="57" t="s">
        <v>52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9"/>
    </row>
    <row r="2" spans="1:22" ht="20.25" customHeight="1" x14ac:dyDescent="0.25">
      <c r="A2" s="58" t="s">
        <v>11</v>
      </c>
      <c r="B2" s="59"/>
      <c r="C2" s="59"/>
      <c r="D2" s="59"/>
      <c r="E2" s="60" t="s">
        <v>53</v>
      </c>
      <c r="F2" s="60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x14ac:dyDescent="0.25">
      <c r="A4" s="61" t="s">
        <v>0</v>
      </c>
      <c r="B4" s="62" t="s">
        <v>10</v>
      </c>
      <c r="C4" s="62"/>
      <c r="D4" s="62"/>
      <c r="E4" s="62"/>
      <c r="F4" s="62"/>
      <c r="G4" s="62"/>
      <c r="H4" s="62"/>
      <c r="I4" s="62"/>
      <c r="J4" s="53" t="s">
        <v>6</v>
      </c>
      <c r="K4" s="53" t="s">
        <v>15</v>
      </c>
      <c r="L4" s="53"/>
      <c r="M4" s="53" t="s">
        <v>8</v>
      </c>
      <c r="N4" s="53"/>
      <c r="O4" s="63" t="s">
        <v>9</v>
      </c>
      <c r="P4" s="63" t="s">
        <v>18</v>
      </c>
      <c r="Q4" s="53" t="s">
        <v>25</v>
      </c>
      <c r="R4" s="62" t="s">
        <v>20</v>
      </c>
      <c r="U4" s="53" t="s">
        <v>25</v>
      </c>
      <c r="V4" s="53" t="s">
        <v>20</v>
      </c>
    </row>
    <row r="5" spans="1:22" ht="45" customHeight="1" x14ac:dyDescent="0.25">
      <c r="A5" s="61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3"/>
      <c r="K5" s="49" t="s">
        <v>16</v>
      </c>
      <c r="L5" s="49" t="s">
        <v>17</v>
      </c>
      <c r="M5" s="48" t="s">
        <v>13</v>
      </c>
      <c r="N5" s="49" t="s">
        <v>14</v>
      </c>
      <c r="O5" s="63"/>
      <c r="P5" s="63"/>
      <c r="Q5" s="53"/>
      <c r="R5" s="62"/>
      <c r="U5" s="53"/>
      <c r="V5" s="53"/>
    </row>
    <row r="6" spans="1:22" s="1" customFormat="1" ht="15.75" customHeight="1" x14ac:dyDescent="0.25">
      <c r="A6" s="27">
        <v>1</v>
      </c>
      <c r="B6" s="16" t="s">
        <v>79</v>
      </c>
      <c r="C6" s="16" t="s">
        <v>92</v>
      </c>
      <c r="D6" s="3" t="s">
        <v>77</v>
      </c>
      <c r="E6" s="17">
        <v>868926033944106</v>
      </c>
      <c r="F6" s="3"/>
      <c r="G6" s="3" t="s">
        <v>78</v>
      </c>
      <c r="H6" s="13"/>
      <c r="I6" s="19" t="s">
        <v>91</v>
      </c>
      <c r="J6" s="12" t="s">
        <v>88</v>
      </c>
      <c r="K6" s="12" t="s">
        <v>80</v>
      </c>
      <c r="L6" s="12"/>
      <c r="M6" s="12" t="s">
        <v>89</v>
      </c>
      <c r="N6" s="52" t="s">
        <v>101</v>
      </c>
      <c r="O6" s="12" t="s">
        <v>74</v>
      </c>
      <c r="P6" s="12" t="s">
        <v>73</v>
      </c>
      <c r="Q6" s="26" t="s">
        <v>26</v>
      </c>
      <c r="R6" s="27" t="s">
        <v>32</v>
      </c>
      <c r="U6" s="54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 t="s">
        <v>79</v>
      </c>
      <c r="C7" s="16" t="s">
        <v>92</v>
      </c>
      <c r="D7" s="3" t="s">
        <v>77</v>
      </c>
      <c r="E7" s="17">
        <v>866192037789516</v>
      </c>
      <c r="F7" s="3"/>
      <c r="G7" s="3" t="s">
        <v>78</v>
      </c>
      <c r="H7" s="17"/>
      <c r="I7" s="19" t="s">
        <v>82</v>
      </c>
      <c r="J7" s="12" t="s">
        <v>85</v>
      </c>
      <c r="K7" s="12"/>
      <c r="L7" s="12" t="s">
        <v>80</v>
      </c>
      <c r="M7" s="12" t="s">
        <v>90</v>
      </c>
      <c r="N7" s="52" t="s">
        <v>101</v>
      </c>
      <c r="O7" s="12" t="s">
        <v>74</v>
      </c>
      <c r="P7" s="12" t="s">
        <v>73</v>
      </c>
      <c r="Q7" s="23" t="s">
        <v>24</v>
      </c>
      <c r="R7" s="3" t="s">
        <v>44</v>
      </c>
      <c r="U7" s="55"/>
      <c r="V7" s="27" t="s">
        <v>43</v>
      </c>
    </row>
    <row r="8" spans="1:22" s="1" customFormat="1" ht="15.75" customHeight="1" x14ac:dyDescent="0.25">
      <c r="A8" s="27">
        <v>3</v>
      </c>
      <c r="B8" s="16" t="s">
        <v>79</v>
      </c>
      <c r="C8" s="16" t="s">
        <v>92</v>
      </c>
      <c r="D8" s="3" t="s">
        <v>77</v>
      </c>
      <c r="E8" s="17">
        <v>866192037791447</v>
      </c>
      <c r="F8" s="3"/>
      <c r="G8" s="3" t="s">
        <v>78</v>
      </c>
      <c r="H8" s="17"/>
      <c r="I8" s="19" t="s">
        <v>82</v>
      </c>
      <c r="J8" s="12" t="s">
        <v>81</v>
      </c>
      <c r="K8" s="12"/>
      <c r="L8" s="12" t="s">
        <v>83</v>
      </c>
      <c r="M8" s="12" t="s">
        <v>84</v>
      </c>
      <c r="N8" s="52" t="s">
        <v>101</v>
      </c>
      <c r="O8" s="12" t="s">
        <v>74</v>
      </c>
      <c r="P8" s="12" t="s">
        <v>73</v>
      </c>
      <c r="Q8" s="23" t="s">
        <v>24</v>
      </c>
      <c r="R8" s="3" t="s">
        <v>38</v>
      </c>
      <c r="U8" s="55"/>
      <c r="V8" s="27" t="s">
        <v>28</v>
      </c>
    </row>
    <row r="9" spans="1:22" s="1" customFormat="1" ht="15.75" customHeight="1" x14ac:dyDescent="0.25">
      <c r="A9" s="27">
        <v>4</v>
      </c>
      <c r="B9" s="16" t="s">
        <v>79</v>
      </c>
      <c r="C9" s="16" t="s">
        <v>92</v>
      </c>
      <c r="D9" s="3" t="s">
        <v>77</v>
      </c>
      <c r="E9" s="17">
        <v>866192037814215</v>
      </c>
      <c r="F9" s="3"/>
      <c r="G9" s="3" t="s">
        <v>78</v>
      </c>
      <c r="H9" s="20"/>
      <c r="I9" s="19" t="s">
        <v>82</v>
      </c>
      <c r="J9" s="12" t="s">
        <v>86</v>
      </c>
      <c r="K9" s="12" t="s">
        <v>83</v>
      </c>
      <c r="L9" s="12"/>
      <c r="M9" s="12" t="s">
        <v>87</v>
      </c>
      <c r="N9" s="52" t="s">
        <v>101</v>
      </c>
      <c r="O9" s="12" t="s">
        <v>74</v>
      </c>
      <c r="P9" s="12" t="s">
        <v>73</v>
      </c>
      <c r="Q9" s="26" t="s">
        <v>24</v>
      </c>
      <c r="R9" s="27" t="s">
        <v>37</v>
      </c>
      <c r="U9" s="55"/>
      <c r="V9" s="27" t="s">
        <v>38</v>
      </c>
    </row>
    <row r="10" spans="1:22" s="1" customFormat="1" ht="15.75" customHeight="1" x14ac:dyDescent="0.25">
      <c r="A10" s="27">
        <v>5</v>
      </c>
      <c r="B10" s="16" t="s">
        <v>93</v>
      </c>
      <c r="C10" s="16" t="s">
        <v>93</v>
      </c>
      <c r="D10" s="3" t="s">
        <v>77</v>
      </c>
      <c r="E10" s="17">
        <v>868926033936102</v>
      </c>
      <c r="F10" s="3"/>
      <c r="G10" s="3" t="s">
        <v>78</v>
      </c>
      <c r="H10" s="20" t="s">
        <v>103</v>
      </c>
      <c r="I10" s="20" t="s">
        <v>94</v>
      </c>
      <c r="J10" s="12" t="s">
        <v>95</v>
      </c>
      <c r="K10" s="12" t="s">
        <v>80</v>
      </c>
      <c r="L10" s="12"/>
      <c r="M10" s="12" t="s">
        <v>96</v>
      </c>
      <c r="N10" s="52" t="s">
        <v>101</v>
      </c>
      <c r="O10" s="12" t="s">
        <v>74</v>
      </c>
      <c r="P10" s="12" t="s">
        <v>97</v>
      </c>
      <c r="Q10" s="26" t="s">
        <v>24</v>
      </c>
      <c r="R10" s="27" t="s">
        <v>27</v>
      </c>
      <c r="U10" s="55"/>
      <c r="V10" s="27" t="s">
        <v>44</v>
      </c>
    </row>
    <row r="11" spans="1:22" s="1" customFormat="1" ht="15.75" customHeight="1" x14ac:dyDescent="0.25">
      <c r="A11" s="27">
        <v>6</v>
      </c>
      <c r="B11" s="16" t="s">
        <v>93</v>
      </c>
      <c r="C11" s="16" t="s">
        <v>93</v>
      </c>
      <c r="D11" s="3" t="s">
        <v>77</v>
      </c>
      <c r="E11" s="17">
        <v>869627031838170</v>
      </c>
      <c r="F11" s="3"/>
      <c r="G11" s="3" t="s">
        <v>78</v>
      </c>
      <c r="H11" s="12"/>
      <c r="I11" s="13" t="s">
        <v>102</v>
      </c>
      <c r="J11" s="12" t="s">
        <v>99</v>
      </c>
      <c r="K11" s="12" t="s">
        <v>98</v>
      </c>
      <c r="L11" s="12" t="s">
        <v>80</v>
      </c>
      <c r="M11" s="12" t="s">
        <v>100</v>
      </c>
      <c r="N11" s="52" t="s">
        <v>101</v>
      </c>
      <c r="O11" s="12" t="s">
        <v>74</v>
      </c>
      <c r="P11" s="12" t="s">
        <v>97</v>
      </c>
      <c r="Q11" s="26" t="s">
        <v>24</v>
      </c>
      <c r="R11" s="27" t="s">
        <v>43</v>
      </c>
      <c r="U11" s="56"/>
      <c r="V11" s="27" t="s">
        <v>37</v>
      </c>
    </row>
    <row r="12" spans="1:22" s="14" customFormat="1" ht="15.75" customHeight="1" x14ac:dyDescent="0.25">
      <c r="A12" s="27">
        <v>7</v>
      </c>
      <c r="B12" s="16" t="s">
        <v>111</v>
      </c>
      <c r="C12" s="16">
        <v>43775</v>
      </c>
      <c r="D12" s="12" t="s">
        <v>77</v>
      </c>
      <c r="E12" s="29">
        <v>866192037847918</v>
      </c>
      <c r="F12" s="12"/>
      <c r="G12" s="12" t="s">
        <v>78</v>
      </c>
      <c r="H12" s="12"/>
      <c r="I12" s="12" t="s">
        <v>82</v>
      </c>
      <c r="J12" s="12"/>
      <c r="K12" s="12" t="s">
        <v>83</v>
      </c>
      <c r="L12" s="12"/>
      <c r="M12" s="12" t="s">
        <v>112</v>
      </c>
      <c r="N12" s="52" t="s">
        <v>101</v>
      </c>
      <c r="O12" s="12" t="s">
        <v>74</v>
      </c>
      <c r="P12" s="12" t="s">
        <v>73</v>
      </c>
      <c r="Q12" s="26" t="s">
        <v>24</v>
      </c>
      <c r="R12" s="3" t="s">
        <v>37</v>
      </c>
      <c r="U12" s="54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 t="s">
        <v>111</v>
      </c>
      <c r="C13" s="16">
        <v>43775</v>
      </c>
      <c r="D13" s="12" t="s">
        <v>77</v>
      </c>
      <c r="E13" s="29">
        <v>868926033909430</v>
      </c>
      <c r="F13" s="12"/>
      <c r="G13" s="12" t="s">
        <v>78</v>
      </c>
      <c r="H13" s="21" t="s">
        <v>113</v>
      </c>
      <c r="I13" s="21" t="s">
        <v>115</v>
      </c>
      <c r="J13" s="12" t="s">
        <v>99</v>
      </c>
      <c r="K13" s="21"/>
      <c r="L13" s="12" t="s">
        <v>114</v>
      </c>
      <c r="M13" s="12" t="s">
        <v>116</v>
      </c>
      <c r="N13" s="52" t="s">
        <v>101</v>
      </c>
      <c r="O13" s="12" t="s">
        <v>74</v>
      </c>
      <c r="P13" s="12" t="s">
        <v>73</v>
      </c>
      <c r="Q13" s="26" t="s">
        <v>24</v>
      </c>
      <c r="R13" s="3" t="s">
        <v>43</v>
      </c>
      <c r="U13" s="55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12"/>
      <c r="M14" s="39"/>
      <c r="N14" s="39"/>
      <c r="O14" s="39"/>
      <c r="P14" s="39"/>
      <c r="Q14" s="43"/>
      <c r="R14" s="36"/>
      <c r="U14" s="55"/>
      <c r="V14" s="40" t="s">
        <v>46</v>
      </c>
    </row>
    <row r="15" spans="1:22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3"/>
      <c r="U15" s="55"/>
      <c r="V15" s="27" t="s">
        <v>31</v>
      </c>
    </row>
    <row r="16" spans="1:22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3"/>
      <c r="U16" s="56"/>
      <c r="V16" s="27" t="s">
        <v>32</v>
      </c>
    </row>
    <row r="17" spans="1:22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3"/>
      <c r="U17" s="37"/>
      <c r="V17" s="37"/>
    </row>
    <row r="18" spans="1:22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3"/>
      <c r="U18" s="38"/>
      <c r="V18" s="38"/>
    </row>
    <row r="19" spans="1:22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3"/>
      <c r="U19" s="36" t="s">
        <v>40</v>
      </c>
      <c r="V19" s="3" t="s">
        <v>21</v>
      </c>
    </row>
    <row r="20" spans="1:22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3"/>
      <c r="U20" s="3" t="s">
        <v>23</v>
      </c>
      <c r="V20" s="3">
        <f>COUNTIF($Q$6:$Q$55,"PM")</f>
        <v>1</v>
      </c>
    </row>
    <row r="21" spans="1:22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3"/>
      <c r="U21" s="3" t="s">
        <v>22</v>
      </c>
      <c r="V21" s="3">
        <f>COUNTIF($Q$6:$Q$56,"PC")</f>
        <v>7</v>
      </c>
    </row>
    <row r="22" spans="1:22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3"/>
      <c r="U22" s="36" t="s">
        <v>41</v>
      </c>
      <c r="V22" s="3">
        <f>SUM(V20:V21)</f>
        <v>8</v>
      </c>
    </row>
    <row r="23" spans="1:22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3"/>
      <c r="U23" s="38"/>
      <c r="V23" s="38"/>
    </row>
    <row r="24" spans="1:22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3"/>
      <c r="U24" s="38"/>
      <c r="V24" s="38"/>
    </row>
    <row r="25" spans="1:22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3"/>
      <c r="U25" s="36" t="s">
        <v>20</v>
      </c>
      <c r="V25" s="3" t="s">
        <v>21</v>
      </c>
    </row>
    <row r="26" spans="1:22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3"/>
      <c r="U26" s="27" t="s">
        <v>33</v>
      </c>
      <c r="V26" s="3">
        <f>COUNTIF($R$6:$R$55,"MCU")</f>
        <v>1</v>
      </c>
    </row>
    <row r="27" spans="1:22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3"/>
      <c r="U27" s="27" t="s">
        <v>42</v>
      </c>
      <c r="V27" s="3">
        <f>COUNTIF($R$6:$R$55,"GSM")</f>
        <v>2</v>
      </c>
    </row>
    <row r="28" spans="1:22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3"/>
      <c r="U28" s="27" t="s">
        <v>34</v>
      </c>
      <c r="V28" s="3">
        <f>COUNTIF($R$6:$R$55,"GPS")</f>
        <v>0</v>
      </c>
    </row>
    <row r="29" spans="1:22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3"/>
      <c r="U29" s="27" t="s">
        <v>39</v>
      </c>
      <c r="V29" s="3">
        <f>COUNTIF($R$6:$R$55,"NG")</f>
        <v>1</v>
      </c>
    </row>
    <row r="30" spans="1:22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3"/>
      <c r="U30" s="27" t="s">
        <v>45</v>
      </c>
      <c r="V30" s="3">
        <f>COUNTIF($R$6:$R$56,"ACC")</f>
        <v>1</v>
      </c>
    </row>
    <row r="31" spans="1:22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3"/>
      <c r="U31" s="27" t="s">
        <v>29</v>
      </c>
      <c r="V31" s="3">
        <f>COUNTIF($R$6:$R$55,"LK")</f>
        <v>2</v>
      </c>
    </row>
    <row r="32" spans="1:22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3"/>
      <c r="U32" s="27" t="s">
        <v>35</v>
      </c>
      <c r="V32" s="3">
        <f>COUNTIF($R$6:$R$55,"MCH")</f>
        <v>0</v>
      </c>
    </row>
    <row r="33" spans="1:22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3"/>
      <c r="U33" s="27" t="s">
        <v>48</v>
      </c>
      <c r="V33" s="3">
        <f>COUNTIF($R$6:$R$55,"SF")</f>
        <v>0</v>
      </c>
    </row>
    <row r="34" spans="1:22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3"/>
      <c r="U34" s="27" t="s">
        <v>49</v>
      </c>
      <c r="V34" s="3">
        <f>COUNTIF($R$6:$R$55,"RTB")</f>
        <v>0</v>
      </c>
    </row>
    <row r="35" spans="1:22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3"/>
      <c r="U35" s="27" t="s">
        <v>50</v>
      </c>
      <c r="V35" s="3">
        <f>COUNTIF($R$6:$R$55,"NCFW")</f>
        <v>0</v>
      </c>
    </row>
    <row r="36" spans="1:22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3"/>
      <c r="U36" s="27" t="s">
        <v>36</v>
      </c>
      <c r="V36" s="3">
        <f>COUNTIF($R$6:$R$55,"KL")</f>
        <v>1</v>
      </c>
    </row>
    <row r="37" spans="1:22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3"/>
      <c r="U37" s="36" t="s">
        <v>41</v>
      </c>
      <c r="V37" s="3">
        <f>SUM(V26:V36)</f>
        <v>8</v>
      </c>
    </row>
    <row r="38" spans="1:22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3"/>
    </row>
    <row r="39" spans="1:22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3"/>
    </row>
    <row r="40" spans="1:22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3"/>
    </row>
    <row r="41" spans="1:22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3"/>
    </row>
    <row r="42" spans="1:22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3"/>
    </row>
    <row r="43" spans="1:22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3"/>
    </row>
    <row r="44" spans="1:22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3"/>
    </row>
    <row r="45" spans="1:22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3"/>
    </row>
    <row r="46" spans="1:22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3"/>
    </row>
    <row r="47" spans="1:22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3"/>
    </row>
    <row r="48" spans="1:22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3"/>
    </row>
    <row r="49" spans="1:18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3"/>
    </row>
    <row r="50" spans="1:18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3"/>
    </row>
    <row r="51" spans="1:18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3"/>
    </row>
    <row r="52" spans="1:18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3"/>
    </row>
    <row r="53" spans="1:18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3"/>
    </row>
    <row r="54" spans="1:18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3"/>
    </row>
    <row r="55" spans="1:18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3"/>
    </row>
    <row r="57" spans="1:18" x14ac:dyDescent="0.25">
      <c r="N57" s="24"/>
      <c r="O57" s="24"/>
    </row>
    <row r="58" spans="1:18" x14ac:dyDescent="0.25">
      <c r="N58" s="24"/>
      <c r="O58" s="24"/>
    </row>
    <row r="59" spans="1:18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7" t="s">
        <v>52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9"/>
    </row>
    <row r="2" spans="1:22" ht="20.25" customHeight="1" x14ac:dyDescent="0.25">
      <c r="A2" s="58" t="s">
        <v>11</v>
      </c>
      <c r="B2" s="59"/>
      <c r="C2" s="59"/>
      <c r="D2" s="59"/>
      <c r="E2" s="60"/>
      <c r="F2" s="60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61" t="s">
        <v>0</v>
      </c>
      <c r="B4" s="62" t="s">
        <v>10</v>
      </c>
      <c r="C4" s="62"/>
      <c r="D4" s="62"/>
      <c r="E4" s="62"/>
      <c r="F4" s="62"/>
      <c r="G4" s="62"/>
      <c r="H4" s="62"/>
      <c r="I4" s="62"/>
      <c r="J4" s="53" t="s">
        <v>6</v>
      </c>
      <c r="K4" s="53" t="s">
        <v>15</v>
      </c>
      <c r="L4" s="53"/>
      <c r="M4" s="53" t="s">
        <v>8</v>
      </c>
      <c r="N4" s="53"/>
      <c r="O4" s="63" t="s">
        <v>9</v>
      </c>
      <c r="P4" s="63" t="s">
        <v>18</v>
      </c>
      <c r="Q4" s="53" t="s">
        <v>25</v>
      </c>
      <c r="R4" s="53" t="s">
        <v>20</v>
      </c>
      <c r="U4" s="53" t="s">
        <v>25</v>
      </c>
      <c r="V4" s="53" t="s">
        <v>20</v>
      </c>
    </row>
    <row r="5" spans="1:22" ht="45" customHeight="1" x14ac:dyDescent="0.25">
      <c r="A5" s="61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3"/>
      <c r="K5" s="49" t="s">
        <v>16</v>
      </c>
      <c r="L5" s="49" t="s">
        <v>17</v>
      </c>
      <c r="M5" s="48" t="s">
        <v>13</v>
      </c>
      <c r="N5" s="49" t="s">
        <v>14</v>
      </c>
      <c r="O5" s="63"/>
      <c r="P5" s="63"/>
      <c r="Q5" s="53"/>
      <c r="R5" s="53"/>
      <c r="U5" s="53"/>
      <c r="V5" s="53"/>
    </row>
    <row r="6" spans="1:22" s="1" customFormat="1" ht="15.75" customHeight="1" x14ac:dyDescent="0.25">
      <c r="A6" s="27">
        <v>1</v>
      </c>
      <c r="B6" s="16"/>
      <c r="C6" s="16"/>
      <c r="D6" s="3"/>
      <c r="E6" s="17"/>
      <c r="F6" s="3"/>
      <c r="G6" s="3"/>
      <c r="H6" s="13"/>
      <c r="I6" s="19"/>
      <c r="J6" s="12"/>
      <c r="K6" s="12"/>
      <c r="L6" s="12"/>
      <c r="M6" s="12"/>
      <c r="N6" s="22"/>
      <c r="O6" s="12"/>
      <c r="P6" s="12"/>
      <c r="Q6" s="26"/>
      <c r="R6" s="27"/>
      <c r="U6" s="54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/>
      <c r="C7" s="16"/>
      <c r="D7" s="3"/>
      <c r="E7" s="29"/>
      <c r="F7" s="3"/>
      <c r="G7" s="3"/>
      <c r="H7" s="17"/>
      <c r="I7" s="19"/>
      <c r="J7" s="12"/>
      <c r="K7" s="12"/>
      <c r="L7" s="12"/>
      <c r="M7" s="12"/>
      <c r="N7" s="12"/>
      <c r="O7" s="12"/>
      <c r="P7" s="12"/>
      <c r="Q7" s="23"/>
      <c r="R7" s="3"/>
      <c r="U7" s="55"/>
      <c r="V7" s="27" t="s">
        <v>43</v>
      </c>
    </row>
    <row r="8" spans="1:22" s="1" customFormat="1" ht="15.75" customHeight="1" x14ac:dyDescent="0.25">
      <c r="A8" s="27">
        <v>3</v>
      </c>
      <c r="B8" s="16"/>
      <c r="C8" s="16"/>
      <c r="D8" s="3"/>
      <c r="E8" s="17"/>
      <c r="F8" s="3"/>
      <c r="G8" s="3"/>
      <c r="H8" s="17"/>
      <c r="I8" s="19"/>
      <c r="J8" s="12"/>
      <c r="K8" s="12"/>
      <c r="L8" s="12"/>
      <c r="M8" s="12"/>
      <c r="N8" s="12"/>
      <c r="O8" s="12"/>
      <c r="P8" s="12"/>
      <c r="Q8" s="23"/>
      <c r="R8" s="3"/>
      <c r="U8" s="55"/>
      <c r="V8" s="27" t="s">
        <v>28</v>
      </c>
    </row>
    <row r="9" spans="1:22" s="1" customFormat="1" ht="15.75" customHeight="1" x14ac:dyDescent="0.25">
      <c r="A9" s="27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6"/>
      <c r="R9" s="27"/>
      <c r="U9" s="55"/>
      <c r="V9" s="27" t="s">
        <v>38</v>
      </c>
    </row>
    <row r="10" spans="1:22" s="1" customFormat="1" ht="15.75" customHeight="1" x14ac:dyDescent="0.25">
      <c r="A10" s="27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6"/>
      <c r="R10" s="28"/>
      <c r="U10" s="55"/>
      <c r="V10" s="27" t="s">
        <v>44</v>
      </c>
    </row>
    <row r="11" spans="1:22" s="1" customFormat="1" ht="15.75" customHeight="1" x14ac:dyDescent="0.25">
      <c r="A11" s="27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6"/>
      <c r="R11" s="28"/>
      <c r="U11" s="56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5"/>
      <c r="U12" s="54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28"/>
      <c r="U13" s="55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5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5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56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0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0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0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0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0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0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0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0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0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B35" sqref="B35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7" t="s">
        <v>52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9"/>
    </row>
    <row r="2" spans="1:22" ht="20.25" customHeight="1" x14ac:dyDescent="0.25">
      <c r="A2" s="58" t="s">
        <v>11</v>
      </c>
      <c r="B2" s="59"/>
      <c r="C2" s="59"/>
      <c r="D2" s="59"/>
      <c r="E2" s="60"/>
      <c r="F2" s="60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61" t="s">
        <v>0</v>
      </c>
      <c r="B4" s="62" t="s">
        <v>10</v>
      </c>
      <c r="C4" s="62"/>
      <c r="D4" s="62"/>
      <c r="E4" s="62"/>
      <c r="F4" s="62"/>
      <c r="G4" s="62"/>
      <c r="H4" s="62"/>
      <c r="I4" s="62"/>
      <c r="J4" s="53" t="s">
        <v>6</v>
      </c>
      <c r="K4" s="53" t="s">
        <v>15</v>
      </c>
      <c r="L4" s="53"/>
      <c r="M4" s="53" t="s">
        <v>8</v>
      </c>
      <c r="N4" s="53"/>
      <c r="O4" s="63" t="s">
        <v>9</v>
      </c>
      <c r="P4" s="63" t="s">
        <v>18</v>
      </c>
      <c r="Q4" s="53" t="s">
        <v>25</v>
      </c>
      <c r="R4" s="53" t="s">
        <v>20</v>
      </c>
      <c r="U4" s="53" t="s">
        <v>25</v>
      </c>
      <c r="V4" s="53" t="s">
        <v>20</v>
      </c>
    </row>
    <row r="5" spans="1:22" ht="45" customHeight="1" x14ac:dyDescent="0.25">
      <c r="A5" s="61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3"/>
      <c r="K5" s="49" t="s">
        <v>16</v>
      </c>
      <c r="L5" s="49" t="s">
        <v>17</v>
      </c>
      <c r="M5" s="48" t="s">
        <v>13</v>
      </c>
      <c r="N5" s="49" t="s">
        <v>14</v>
      </c>
      <c r="O5" s="63"/>
      <c r="P5" s="63"/>
      <c r="Q5" s="53"/>
      <c r="R5" s="53"/>
      <c r="U5" s="53"/>
      <c r="V5" s="53"/>
    </row>
    <row r="6" spans="1:22" s="1" customFormat="1" ht="15.75" customHeight="1" x14ac:dyDescent="0.25">
      <c r="A6" s="27">
        <v>1</v>
      </c>
      <c r="B6" s="16"/>
      <c r="C6" s="16"/>
      <c r="D6" s="3"/>
      <c r="E6" s="17"/>
      <c r="F6" s="3"/>
      <c r="G6" s="3"/>
      <c r="H6" s="13"/>
      <c r="I6" s="19"/>
      <c r="J6" s="12"/>
      <c r="K6" s="12"/>
      <c r="L6" s="12"/>
      <c r="M6" s="12"/>
      <c r="N6" s="22"/>
      <c r="O6" s="12"/>
      <c r="P6" s="12"/>
      <c r="Q6" s="26"/>
      <c r="R6" s="27"/>
      <c r="U6" s="54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/>
      <c r="C7" s="16"/>
      <c r="D7" s="3"/>
      <c r="E7" s="29"/>
      <c r="F7" s="3"/>
      <c r="G7" s="3"/>
      <c r="H7" s="17"/>
      <c r="I7" s="19"/>
      <c r="J7" s="12"/>
      <c r="K7" s="12"/>
      <c r="L7" s="12"/>
      <c r="M7" s="12"/>
      <c r="N7" s="12"/>
      <c r="O7" s="12"/>
      <c r="P7" s="12"/>
      <c r="Q7" s="23"/>
      <c r="R7" s="3"/>
      <c r="U7" s="55"/>
      <c r="V7" s="27" t="s">
        <v>43</v>
      </c>
    </row>
    <row r="8" spans="1:22" s="1" customFormat="1" ht="15.75" customHeight="1" x14ac:dyDescent="0.25">
      <c r="A8" s="27">
        <v>3</v>
      </c>
      <c r="B8" s="16"/>
      <c r="C8" s="16"/>
      <c r="D8" s="3"/>
      <c r="E8" s="17"/>
      <c r="F8" s="3"/>
      <c r="G8" s="3"/>
      <c r="H8" s="17"/>
      <c r="I8" s="19"/>
      <c r="J8" s="12"/>
      <c r="K8" s="12"/>
      <c r="L8" s="12"/>
      <c r="M8" s="12"/>
      <c r="N8" s="12"/>
      <c r="O8" s="12"/>
      <c r="P8" s="12"/>
      <c r="Q8" s="23"/>
      <c r="R8" s="3"/>
      <c r="U8" s="55"/>
      <c r="V8" s="27" t="s">
        <v>28</v>
      </c>
    </row>
    <row r="9" spans="1:22" s="1" customFormat="1" ht="15.75" customHeight="1" x14ac:dyDescent="0.25">
      <c r="A9" s="27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6"/>
      <c r="R9" s="27"/>
      <c r="U9" s="55"/>
      <c r="V9" s="27" t="s">
        <v>38</v>
      </c>
    </row>
    <row r="10" spans="1:22" s="1" customFormat="1" ht="15.75" customHeight="1" x14ac:dyDescent="0.25">
      <c r="A10" s="27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6"/>
      <c r="R10" s="28"/>
      <c r="U10" s="55"/>
      <c r="V10" s="27" t="s">
        <v>44</v>
      </c>
    </row>
    <row r="11" spans="1:22" s="1" customFormat="1" ht="15.75" customHeight="1" x14ac:dyDescent="0.25">
      <c r="A11" s="27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6"/>
      <c r="R11" s="28"/>
      <c r="U11" s="56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5"/>
      <c r="U12" s="54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28"/>
      <c r="U13" s="55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5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5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56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0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0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0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0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0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0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0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0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0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R6" sqref="B6:R1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7" t="s">
        <v>52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9"/>
    </row>
    <row r="2" spans="1:22" ht="20.25" customHeight="1" x14ac:dyDescent="0.25">
      <c r="A2" s="58" t="s">
        <v>11</v>
      </c>
      <c r="B2" s="59"/>
      <c r="C2" s="59"/>
      <c r="D2" s="59"/>
      <c r="E2" s="60" t="s">
        <v>53</v>
      </c>
      <c r="F2" s="60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61" t="s">
        <v>0</v>
      </c>
      <c r="B4" s="62" t="s">
        <v>10</v>
      </c>
      <c r="C4" s="62"/>
      <c r="D4" s="62"/>
      <c r="E4" s="62"/>
      <c r="F4" s="62"/>
      <c r="G4" s="62"/>
      <c r="H4" s="62"/>
      <c r="I4" s="62"/>
      <c r="J4" s="53" t="s">
        <v>6</v>
      </c>
      <c r="K4" s="53" t="s">
        <v>15</v>
      </c>
      <c r="L4" s="53"/>
      <c r="M4" s="53" t="s">
        <v>8</v>
      </c>
      <c r="N4" s="53"/>
      <c r="O4" s="63" t="s">
        <v>9</v>
      </c>
      <c r="P4" s="63" t="s">
        <v>18</v>
      </c>
      <c r="Q4" s="53" t="s">
        <v>25</v>
      </c>
      <c r="R4" s="53" t="s">
        <v>20</v>
      </c>
      <c r="U4" s="53" t="s">
        <v>25</v>
      </c>
      <c r="V4" s="53" t="s">
        <v>20</v>
      </c>
    </row>
    <row r="5" spans="1:22" ht="45" customHeight="1" x14ac:dyDescent="0.25">
      <c r="A5" s="61"/>
      <c r="B5" s="47" t="s">
        <v>1</v>
      </c>
      <c r="C5" s="47" t="s">
        <v>2</v>
      </c>
      <c r="D5" s="46" t="s">
        <v>3</v>
      </c>
      <c r="E5" s="46" t="s">
        <v>12</v>
      </c>
      <c r="F5" s="46" t="s">
        <v>4</v>
      </c>
      <c r="G5" s="4" t="s">
        <v>5</v>
      </c>
      <c r="H5" s="4" t="s">
        <v>7</v>
      </c>
      <c r="I5" s="15" t="s">
        <v>19</v>
      </c>
      <c r="J5" s="53"/>
      <c r="K5" s="47" t="s">
        <v>16</v>
      </c>
      <c r="L5" s="47" t="s">
        <v>17</v>
      </c>
      <c r="M5" s="46" t="s">
        <v>13</v>
      </c>
      <c r="N5" s="47" t="s">
        <v>14</v>
      </c>
      <c r="O5" s="63"/>
      <c r="P5" s="63"/>
      <c r="Q5" s="53"/>
      <c r="R5" s="53"/>
      <c r="U5" s="53"/>
      <c r="V5" s="53"/>
    </row>
    <row r="6" spans="1:22" s="1" customFormat="1" ht="15.75" customHeight="1" x14ac:dyDescent="0.25">
      <c r="A6" s="27">
        <v>1</v>
      </c>
      <c r="B6" s="16" t="s">
        <v>57</v>
      </c>
      <c r="C6" s="16">
        <v>43651</v>
      </c>
      <c r="D6" s="3" t="s">
        <v>54</v>
      </c>
      <c r="E6" s="50" t="s">
        <v>58</v>
      </c>
      <c r="F6" s="3"/>
      <c r="G6" s="3" t="s">
        <v>55</v>
      </c>
      <c r="H6" s="13" t="s">
        <v>75</v>
      </c>
      <c r="I6" s="19"/>
      <c r="J6" s="12" t="s">
        <v>71</v>
      </c>
      <c r="K6" s="12"/>
      <c r="L6" s="12"/>
      <c r="M6" s="12" t="s">
        <v>70</v>
      </c>
      <c r="N6" s="22"/>
      <c r="O6" s="12" t="s">
        <v>72</v>
      </c>
      <c r="P6" s="12" t="s">
        <v>73</v>
      </c>
      <c r="Q6" s="26" t="s">
        <v>24</v>
      </c>
      <c r="R6" s="27" t="s">
        <v>37</v>
      </c>
      <c r="U6" s="54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 t="s">
        <v>57</v>
      </c>
      <c r="C7" s="16">
        <v>43651</v>
      </c>
      <c r="D7" s="3" t="s">
        <v>54</v>
      </c>
      <c r="E7" s="51" t="s">
        <v>59</v>
      </c>
      <c r="F7" s="3" t="s">
        <v>56</v>
      </c>
      <c r="G7" s="3" t="s">
        <v>55</v>
      </c>
      <c r="H7" s="13" t="s">
        <v>75</v>
      </c>
      <c r="I7" s="19" t="s">
        <v>62</v>
      </c>
      <c r="J7" s="12" t="s">
        <v>67</v>
      </c>
      <c r="K7" s="12" t="s">
        <v>65</v>
      </c>
      <c r="L7" s="12" t="s">
        <v>64</v>
      </c>
      <c r="M7" s="12" t="s">
        <v>69</v>
      </c>
      <c r="N7" s="12"/>
      <c r="O7" s="12" t="s">
        <v>74</v>
      </c>
      <c r="P7" s="12" t="s">
        <v>73</v>
      </c>
      <c r="Q7" s="23" t="s">
        <v>24</v>
      </c>
      <c r="R7" s="3" t="s">
        <v>28</v>
      </c>
      <c r="U7" s="55"/>
      <c r="V7" s="27" t="s">
        <v>43</v>
      </c>
    </row>
    <row r="8" spans="1:22" s="1" customFormat="1" ht="15.75" customHeight="1" x14ac:dyDescent="0.25">
      <c r="A8" s="27">
        <v>3</v>
      </c>
      <c r="B8" s="16" t="s">
        <v>57</v>
      </c>
      <c r="C8" s="16">
        <v>43651</v>
      </c>
      <c r="D8" s="3" t="s">
        <v>54</v>
      </c>
      <c r="E8" s="17">
        <v>865904020094956</v>
      </c>
      <c r="F8" s="3" t="s">
        <v>56</v>
      </c>
      <c r="G8" s="3" t="s">
        <v>55</v>
      </c>
      <c r="H8" s="13" t="s">
        <v>75</v>
      </c>
      <c r="I8" s="19" t="s">
        <v>68</v>
      </c>
      <c r="J8" s="12" t="s">
        <v>67</v>
      </c>
      <c r="K8" s="12" t="s">
        <v>64</v>
      </c>
      <c r="L8" s="12"/>
      <c r="M8" s="12" t="s">
        <v>69</v>
      </c>
      <c r="N8" s="12"/>
      <c r="O8" s="12" t="s">
        <v>74</v>
      </c>
      <c r="P8" s="12" t="s">
        <v>73</v>
      </c>
      <c r="Q8" s="23" t="s">
        <v>24</v>
      </c>
      <c r="R8" s="3" t="s">
        <v>28</v>
      </c>
      <c r="U8" s="55"/>
      <c r="V8" s="27" t="s">
        <v>28</v>
      </c>
    </row>
    <row r="9" spans="1:22" s="1" customFormat="1" ht="15.75" customHeight="1" x14ac:dyDescent="0.25">
      <c r="A9" s="27">
        <v>4</v>
      </c>
      <c r="B9" s="16" t="s">
        <v>57</v>
      </c>
      <c r="C9" s="16">
        <v>43651</v>
      </c>
      <c r="D9" s="3" t="s">
        <v>54</v>
      </c>
      <c r="E9" s="50" t="s">
        <v>60</v>
      </c>
      <c r="F9" s="3" t="s">
        <v>56</v>
      </c>
      <c r="G9" s="3" t="s">
        <v>55</v>
      </c>
      <c r="H9" s="13" t="s">
        <v>75</v>
      </c>
      <c r="I9" s="20" t="s">
        <v>62</v>
      </c>
      <c r="J9" s="12" t="s">
        <v>67</v>
      </c>
      <c r="K9" s="12" t="s">
        <v>64</v>
      </c>
      <c r="L9" s="12"/>
      <c r="M9" s="12" t="s">
        <v>69</v>
      </c>
      <c r="N9" s="12"/>
      <c r="O9" s="12" t="s">
        <v>74</v>
      </c>
      <c r="P9" s="12" t="s">
        <v>73</v>
      </c>
      <c r="Q9" s="23" t="s">
        <v>24</v>
      </c>
      <c r="R9" s="3" t="s">
        <v>28</v>
      </c>
      <c r="U9" s="55"/>
      <c r="V9" s="27" t="s">
        <v>38</v>
      </c>
    </row>
    <row r="10" spans="1:22" s="1" customFormat="1" ht="15.75" customHeight="1" x14ac:dyDescent="0.25">
      <c r="A10" s="27">
        <v>5</v>
      </c>
      <c r="B10" s="16" t="s">
        <v>57</v>
      </c>
      <c r="C10" s="16">
        <v>43651</v>
      </c>
      <c r="D10" s="3" t="s">
        <v>54</v>
      </c>
      <c r="E10" s="17">
        <v>863306020460892</v>
      </c>
      <c r="F10" s="3"/>
      <c r="G10" s="3" t="s">
        <v>55</v>
      </c>
      <c r="H10" s="13" t="s">
        <v>75</v>
      </c>
      <c r="I10" s="20" t="s">
        <v>62</v>
      </c>
      <c r="J10" s="12" t="s">
        <v>63</v>
      </c>
      <c r="K10" s="12" t="s">
        <v>61</v>
      </c>
      <c r="L10" s="12" t="s">
        <v>64</v>
      </c>
      <c r="M10" s="12" t="s">
        <v>66</v>
      </c>
      <c r="N10" s="12"/>
      <c r="O10" s="12" t="s">
        <v>74</v>
      </c>
      <c r="P10" s="12" t="s">
        <v>73</v>
      </c>
      <c r="Q10" s="26" t="s">
        <v>24</v>
      </c>
      <c r="R10" s="3" t="s">
        <v>38</v>
      </c>
      <c r="U10" s="55"/>
      <c r="V10" s="27" t="s">
        <v>44</v>
      </c>
    </row>
    <row r="11" spans="1:22" s="1" customFormat="1" ht="15.75" customHeight="1" x14ac:dyDescent="0.25">
      <c r="A11" s="27">
        <v>6</v>
      </c>
      <c r="B11" s="16" t="s">
        <v>105</v>
      </c>
      <c r="C11" s="16">
        <v>43502</v>
      </c>
      <c r="D11" s="3" t="s">
        <v>54</v>
      </c>
      <c r="E11" s="50">
        <v>863306024485994</v>
      </c>
      <c r="F11" s="3" t="s">
        <v>104</v>
      </c>
      <c r="G11" s="3" t="s">
        <v>55</v>
      </c>
      <c r="H11" s="20" t="s">
        <v>110</v>
      </c>
      <c r="I11" s="13" t="s">
        <v>82</v>
      </c>
      <c r="J11" s="12"/>
      <c r="K11" s="12" t="s">
        <v>107</v>
      </c>
      <c r="L11" s="12" t="s">
        <v>64</v>
      </c>
      <c r="M11" s="12" t="s">
        <v>50</v>
      </c>
      <c r="N11" s="12"/>
      <c r="O11" s="12" t="s">
        <v>74</v>
      </c>
      <c r="P11" s="12" t="s">
        <v>73</v>
      </c>
      <c r="Q11" s="26" t="s">
        <v>26</v>
      </c>
      <c r="R11" s="3" t="s">
        <v>31</v>
      </c>
      <c r="U11" s="56"/>
      <c r="V11" s="27" t="s">
        <v>37</v>
      </c>
    </row>
    <row r="12" spans="1:22" s="14" customFormat="1" ht="15.75" customHeight="1" x14ac:dyDescent="0.25">
      <c r="A12" s="27">
        <v>7</v>
      </c>
      <c r="B12" s="16" t="s">
        <v>105</v>
      </c>
      <c r="C12" s="16">
        <v>43502</v>
      </c>
      <c r="D12" s="3" t="s">
        <v>54</v>
      </c>
      <c r="E12" s="17">
        <v>863306024476431</v>
      </c>
      <c r="F12" s="3" t="s">
        <v>104</v>
      </c>
      <c r="G12" s="3" t="s">
        <v>55</v>
      </c>
      <c r="H12" s="20" t="s">
        <v>108</v>
      </c>
      <c r="I12" s="12" t="s">
        <v>106</v>
      </c>
      <c r="J12" s="12" t="s">
        <v>109</v>
      </c>
      <c r="K12" s="12" t="s">
        <v>107</v>
      </c>
      <c r="L12" s="12" t="s">
        <v>64</v>
      </c>
      <c r="M12" s="12" t="s">
        <v>50</v>
      </c>
      <c r="N12" s="12"/>
      <c r="O12" s="12" t="s">
        <v>74</v>
      </c>
      <c r="P12" s="12" t="s">
        <v>73</v>
      </c>
      <c r="Q12" s="26" t="s">
        <v>26</v>
      </c>
      <c r="R12" s="3" t="s">
        <v>31</v>
      </c>
      <c r="U12" s="54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3"/>
      <c r="U13" s="55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36"/>
      <c r="U14" s="55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3"/>
      <c r="U15" s="55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3"/>
      <c r="U16" s="56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3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3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3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3"/>
      <c r="U20" s="3" t="s">
        <v>23</v>
      </c>
      <c r="V20" s="3">
        <f>COUNTIF($Q$6:$Q$55,"PM")</f>
        <v>2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3"/>
      <c r="U21" s="3" t="s">
        <v>22</v>
      </c>
      <c r="V21" s="3">
        <f>COUNTIF($Q$6:$Q$56,"PC")</f>
        <v>5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3"/>
      <c r="U22" s="36" t="s">
        <v>41</v>
      </c>
      <c r="V22" s="3">
        <f>SUM(V20:V21)</f>
        <v>7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L23" s="3"/>
      <c r="M23" s="3"/>
      <c r="N23" s="3"/>
      <c r="O23" s="3"/>
      <c r="P23" s="3"/>
      <c r="Q23" s="26"/>
      <c r="R23" s="3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3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3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3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3"/>
      <c r="U27" s="27" t="s">
        <v>42</v>
      </c>
      <c r="V27" s="3">
        <f>COUNTIF($R$6:$R$55,"GSM")</f>
        <v>0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3"/>
      <c r="U28" s="27" t="s">
        <v>34</v>
      </c>
      <c r="V28" s="3">
        <f>COUNTIF($R$6:$R$55,"GPS")</f>
        <v>3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3"/>
      <c r="U29" s="27" t="s">
        <v>39</v>
      </c>
      <c r="V29" s="3">
        <f>COUNTIF($R$6:$R$55,"NG")</f>
        <v>1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3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3"/>
      <c r="U31" s="27" t="s">
        <v>29</v>
      </c>
      <c r="V31" s="3">
        <f>COUNTIF($R$6:$R$55,"LK")</f>
        <v>1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3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3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3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3"/>
      <c r="U35" s="27" t="s">
        <v>50</v>
      </c>
      <c r="V35" s="3">
        <f>COUNTIF($R$6:$R$55,"NCFW")</f>
        <v>2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3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3"/>
      <c r="U37" s="36" t="s">
        <v>41</v>
      </c>
      <c r="V37" s="3">
        <f>SUM(V26:V36)</f>
        <v>7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3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3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3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3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3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3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3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3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3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3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3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3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3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3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3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3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3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topLeftCell="F1" zoomScale="55" zoomScaleNormal="55" workbookViewId="0">
      <selection activeCell="B21" sqref="B2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7" t="s">
        <v>52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9"/>
    </row>
    <row r="2" spans="1:22" ht="20.25" customHeight="1" x14ac:dyDescent="0.25">
      <c r="A2" s="58" t="s">
        <v>11</v>
      </c>
      <c r="B2" s="59"/>
      <c r="C2" s="59"/>
      <c r="D2" s="59"/>
      <c r="E2" s="60"/>
      <c r="F2" s="60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61" t="s">
        <v>0</v>
      </c>
      <c r="B4" s="62" t="s">
        <v>10</v>
      </c>
      <c r="C4" s="62"/>
      <c r="D4" s="62"/>
      <c r="E4" s="62"/>
      <c r="F4" s="62"/>
      <c r="G4" s="62"/>
      <c r="H4" s="62"/>
      <c r="I4" s="62"/>
      <c r="J4" s="53" t="s">
        <v>6</v>
      </c>
      <c r="K4" s="53" t="s">
        <v>15</v>
      </c>
      <c r="L4" s="53"/>
      <c r="M4" s="53" t="s">
        <v>8</v>
      </c>
      <c r="N4" s="53"/>
      <c r="O4" s="63" t="s">
        <v>9</v>
      </c>
      <c r="P4" s="63" t="s">
        <v>18</v>
      </c>
      <c r="Q4" s="53" t="s">
        <v>25</v>
      </c>
      <c r="R4" s="53" t="s">
        <v>20</v>
      </c>
      <c r="U4" s="53" t="s">
        <v>25</v>
      </c>
      <c r="V4" s="53" t="s">
        <v>20</v>
      </c>
    </row>
    <row r="5" spans="1:22" ht="45" customHeight="1" x14ac:dyDescent="0.25">
      <c r="A5" s="61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3"/>
      <c r="K5" s="49" t="s">
        <v>16</v>
      </c>
      <c r="L5" s="49" t="s">
        <v>17</v>
      </c>
      <c r="M5" s="48" t="s">
        <v>13</v>
      </c>
      <c r="N5" s="49" t="s">
        <v>14</v>
      </c>
      <c r="O5" s="63"/>
      <c r="P5" s="63"/>
      <c r="Q5" s="53"/>
      <c r="R5" s="53"/>
      <c r="U5" s="53"/>
      <c r="V5" s="53"/>
    </row>
    <row r="6" spans="1:22" s="1" customFormat="1" ht="15.75" customHeight="1" x14ac:dyDescent="0.25">
      <c r="A6" s="27">
        <v>1</v>
      </c>
      <c r="B6" s="16" t="s">
        <v>79</v>
      </c>
      <c r="C6" s="16" t="s">
        <v>92</v>
      </c>
      <c r="D6" s="3" t="s">
        <v>77</v>
      </c>
      <c r="E6" s="17">
        <v>868926033944106</v>
      </c>
      <c r="F6" s="3"/>
      <c r="G6" s="3" t="s">
        <v>78</v>
      </c>
      <c r="H6" s="13"/>
      <c r="I6" s="19" t="s">
        <v>91</v>
      </c>
      <c r="J6" s="12" t="s">
        <v>88</v>
      </c>
      <c r="K6" s="12" t="s">
        <v>80</v>
      </c>
      <c r="L6" s="12"/>
      <c r="M6" s="12" t="s">
        <v>89</v>
      </c>
      <c r="N6" s="52" t="s">
        <v>101</v>
      </c>
      <c r="O6" s="12" t="s">
        <v>74</v>
      </c>
      <c r="P6" s="12" t="s">
        <v>73</v>
      </c>
      <c r="Q6" s="26" t="s">
        <v>26</v>
      </c>
      <c r="R6" s="27" t="s">
        <v>32</v>
      </c>
      <c r="U6" s="54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 t="s">
        <v>79</v>
      </c>
      <c r="C7" s="16" t="s">
        <v>92</v>
      </c>
      <c r="D7" s="3" t="s">
        <v>77</v>
      </c>
      <c r="E7" s="17">
        <v>866192037789516</v>
      </c>
      <c r="F7" s="3"/>
      <c r="G7" s="3" t="s">
        <v>78</v>
      </c>
      <c r="H7" s="17"/>
      <c r="I7" s="19" t="s">
        <v>82</v>
      </c>
      <c r="J7" s="12" t="s">
        <v>85</v>
      </c>
      <c r="K7" s="12"/>
      <c r="L7" s="12" t="s">
        <v>80</v>
      </c>
      <c r="M7" s="12" t="s">
        <v>90</v>
      </c>
      <c r="N7" s="52" t="s">
        <v>101</v>
      </c>
      <c r="O7" s="12" t="s">
        <v>74</v>
      </c>
      <c r="P7" s="12" t="s">
        <v>73</v>
      </c>
      <c r="Q7" s="23" t="s">
        <v>24</v>
      </c>
      <c r="R7" s="3" t="s">
        <v>44</v>
      </c>
      <c r="U7" s="55"/>
      <c r="V7" s="27" t="s">
        <v>43</v>
      </c>
    </row>
    <row r="8" spans="1:22" s="1" customFormat="1" ht="15.75" customHeight="1" x14ac:dyDescent="0.25">
      <c r="A8" s="27">
        <v>3</v>
      </c>
      <c r="B8" s="16" t="s">
        <v>79</v>
      </c>
      <c r="C8" s="16" t="s">
        <v>92</v>
      </c>
      <c r="D8" s="3" t="s">
        <v>77</v>
      </c>
      <c r="E8" s="17">
        <v>866192037791447</v>
      </c>
      <c r="F8" s="3"/>
      <c r="G8" s="3" t="s">
        <v>78</v>
      </c>
      <c r="H8" s="17"/>
      <c r="I8" s="19" t="s">
        <v>82</v>
      </c>
      <c r="J8" s="12" t="s">
        <v>81</v>
      </c>
      <c r="K8" s="12"/>
      <c r="L8" s="12" t="s">
        <v>83</v>
      </c>
      <c r="M8" s="12" t="s">
        <v>84</v>
      </c>
      <c r="N8" s="52" t="s">
        <v>101</v>
      </c>
      <c r="O8" s="12" t="s">
        <v>74</v>
      </c>
      <c r="P8" s="12" t="s">
        <v>73</v>
      </c>
      <c r="Q8" s="23" t="s">
        <v>24</v>
      </c>
      <c r="R8" s="3" t="s">
        <v>38</v>
      </c>
      <c r="U8" s="55"/>
      <c r="V8" s="27" t="s">
        <v>28</v>
      </c>
    </row>
    <row r="9" spans="1:22" s="1" customFormat="1" ht="15.75" customHeight="1" x14ac:dyDescent="0.25">
      <c r="A9" s="27">
        <v>4</v>
      </c>
      <c r="B9" s="16" t="s">
        <v>79</v>
      </c>
      <c r="C9" s="16" t="s">
        <v>92</v>
      </c>
      <c r="D9" s="3" t="s">
        <v>77</v>
      </c>
      <c r="E9" s="17">
        <v>866192037814215</v>
      </c>
      <c r="F9" s="3"/>
      <c r="G9" s="3" t="s">
        <v>78</v>
      </c>
      <c r="H9" s="20"/>
      <c r="I9" s="19" t="s">
        <v>82</v>
      </c>
      <c r="J9" s="12" t="s">
        <v>86</v>
      </c>
      <c r="K9" s="12" t="s">
        <v>83</v>
      </c>
      <c r="L9" s="12"/>
      <c r="M9" s="12" t="s">
        <v>87</v>
      </c>
      <c r="N9" s="52" t="s">
        <v>101</v>
      </c>
      <c r="O9" s="12" t="s">
        <v>74</v>
      </c>
      <c r="P9" s="12" t="s">
        <v>73</v>
      </c>
      <c r="Q9" s="26" t="s">
        <v>24</v>
      </c>
      <c r="R9" s="27" t="s">
        <v>37</v>
      </c>
      <c r="U9" s="55"/>
      <c r="V9" s="27" t="s">
        <v>38</v>
      </c>
    </row>
    <row r="10" spans="1:22" s="1" customFormat="1" ht="15.75" customHeight="1" x14ac:dyDescent="0.25">
      <c r="A10" s="27">
        <v>5</v>
      </c>
      <c r="B10" s="16" t="s">
        <v>93</v>
      </c>
      <c r="C10" s="16" t="s">
        <v>93</v>
      </c>
      <c r="D10" s="3" t="s">
        <v>77</v>
      </c>
      <c r="E10" s="17">
        <v>868926033936102</v>
      </c>
      <c r="F10" s="3"/>
      <c r="G10" s="3" t="s">
        <v>78</v>
      </c>
      <c r="H10" s="20" t="s">
        <v>103</v>
      </c>
      <c r="I10" s="20" t="s">
        <v>94</v>
      </c>
      <c r="J10" s="12" t="s">
        <v>95</v>
      </c>
      <c r="K10" s="12" t="s">
        <v>80</v>
      </c>
      <c r="L10" s="12"/>
      <c r="M10" s="12" t="s">
        <v>96</v>
      </c>
      <c r="N10" s="52" t="s">
        <v>101</v>
      </c>
      <c r="O10" s="12" t="s">
        <v>74</v>
      </c>
      <c r="P10" s="12" t="s">
        <v>97</v>
      </c>
      <c r="Q10" s="26" t="s">
        <v>24</v>
      </c>
      <c r="R10" s="27" t="s">
        <v>27</v>
      </c>
      <c r="U10" s="55"/>
      <c r="V10" s="27" t="s">
        <v>44</v>
      </c>
    </row>
    <row r="11" spans="1:22" s="1" customFormat="1" ht="15.75" customHeight="1" x14ac:dyDescent="0.25">
      <c r="A11" s="27">
        <v>6</v>
      </c>
      <c r="B11" s="16" t="s">
        <v>93</v>
      </c>
      <c r="C11" s="16" t="s">
        <v>93</v>
      </c>
      <c r="D11" s="3" t="s">
        <v>77</v>
      </c>
      <c r="E11" s="17">
        <v>869627031838170</v>
      </c>
      <c r="F11" s="3"/>
      <c r="G11" s="3" t="s">
        <v>78</v>
      </c>
      <c r="H11" s="12"/>
      <c r="I11" s="13" t="s">
        <v>102</v>
      </c>
      <c r="J11" s="12" t="s">
        <v>99</v>
      </c>
      <c r="K11" s="12" t="s">
        <v>98</v>
      </c>
      <c r="L11" s="12" t="s">
        <v>80</v>
      </c>
      <c r="M11" s="12" t="s">
        <v>100</v>
      </c>
      <c r="N11" s="52" t="s">
        <v>101</v>
      </c>
      <c r="O11" s="12" t="s">
        <v>74</v>
      </c>
      <c r="P11" s="12" t="s">
        <v>97</v>
      </c>
      <c r="Q11" s="26" t="s">
        <v>24</v>
      </c>
      <c r="R11" s="27" t="s">
        <v>43</v>
      </c>
      <c r="U11" s="56"/>
      <c r="V11" s="27" t="s">
        <v>37</v>
      </c>
    </row>
    <row r="12" spans="1:22" s="14" customFormat="1" ht="15.75" customHeight="1" x14ac:dyDescent="0.25">
      <c r="A12" s="27">
        <v>7</v>
      </c>
      <c r="B12" s="16" t="s">
        <v>111</v>
      </c>
      <c r="C12" s="16">
        <v>43775</v>
      </c>
      <c r="D12" s="12" t="s">
        <v>77</v>
      </c>
      <c r="E12" s="29">
        <v>866192037847918</v>
      </c>
      <c r="F12" s="12"/>
      <c r="G12" s="12" t="s">
        <v>78</v>
      </c>
      <c r="H12" s="12"/>
      <c r="I12" s="12" t="s">
        <v>82</v>
      </c>
      <c r="J12" s="12"/>
      <c r="K12" s="12" t="s">
        <v>83</v>
      </c>
      <c r="L12" s="12"/>
      <c r="M12" s="12" t="s">
        <v>112</v>
      </c>
      <c r="N12" s="52" t="s">
        <v>101</v>
      </c>
      <c r="O12" s="12" t="s">
        <v>74</v>
      </c>
      <c r="P12" s="12" t="s">
        <v>73</v>
      </c>
      <c r="Q12" s="26" t="s">
        <v>24</v>
      </c>
      <c r="R12" s="3" t="s">
        <v>37</v>
      </c>
      <c r="U12" s="54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 t="s">
        <v>111</v>
      </c>
      <c r="C13" s="16">
        <v>43775</v>
      </c>
      <c r="D13" s="12" t="s">
        <v>77</v>
      </c>
      <c r="E13" s="29">
        <v>868926033909430</v>
      </c>
      <c r="F13" s="12"/>
      <c r="G13" s="12" t="s">
        <v>78</v>
      </c>
      <c r="H13" s="21" t="s">
        <v>113</v>
      </c>
      <c r="I13" s="21" t="s">
        <v>115</v>
      </c>
      <c r="J13" s="12" t="s">
        <v>99</v>
      </c>
      <c r="K13" s="21"/>
      <c r="L13" s="12" t="s">
        <v>114</v>
      </c>
      <c r="M13" s="12" t="s">
        <v>116</v>
      </c>
      <c r="N13" s="52" t="s">
        <v>101</v>
      </c>
      <c r="O13" s="12" t="s">
        <v>74</v>
      </c>
      <c r="P13" s="12" t="s">
        <v>73</v>
      </c>
      <c r="Q13" s="26" t="s">
        <v>24</v>
      </c>
      <c r="R13" s="3" t="s">
        <v>43</v>
      </c>
      <c r="U13" s="55"/>
      <c r="V13" s="27" t="s">
        <v>47</v>
      </c>
    </row>
    <row r="14" spans="1:22" s="45" customFormat="1" ht="15.75" customHeight="1" x14ac:dyDescent="0.25">
      <c r="A14" s="40">
        <v>9</v>
      </c>
      <c r="B14" s="16" t="s">
        <v>57</v>
      </c>
      <c r="C14" s="16">
        <v>43651</v>
      </c>
      <c r="D14" s="3" t="s">
        <v>54</v>
      </c>
      <c r="E14" s="50" t="s">
        <v>58</v>
      </c>
      <c r="F14" s="3"/>
      <c r="G14" s="3" t="s">
        <v>55</v>
      </c>
      <c r="H14" s="13" t="s">
        <v>75</v>
      </c>
      <c r="I14" s="19"/>
      <c r="J14" s="12" t="s">
        <v>71</v>
      </c>
      <c r="K14" s="12"/>
      <c r="L14" s="12"/>
      <c r="M14" s="12" t="s">
        <v>70</v>
      </c>
      <c r="N14" s="22"/>
      <c r="O14" s="12" t="s">
        <v>72</v>
      </c>
      <c r="P14" s="12" t="s">
        <v>73</v>
      </c>
      <c r="Q14" s="26" t="s">
        <v>24</v>
      </c>
      <c r="R14" s="27" t="s">
        <v>37</v>
      </c>
      <c r="U14" s="55"/>
      <c r="V14" s="40" t="s">
        <v>46</v>
      </c>
    </row>
    <row r="15" spans="1:22" ht="16.5" x14ac:dyDescent="0.25">
      <c r="A15" s="27">
        <v>10</v>
      </c>
      <c r="B15" s="16" t="s">
        <v>57</v>
      </c>
      <c r="C15" s="16">
        <v>43651</v>
      </c>
      <c r="D15" s="3" t="s">
        <v>54</v>
      </c>
      <c r="E15" s="51" t="s">
        <v>59</v>
      </c>
      <c r="F15" s="3" t="s">
        <v>56</v>
      </c>
      <c r="G15" s="3" t="s">
        <v>55</v>
      </c>
      <c r="H15" s="13" t="s">
        <v>75</v>
      </c>
      <c r="I15" s="19" t="s">
        <v>62</v>
      </c>
      <c r="J15" s="12" t="s">
        <v>67</v>
      </c>
      <c r="K15" s="12" t="s">
        <v>65</v>
      </c>
      <c r="L15" s="12" t="s">
        <v>64</v>
      </c>
      <c r="M15" s="12" t="s">
        <v>69</v>
      </c>
      <c r="N15" s="12"/>
      <c r="O15" s="12" t="s">
        <v>74</v>
      </c>
      <c r="P15" s="12" t="s">
        <v>73</v>
      </c>
      <c r="Q15" s="23" t="s">
        <v>24</v>
      </c>
      <c r="R15" s="3" t="s">
        <v>28</v>
      </c>
      <c r="U15" s="55"/>
      <c r="V15" s="27" t="s">
        <v>31</v>
      </c>
    </row>
    <row r="16" spans="1:22" ht="16.5" x14ac:dyDescent="0.25">
      <c r="A16" s="27">
        <v>11</v>
      </c>
      <c r="B16" s="16" t="s">
        <v>57</v>
      </c>
      <c r="C16" s="16">
        <v>43651</v>
      </c>
      <c r="D16" s="3" t="s">
        <v>54</v>
      </c>
      <c r="E16" s="17">
        <v>865904020094956</v>
      </c>
      <c r="F16" s="3" t="s">
        <v>56</v>
      </c>
      <c r="G16" s="3" t="s">
        <v>55</v>
      </c>
      <c r="H16" s="13" t="s">
        <v>75</v>
      </c>
      <c r="I16" s="19" t="s">
        <v>68</v>
      </c>
      <c r="J16" s="12" t="s">
        <v>67</v>
      </c>
      <c r="K16" s="12" t="s">
        <v>64</v>
      </c>
      <c r="L16" s="12"/>
      <c r="M16" s="12" t="s">
        <v>69</v>
      </c>
      <c r="N16" s="12"/>
      <c r="O16" s="12" t="s">
        <v>74</v>
      </c>
      <c r="P16" s="12" t="s">
        <v>73</v>
      </c>
      <c r="Q16" s="23" t="s">
        <v>24</v>
      </c>
      <c r="R16" s="3" t="s">
        <v>28</v>
      </c>
      <c r="U16" s="56"/>
      <c r="V16" s="27" t="s">
        <v>32</v>
      </c>
    </row>
    <row r="17" spans="1:22" ht="16.5" x14ac:dyDescent="0.25">
      <c r="A17" s="27">
        <v>12</v>
      </c>
      <c r="B17" s="16" t="s">
        <v>57</v>
      </c>
      <c r="C17" s="16">
        <v>43651</v>
      </c>
      <c r="D17" s="3" t="s">
        <v>54</v>
      </c>
      <c r="E17" s="50" t="s">
        <v>60</v>
      </c>
      <c r="F17" s="3" t="s">
        <v>56</v>
      </c>
      <c r="G17" s="3" t="s">
        <v>55</v>
      </c>
      <c r="H17" s="13" t="s">
        <v>75</v>
      </c>
      <c r="I17" s="20" t="s">
        <v>62</v>
      </c>
      <c r="J17" s="12" t="s">
        <v>67</v>
      </c>
      <c r="K17" s="12" t="s">
        <v>64</v>
      </c>
      <c r="L17" s="12"/>
      <c r="M17" s="12" t="s">
        <v>69</v>
      </c>
      <c r="N17" s="12"/>
      <c r="O17" s="12" t="s">
        <v>74</v>
      </c>
      <c r="P17" s="12" t="s">
        <v>73</v>
      </c>
      <c r="Q17" s="23" t="s">
        <v>24</v>
      </c>
      <c r="R17" s="3" t="s">
        <v>28</v>
      </c>
      <c r="U17" s="37"/>
      <c r="V17" s="37"/>
    </row>
    <row r="18" spans="1:22" ht="16.5" x14ac:dyDescent="0.25">
      <c r="A18" s="27">
        <v>13</v>
      </c>
      <c r="B18" s="16" t="s">
        <v>57</v>
      </c>
      <c r="C18" s="16">
        <v>43651</v>
      </c>
      <c r="D18" s="3" t="s">
        <v>54</v>
      </c>
      <c r="E18" s="17">
        <v>863306020460892</v>
      </c>
      <c r="F18" s="3"/>
      <c r="G18" s="3" t="s">
        <v>55</v>
      </c>
      <c r="H18" s="13" t="s">
        <v>75</v>
      </c>
      <c r="I18" s="20" t="s">
        <v>62</v>
      </c>
      <c r="J18" s="12" t="s">
        <v>63</v>
      </c>
      <c r="K18" s="12" t="s">
        <v>61</v>
      </c>
      <c r="L18" s="12" t="s">
        <v>64</v>
      </c>
      <c r="M18" s="12" t="s">
        <v>66</v>
      </c>
      <c r="N18" s="12"/>
      <c r="O18" s="12" t="s">
        <v>74</v>
      </c>
      <c r="P18" s="12" t="s">
        <v>73</v>
      </c>
      <c r="Q18" s="26" t="s">
        <v>24</v>
      </c>
      <c r="R18" s="3" t="s">
        <v>38</v>
      </c>
      <c r="U18" s="38"/>
      <c r="V18" s="38"/>
    </row>
    <row r="19" spans="1:22" ht="16.5" x14ac:dyDescent="0.25">
      <c r="A19" s="27">
        <v>14</v>
      </c>
      <c r="B19" s="16" t="s">
        <v>105</v>
      </c>
      <c r="C19" s="16">
        <v>43502</v>
      </c>
      <c r="D19" s="3" t="s">
        <v>54</v>
      </c>
      <c r="E19" s="50">
        <v>863306024485994</v>
      </c>
      <c r="F19" s="3" t="s">
        <v>104</v>
      </c>
      <c r="G19" s="3" t="s">
        <v>55</v>
      </c>
      <c r="H19" s="20" t="s">
        <v>110</v>
      </c>
      <c r="I19" s="13" t="s">
        <v>82</v>
      </c>
      <c r="J19" s="12"/>
      <c r="K19" s="12" t="s">
        <v>107</v>
      </c>
      <c r="L19" s="12" t="s">
        <v>64</v>
      </c>
      <c r="M19" s="12" t="s">
        <v>50</v>
      </c>
      <c r="N19" s="12"/>
      <c r="O19" s="12" t="s">
        <v>74</v>
      </c>
      <c r="P19" s="12" t="s">
        <v>73</v>
      </c>
      <c r="Q19" s="26" t="s">
        <v>26</v>
      </c>
      <c r="R19" s="3" t="s">
        <v>31</v>
      </c>
      <c r="U19" s="36" t="s">
        <v>40</v>
      </c>
      <c r="V19" s="3" t="s">
        <v>21</v>
      </c>
    </row>
    <row r="20" spans="1:22" ht="16.5" x14ac:dyDescent="0.25">
      <c r="A20" s="27">
        <v>15</v>
      </c>
      <c r="B20" s="16" t="s">
        <v>105</v>
      </c>
      <c r="C20" s="16">
        <v>43502</v>
      </c>
      <c r="D20" s="3" t="s">
        <v>54</v>
      </c>
      <c r="E20" s="17">
        <v>863306024476431</v>
      </c>
      <c r="F20" s="3" t="s">
        <v>104</v>
      </c>
      <c r="G20" s="3" t="s">
        <v>55</v>
      </c>
      <c r="H20" s="20" t="s">
        <v>108</v>
      </c>
      <c r="I20" s="12" t="s">
        <v>106</v>
      </c>
      <c r="J20" s="12" t="s">
        <v>109</v>
      </c>
      <c r="K20" s="12" t="s">
        <v>107</v>
      </c>
      <c r="L20" s="12" t="s">
        <v>64</v>
      </c>
      <c r="M20" s="12" t="s">
        <v>50</v>
      </c>
      <c r="N20" s="12"/>
      <c r="O20" s="12" t="s">
        <v>74</v>
      </c>
      <c r="P20" s="12" t="s">
        <v>73</v>
      </c>
      <c r="Q20" s="26" t="s">
        <v>26</v>
      </c>
      <c r="R20" s="3" t="s">
        <v>31</v>
      </c>
      <c r="U20" s="3" t="s">
        <v>23</v>
      </c>
      <c r="V20" s="3">
        <f>COUNTIF($Q$6:$Q$55,"PM")</f>
        <v>3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12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15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1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2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3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2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1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3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2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1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15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Phụ Kiện</vt:lpstr>
      <vt:lpstr>TG102E</vt:lpstr>
      <vt:lpstr>TG102A</vt:lpstr>
      <vt:lpstr>TG102V</vt:lpstr>
      <vt:lpstr>TG102SE</vt:lpstr>
      <vt:lpstr>TG102LE</vt:lpstr>
      <vt:lpstr>TG102</vt:lpstr>
      <vt:lpstr>Tổng Hợp Tháng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2019-07-31T02:02:35Z</dcterms:modified>
</cp:coreProperties>
</file>