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5\2.XulyBH\"/>
    </mc:Choice>
  </mc:AlternateContent>
  <bookViews>
    <workbookView xWindow="-15" yWindow="4035" windowWidth="10320" windowHeight="4065" activeTab="3"/>
  </bookViews>
  <sheets>
    <sheet name="TG102V" sheetId="26" r:id="rId1"/>
    <sheet name="TG102LE" sheetId="25" r:id="rId2"/>
    <sheet name="TG102SE" sheetId="14" r:id="rId3"/>
    <sheet name="Tong hop thang" sheetId="23" r:id="rId4"/>
  </sheets>
  <calcPr calcId="152511"/>
</workbook>
</file>

<file path=xl/calcChain.xml><?xml version="1.0" encoding="utf-8"?>
<calcChain xmlns="http://schemas.openxmlformats.org/spreadsheetml/2006/main">
  <c r="V36" i="26" l="1"/>
  <c r="V35" i="26"/>
  <c r="V34" i="26"/>
  <c r="V33" i="26"/>
  <c r="V32" i="26"/>
  <c r="V31" i="26"/>
  <c r="V30" i="26"/>
  <c r="V29" i="26"/>
  <c r="V28" i="26"/>
  <c r="V27" i="26"/>
  <c r="V26" i="26"/>
  <c r="V21" i="26"/>
  <c r="V20" i="26"/>
  <c r="V37" i="26" l="1"/>
  <c r="V22" i="26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V37" i="14" l="1"/>
  <c r="V22" i="14"/>
</calcChain>
</file>

<file path=xl/sharedStrings.xml><?xml version="1.0" encoding="utf-8"?>
<sst xmlns="http://schemas.openxmlformats.org/spreadsheetml/2006/main" count="546" uniqueCount="107">
  <si>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</si>
  <si>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</si>
  <si>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</si>
  <si>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</si>
  <si>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</si>
  <si>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</si>
  <si>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</si>
  <si>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</si>
  <si>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</si>
  <si>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</si>
  <si>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</si>
  <si>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</si>
  <si>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</si>
  <si>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</si>
  <si>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</si>
  <si>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</si>
  <si>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</si>
  <si>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</si>
  <si>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</si>
  <si>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</si>
  <si>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</si>
  <si>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</si>
  <si>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</si>
  <si>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</si>
  <si>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</si>
  <si>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</si>
  <si>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</si>
  <si>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</si>
  <si>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</si>
  <si>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</si>
  <si>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</si>
  <si>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</si>
  <si>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</si>
  <si>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</si>
  <si>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</si>
  <si>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</si>
  <si>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</si>
  <si>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</si>
  <si>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</si>
  <si>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</si>
  <si>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</si>
  <si>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</si>
  <si>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</si>
  <si>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</si>
  <si>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</si>
  <si>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</si>
  <si>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</si>
  <si>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</si>
  <si>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</si>
  <si>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</si>
  <si>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</si>
  <si>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</si>
  <si>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</si>
  <si>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H</t>
  </si>
  <si>
    <t>XỬ LÝ THIẾT BỊ BẢO HÀNH THÁNG 05 NĂM 2019</t>
  </si>
  <si>
    <t>TG102LE</t>
  </si>
  <si>
    <t>Còn BH</t>
  </si>
  <si>
    <t>Tùng</t>
  </si>
  <si>
    <t>TG102SE</t>
  </si>
  <si>
    <t>SE.3.00.---02.180711</t>
  </si>
  <si>
    <t>Ngọc Kim Anh</t>
  </si>
  <si>
    <t>TG102V</t>
  </si>
  <si>
    <t>30/05/2019</t>
  </si>
  <si>
    <t>Sim</t>
  </si>
  <si>
    <t>Lock: 125.212.203.114,15757</t>
  </si>
  <si>
    <t>Lỗi nguồn, không hiển thị Terminal, lỗi GPS</t>
  </si>
  <si>
    <t>Lỗi GPS</t>
  </si>
  <si>
    <t>Thay Module GPS</t>
  </si>
  <si>
    <t>Thay IC nguồn, thay max 3232, thay Module GPS</t>
  </si>
  <si>
    <t>Không khởi động được thiết bị</t>
  </si>
  <si>
    <t>Nạp lại FW</t>
  </si>
  <si>
    <t>Lock: 125.212.203.114,15757,</t>
  </si>
  <si>
    <t>VI.1.00.---01.170906</t>
  </si>
  <si>
    <t>Lỗi Cable Connector, Lỗi GSM</t>
  </si>
  <si>
    <t>Thay Cable Connector, khay sim</t>
  </si>
  <si>
    <t>Câu sim, 20000</t>
  </si>
  <si>
    <t>Chập MCU</t>
  </si>
  <si>
    <t>Thay MCU</t>
  </si>
  <si>
    <t>Lỗi GSM</t>
  </si>
  <si>
    <t>125.212.203.114,16363</t>
  </si>
  <si>
    <t xml:space="preserve">W.1.00.---01.180629 </t>
  </si>
  <si>
    <t>Thay khay Sim, nâng cấp FW</t>
  </si>
  <si>
    <t>Micro Sim</t>
  </si>
  <si>
    <t xml:space="preserve">W.1.00.---01.181101 </t>
  </si>
  <si>
    <t>VI.1.00.---01.180629</t>
  </si>
  <si>
    <t>125.212.203.114,15757</t>
  </si>
  <si>
    <t>Lỗi nguồn, GSM</t>
  </si>
  <si>
    <t>Thay Điốt chống quá áp, thay khay sim</t>
  </si>
  <si>
    <t>Câu sim</t>
  </si>
  <si>
    <t>LE.1.00.---04.181025</t>
  </si>
  <si>
    <t>Lock: 125.212.203.114,16565</t>
  </si>
  <si>
    <t>Thay tụ lọc nguồn, nâng cấp FW</t>
  </si>
  <si>
    <t>LE.1.00.---05.190404</t>
  </si>
  <si>
    <t>Thay vỏ mặt sau</t>
  </si>
  <si>
    <t>Thiết bị không nhận sim</t>
  </si>
  <si>
    <t>Xử lý phần cứng, nâng cấp FW</t>
  </si>
  <si>
    <t>Lock: 125.212.203.114,16767</t>
  </si>
  <si>
    <t>Lock: 125.212.203.114,16363</t>
  </si>
  <si>
    <t>Lock: 210.245.083.006,16363</t>
  </si>
  <si>
    <t>Thay MCU, ic giao tiếp, thay khay sim, nạp lại FW</t>
  </si>
  <si>
    <t>Chập ACC, 3v3, lỗi GSM, không khởi động được thiết bị</t>
  </si>
  <si>
    <t>Câu sim,180000</t>
  </si>
  <si>
    <t>device.vnetgps.com</t>
  </si>
  <si>
    <t>125.212.203.114, 15959</t>
  </si>
  <si>
    <t>Hết hạn dịch vụ</t>
  </si>
  <si>
    <t>Micro Sim, Thay vỏ hộp mặtt sau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</si>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</sst>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1" fillId="3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/>
    </xf>
    <xf numFmtId="1" fontId="13" fillId="0" borderId="1" xfId="0" quotePrefix="1" applyNumberFormat="1" applyFont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6" t="s">
        <v>54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1"/>
    </row>
    <row r="2" spans="1:22" ht="20.25" customHeight="1" x14ac:dyDescent="0.25">
      <c r="A2" s="67" t="s">
        <v>11</v>
      </c>
      <c r="B2" s="68"/>
      <c r="C2" s="68"/>
      <c r="D2" s="68"/>
      <c r="E2" s="69" t="s">
        <v>60</v>
      </c>
      <c r="F2" s="6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70" t="s">
        <v>0</v>
      </c>
      <c r="B4" s="71" t="s">
        <v>10</v>
      </c>
      <c r="C4" s="71"/>
      <c r="D4" s="71"/>
      <c r="E4" s="71"/>
      <c r="F4" s="71"/>
      <c r="G4" s="71"/>
      <c r="H4" s="71"/>
      <c r="I4" s="71"/>
      <c r="J4" s="62" t="s">
        <v>6</v>
      </c>
      <c r="K4" s="62" t="s">
        <v>15</v>
      </c>
      <c r="L4" s="62"/>
      <c r="M4" s="62" t="s">
        <v>8</v>
      </c>
      <c r="N4" s="62"/>
      <c r="O4" s="72" t="s">
        <v>9</v>
      </c>
      <c r="P4" s="72" t="s">
        <v>18</v>
      </c>
      <c r="Q4" s="62" t="s">
        <v>25</v>
      </c>
      <c r="R4" s="62" t="s">
        <v>20</v>
      </c>
      <c r="U4" s="62" t="s">
        <v>25</v>
      </c>
      <c r="V4" s="62" t="s">
        <v>20</v>
      </c>
    </row>
    <row r="5" spans="1:22" ht="45" customHeight="1" x14ac:dyDescent="0.25">
      <c r="A5" s="70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62"/>
      <c r="K5" s="56" t="s">
        <v>16</v>
      </c>
      <c r="L5" s="56" t="s">
        <v>17</v>
      </c>
      <c r="M5" s="55" t="s">
        <v>13</v>
      </c>
      <c r="N5" s="56" t="s">
        <v>14</v>
      </c>
      <c r="O5" s="72"/>
      <c r="P5" s="72"/>
      <c r="Q5" s="62"/>
      <c r="R5" s="62"/>
      <c r="U5" s="62"/>
      <c r="V5" s="62"/>
    </row>
    <row r="6" spans="1:22" s="2" customFormat="1" ht="15.75" customHeight="1" x14ac:dyDescent="0.25">
      <c r="A6" s="31">
        <v>1</v>
      </c>
      <c r="B6" s="20" t="s">
        <v>62</v>
      </c>
      <c r="C6" s="20">
        <v>43591</v>
      </c>
      <c r="D6" s="57" t="s">
        <v>61</v>
      </c>
      <c r="E6" s="58">
        <v>864811037290793</v>
      </c>
      <c r="F6" s="57" t="s">
        <v>63</v>
      </c>
      <c r="G6" s="57" t="s">
        <v>53</v>
      </c>
      <c r="H6" s="4"/>
      <c r="I6" s="23" t="s">
        <v>102</v>
      </c>
      <c r="J6" s="16" t="s">
        <v>76</v>
      </c>
      <c r="K6" s="16"/>
      <c r="L6" s="16" t="s">
        <v>84</v>
      </c>
      <c r="M6" s="16" t="s">
        <v>77</v>
      </c>
      <c r="N6" s="26">
        <v>150000</v>
      </c>
      <c r="O6" s="16" t="s">
        <v>106</v>
      </c>
      <c r="P6" s="16" t="s">
        <v>57</v>
      </c>
      <c r="Q6" s="27" t="s">
        <v>24</v>
      </c>
      <c r="R6" s="4" t="s">
        <v>27</v>
      </c>
      <c r="U6" s="63" t="s">
        <v>24</v>
      </c>
      <c r="V6" s="31" t="s">
        <v>27</v>
      </c>
    </row>
    <row r="7" spans="1:22" s="2" customFormat="1" ht="15.75" customHeight="1" x14ac:dyDescent="0.25">
      <c r="A7" s="31">
        <v>2</v>
      </c>
      <c r="B7" s="20" t="s">
        <v>62</v>
      </c>
      <c r="C7" s="20">
        <v>43591</v>
      </c>
      <c r="D7" s="57" t="s">
        <v>61</v>
      </c>
      <c r="E7" s="58">
        <v>863586032910931</v>
      </c>
      <c r="F7" s="59"/>
      <c r="G7" s="57" t="s">
        <v>53</v>
      </c>
      <c r="H7" s="21"/>
      <c r="I7" s="16" t="s">
        <v>64</v>
      </c>
      <c r="J7" s="16" t="s">
        <v>73</v>
      </c>
      <c r="K7" s="16" t="s">
        <v>72</v>
      </c>
      <c r="L7" s="16"/>
      <c r="M7" s="16" t="s">
        <v>74</v>
      </c>
      <c r="N7" s="61" t="s">
        <v>75</v>
      </c>
      <c r="O7" s="16" t="s">
        <v>106</v>
      </c>
      <c r="P7" s="16" t="s">
        <v>57</v>
      </c>
      <c r="Q7" s="27" t="s">
        <v>24</v>
      </c>
      <c r="R7" s="4" t="s">
        <v>37</v>
      </c>
      <c r="U7" s="64"/>
      <c r="V7" s="31" t="s">
        <v>43</v>
      </c>
    </row>
    <row r="8" spans="1:22" s="2" customFormat="1" ht="15.75" customHeight="1" x14ac:dyDescent="0.25">
      <c r="A8" s="31">
        <v>3</v>
      </c>
      <c r="B8" s="20" t="s">
        <v>62</v>
      </c>
      <c r="C8" s="20">
        <v>43591</v>
      </c>
      <c r="D8" s="57" t="s">
        <v>61</v>
      </c>
      <c r="E8" s="58">
        <v>866192037771910</v>
      </c>
      <c r="F8" s="57"/>
      <c r="G8" s="57" t="s">
        <v>56</v>
      </c>
      <c r="H8" s="21" t="s">
        <v>82</v>
      </c>
      <c r="I8" s="16" t="s">
        <v>85</v>
      </c>
      <c r="J8" s="16" t="s">
        <v>86</v>
      </c>
      <c r="K8" s="16" t="s">
        <v>84</v>
      </c>
      <c r="L8" s="16"/>
      <c r="M8" s="16" t="s">
        <v>87</v>
      </c>
      <c r="N8" s="61" t="s">
        <v>88</v>
      </c>
      <c r="O8" s="16" t="s">
        <v>106</v>
      </c>
      <c r="P8" s="16" t="s">
        <v>57</v>
      </c>
      <c r="Q8" s="27" t="s">
        <v>24</v>
      </c>
      <c r="R8" s="4" t="s">
        <v>38</v>
      </c>
      <c r="U8" s="64"/>
      <c r="V8" s="31" t="s">
        <v>28</v>
      </c>
    </row>
    <row r="9" spans="1:22" s="2" customFormat="1" ht="15.75" customHeight="1" x14ac:dyDescent="0.25">
      <c r="A9" s="31">
        <v>4</v>
      </c>
      <c r="B9" s="20" t="s">
        <v>62</v>
      </c>
      <c r="C9" s="20">
        <v>43591</v>
      </c>
      <c r="D9" s="57" t="s">
        <v>61</v>
      </c>
      <c r="E9" s="58">
        <v>863586032943106</v>
      </c>
      <c r="F9" s="57"/>
      <c r="G9" s="57" t="s">
        <v>53</v>
      </c>
      <c r="H9" s="24" t="s">
        <v>104</v>
      </c>
      <c r="I9" s="16" t="s">
        <v>98</v>
      </c>
      <c r="J9" s="17" t="s">
        <v>100</v>
      </c>
      <c r="K9" s="16"/>
      <c r="L9" s="16" t="s">
        <v>84</v>
      </c>
      <c r="M9" s="17" t="s">
        <v>99</v>
      </c>
      <c r="N9" s="61" t="s">
        <v>101</v>
      </c>
      <c r="O9" s="16" t="s">
        <v>106</v>
      </c>
      <c r="P9" s="16" t="s">
        <v>57</v>
      </c>
      <c r="Q9" s="27" t="s">
        <v>24</v>
      </c>
      <c r="R9" s="4" t="s">
        <v>44</v>
      </c>
      <c r="U9" s="64"/>
      <c r="V9" s="31" t="s">
        <v>38</v>
      </c>
    </row>
    <row r="10" spans="1:22" s="2" customFormat="1" ht="15.75" customHeight="1" x14ac:dyDescent="0.25">
      <c r="A10" s="31">
        <v>5</v>
      </c>
      <c r="B10" s="20" t="s">
        <v>62</v>
      </c>
      <c r="C10" s="20">
        <v>43591</v>
      </c>
      <c r="D10" s="57" t="s">
        <v>61</v>
      </c>
      <c r="E10" s="58">
        <v>868345035596972</v>
      </c>
      <c r="F10" s="57"/>
      <c r="G10" s="57" t="s">
        <v>56</v>
      </c>
      <c r="H10" s="24" t="s">
        <v>105</v>
      </c>
      <c r="I10" s="16" t="s">
        <v>79</v>
      </c>
      <c r="J10" s="16" t="s">
        <v>78</v>
      </c>
      <c r="K10" s="16" t="s">
        <v>80</v>
      </c>
      <c r="L10" s="16" t="s">
        <v>83</v>
      </c>
      <c r="M10" s="16" t="s">
        <v>81</v>
      </c>
      <c r="N10" s="61" t="s">
        <v>88</v>
      </c>
      <c r="O10" s="16" t="s">
        <v>106</v>
      </c>
      <c r="P10" s="16" t="s">
        <v>57</v>
      </c>
      <c r="Q10" s="27" t="s">
        <v>24</v>
      </c>
      <c r="R10" s="4" t="s">
        <v>43</v>
      </c>
      <c r="U10" s="64"/>
      <c r="V10" s="31" t="s">
        <v>44</v>
      </c>
    </row>
    <row r="11" spans="1:22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6"/>
      <c r="I11" s="16"/>
      <c r="J11" s="16"/>
      <c r="K11" s="16"/>
      <c r="L11" s="16"/>
      <c r="M11" s="16"/>
      <c r="N11" s="16"/>
      <c r="O11" s="16"/>
      <c r="P11" s="16"/>
      <c r="Q11" s="27"/>
      <c r="R11" s="4"/>
      <c r="U11" s="65"/>
      <c r="V11" s="31" t="s">
        <v>37</v>
      </c>
    </row>
    <row r="12" spans="1:22" s="18" customFormat="1" ht="15.75" customHeight="1" x14ac:dyDescent="0.25">
      <c r="A12" s="31">
        <v>7</v>
      </c>
      <c r="B12" s="20"/>
      <c r="C12" s="20"/>
      <c r="D12" s="4"/>
      <c r="E12" s="21"/>
      <c r="F12" s="4"/>
      <c r="G12" s="4"/>
      <c r="H12" s="16"/>
      <c r="I12" s="16"/>
      <c r="J12" s="16"/>
      <c r="K12" s="16"/>
      <c r="L12" s="16"/>
      <c r="M12" s="16"/>
      <c r="N12" s="16"/>
      <c r="O12" s="16"/>
      <c r="P12" s="16"/>
      <c r="Q12" s="27"/>
      <c r="R12" s="4"/>
      <c r="U12" s="63" t="s">
        <v>26</v>
      </c>
      <c r="V12" s="31" t="s">
        <v>30</v>
      </c>
    </row>
    <row r="13" spans="1:22" s="2" customFormat="1" ht="15.75" customHeight="1" x14ac:dyDescent="0.25">
      <c r="A13" s="31">
        <v>8</v>
      </c>
      <c r="B13" s="20"/>
      <c r="C13" s="20"/>
      <c r="D13" s="4"/>
      <c r="E13" s="21"/>
      <c r="F13" s="4"/>
      <c r="G13" s="4"/>
      <c r="H13" s="54"/>
      <c r="I13" s="25"/>
      <c r="J13" s="25"/>
      <c r="K13" s="25"/>
      <c r="L13" s="16"/>
      <c r="M13" s="16"/>
      <c r="N13" s="25"/>
      <c r="O13" s="16"/>
      <c r="P13" s="16"/>
      <c r="Q13" s="27"/>
      <c r="R13" s="4"/>
      <c r="U13" s="64"/>
      <c r="V13" s="31" t="s">
        <v>47</v>
      </c>
    </row>
    <row r="14" spans="1:22" s="51" customFormat="1" ht="15.75" customHeight="1" x14ac:dyDescent="0.25">
      <c r="A14" s="48">
        <v>9</v>
      </c>
      <c r="B14" s="49"/>
      <c r="C14" s="49"/>
      <c r="D14" s="47"/>
      <c r="E14" s="50"/>
      <c r="F14" s="47"/>
      <c r="G14" s="47"/>
      <c r="H14" s="47"/>
      <c r="I14" s="47"/>
      <c r="J14" s="47"/>
      <c r="K14" s="47"/>
      <c r="L14" s="47"/>
      <c r="M14" s="16"/>
      <c r="N14" s="47"/>
      <c r="O14" s="16"/>
      <c r="P14" s="16"/>
      <c r="Q14" s="27"/>
      <c r="R14" s="4"/>
      <c r="U14" s="64"/>
      <c r="V14" s="48" t="s">
        <v>46</v>
      </c>
    </row>
    <row r="15" spans="1:22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27"/>
      <c r="R15" s="4"/>
      <c r="U15" s="64"/>
      <c r="V15" s="31" t="s">
        <v>31</v>
      </c>
    </row>
    <row r="16" spans="1:22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32"/>
      <c r="U16" s="65"/>
      <c r="V16" s="31" t="s">
        <v>32</v>
      </c>
    </row>
    <row r="17" spans="1:22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32"/>
      <c r="U17" s="43"/>
      <c r="V17" s="43"/>
    </row>
    <row r="18" spans="1:22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32"/>
      <c r="U18" s="44"/>
      <c r="V18" s="44"/>
    </row>
    <row r="19" spans="1:22" ht="16.5" x14ac:dyDescent="0.25">
      <c r="A19" s="31">
        <v>14</v>
      </c>
      <c r="B19" s="34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32"/>
      <c r="U19" s="42" t="s">
        <v>40</v>
      </c>
      <c r="V19" s="4" t="s">
        <v>21</v>
      </c>
    </row>
    <row r="20" spans="1:22" ht="16.5" x14ac:dyDescent="0.25">
      <c r="A20" s="31">
        <v>15</v>
      </c>
      <c r="B20" s="34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32"/>
      <c r="U20" s="4" t="s">
        <v>23</v>
      </c>
      <c r="V20" s="4">
        <f>COUNTIF($Q$6:$Q$55,"PM")</f>
        <v>0</v>
      </c>
    </row>
    <row r="21" spans="1:22" ht="16.5" x14ac:dyDescent="0.25">
      <c r="A21" s="31">
        <v>16</v>
      </c>
      <c r="B21" s="34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32"/>
      <c r="U21" s="4" t="s">
        <v>22</v>
      </c>
      <c r="V21" s="4">
        <f>COUNTIF($Q$6:$Q$56,"PC")</f>
        <v>5</v>
      </c>
    </row>
    <row r="22" spans="1:22" ht="16.5" x14ac:dyDescent="0.25">
      <c r="A22" s="31">
        <v>17</v>
      </c>
      <c r="B22" s="34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32"/>
      <c r="U22" s="42" t="s">
        <v>41</v>
      </c>
      <c r="V22" s="4">
        <f>SUM(V20:V21)</f>
        <v>5</v>
      </c>
    </row>
    <row r="23" spans="1:22" ht="16.5" x14ac:dyDescent="0.25">
      <c r="A23" s="31">
        <v>18</v>
      </c>
      <c r="B23" s="34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32"/>
      <c r="U23" s="44"/>
      <c r="V23" s="44"/>
    </row>
    <row r="24" spans="1:22" ht="16.5" x14ac:dyDescent="0.25">
      <c r="A24" s="31">
        <v>19</v>
      </c>
      <c r="B24" s="34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32"/>
      <c r="U24" s="44"/>
      <c r="V24" s="44"/>
    </row>
    <row r="25" spans="1:22" ht="16.5" x14ac:dyDescent="0.25">
      <c r="A25" s="31">
        <v>20</v>
      </c>
      <c r="B25" s="34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32"/>
      <c r="U25" s="42" t="s">
        <v>20</v>
      </c>
      <c r="V25" s="4" t="s">
        <v>21</v>
      </c>
    </row>
    <row r="26" spans="1:22" ht="16.5" x14ac:dyDescent="0.25">
      <c r="A26" s="31">
        <v>21</v>
      </c>
      <c r="B26" s="34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32"/>
      <c r="U26" s="31" t="s">
        <v>33</v>
      </c>
      <c r="V26" s="4">
        <f>COUNTIF($R$6:$R$55,"MCU")</f>
        <v>1</v>
      </c>
    </row>
    <row r="27" spans="1:22" ht="16.5" x14ac:dyDescent="0.25">
      <c r="A27" s="31">
        <v>22</v>
      </c>
      <c r="B27" s="34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32"/>
      <c r="U27" s="31" t="s">
        <v>42</v>
      </c>
      <c r="V27" s="4">
        <f>COUNTIF($R$6:$R$55,"GSM")</f>
        <v>1</v>
      </c>
    </row>
    <row r="28" spans="1:22" ht="16.5" x14ac:dyDescent="0.25">
      <c r="A28" s="31">
        <v>23</v>
      </c>
      <c r="B28" s="20"/>
      <c r="C28" s="20"/>
      <c r="D28" s="4"/>
      <c r="E28" s="21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0"/>
      <c r="R28" s="32"/>
      <c r="U28" s="31" t="s">
        <v>34</v>
      </c>
      <c r="V28" s="4">
        <f>COUNTIF($R$6:$R$55,"GPS")</f>
        <v>0</v>
      </c>
    </row>
    <row r="29" spans="1:22" ht="16.5" x14ac:dyDescent="0.25">
      <c r="A29" s="31">
        <v>24</v>
      </c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32"/>
      <c r="U29" s="31" t="s">
        <v>39</v>
      </c>
      <c r="V29" s="4">
        <f>COUNTIF($R$6:$R$55,"NG")</f>
        <v>1</v>
      </c>
    </row>
    <row r="30" spans="1:22" ht="16.5" x14ac:dyDescent="0.25">
      <c r="A30" s="31">
        <v>25</v>
      </c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32"/>
      <c r="U30" s="31" t="s">
        <v>45</v>
      </c>
      <c r="V30" s="4">
        <f>COUNTIF($R$6:$R$56,"ACC")</f>
        <v>1</v>
      </c>
    </row>
    <row r="31" spans="1:22" ht="16.5" x14ac:dyDescent="0.25">
      <c r="A31" s="31">
        <v>26</v>
      </c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32"/>
      <c r="U31" s="31" t="s">
        <v>29</v>
      </c>
      <c r="V31" s="4">
        <f>COUNTIF($R$6:$R$55,"LK")</f>
        <v>1</v>
      </c>
    </row>
    <row r="32" spans="1:22" ht="16.5" x14ac:dyDescent="0.25">
      <c r="A32" s="31">
        <v>27</v>
      </c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32"/>
      <c r="U32" s="31" t="s">
        <v>35</v>
      </c>
      <c r="V32" s="4">
        <f>COUNTIF($R$6:$R$55,"MCH")</f>
        <v>0</v>
      </c>
    </row>
    <row r="33" spans="1:22" ht="16.5" x14ac:dyDescent="0.25">
      <c r="A33" s="31">
        <v>28</v>
      </c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32"/>
      <c r="U33" s="31" t="s">
        <v>48</v>
      </c>
      <c r="V33" s="4">
        <f>COUNTIF($R$6:$R$55,"SF")</f>
        <v>0</v>
      </c>
    </row>
    <row r="34" spans="1:22" ht="16.5" x14ac:dyDescent="0.25">
      <c r="A34" s="31">
        <v>29</v>
      </c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32"/>
      <c r="U34" s="31" t="s">
        <v>49</v>
      </c>
      <c r="V34" s="4">
        <f>COUNTIF($R$6:$R$55,"RTB")</f>
        <v>0</v>
      </c>
    </row>
    <row r="35" spans="1:22" ht="16.5" x14ac:dyDescent="0.25">
      <c r="A35" s="31">
        <v>30</v>
      </c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32"/>
      <c r="U35" s="31" t="s">
        <v>50</v>
      </c>
      <c r="V35" s="4">
        <f>COUNTIF($R$6:$R$55,"NCFW")</f>
        <v>0</v>
      </c>
    </row>
    <row r="36" spans="1:22" ht="16.5" x14ac:dyDescent="0.25">
      <c r="A36" s="31">
        <v>31</v>
      </c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32"/>
      <c r="U36" s="31" t="s">
        <v>36</v>
      </c>
      <c r="V36" s="4">
        <f>COUNTIF($R$6:$R$55,"KL")</f>
        <v>0</v>
      </c>
    </row>
    <row r="37" spans="1:22" ht="16.5" x14ac:dyDescent="0.25">
      <c r="A37" s="31">
        <v>32</v>
      </c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32"/>
      <c r="U37" s="42" t="s">
        <v>41</v>
      </c>
      <c r="V37" s="4">
        <f>SUM(V26:V36)</f>
        <v>5</v>
      </c>
    </row>
    <row r="38" spans="1:22" ht="16.5" x14ac:dyDescent="0.25">
      <c r="A38" s="31">
        <v>33</v>
      </c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32"/>
    </row>
    <row r="39" spans="1:22" ht="16.5" x14ac:dyDescent="0.25">
      <c r="A39" s="31">
        <v>34</v>
      </c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32"/>
    </row>
    <row r="40" spans="1:22" ht="16.5" x14ac:dyDescent="0.25">
      <c r="A40" s="31">
        <v>35</v>
      </c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32"/>
    </row>
    <row r="41" spans="1:22" ht="16.5" x14ac:dyDescent="0.25">
      <c r="A41" s="31">
        <v>36</v>
      </c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32"/>
    </row>
    <row r="42" spans="1:22" ht="16.5" x14ac:dyDescent="0.25">
      <c r="A42" s="31">
        <v>37</v>
      </c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32"/>
    </row>
    <row r="43" spans="1:22" ht="16.5" x14ac:dyDescent="0.25">
      <c r="A43" s="31">
        <v>38</v>
      </c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32"/>
    </row>
    <row r="44" spans="1:22" ht="16.5" x14ac:dyDescent="0.25">
      <c r="A44" s="31">
        <v>39</v>
      </c>
      <c r="B44" s="20"/>
      <c r="C44" s="20"/>
      <c r="D44" s="4"/>
      <c r="E44" s="21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0"/>
      <c r="R44" s="32"/>
    </row>
    <row r="45" spans="1:22" ht="16.5" x14ac:dyDescent="0.25">
      <c r="A45" s="31">
        <v>40</v>
      </c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32"/>
    </row>
    <row r="46" spans="1:22" ht="16.5" x14ac:dyDescent="0.25">
      <c r="A46" s="31">
        <v>41</v>
      </c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32"/>
    </row>
    <row r="47" spans="1:22" ht="16.5" x14ac:dyDescent="0.25">
      <c r="A47" s="31">
        <v>42</v>
      </c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32"/>
    </row>
    <row r="48" spans="1:22" ht="16.5" x14ac:dyDescent="0.25">
      <c r="A48" s="31">
        <v>43</v>
      </c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32"/>
    </row>
    <row r="49" spans="1:18" ht="16.5" x14ac:dyDescent="0.25">
      <c r="A49" s="31">
        <v>44</v>
      </c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32"/>
    </row>
    <row r="50" spans="1:18" ht="16.5" x14ac:dyDescent="0.25">
      <c r="A50" s="31">
        <v>45</v>
      </c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32"/>
    </row>
    <row r="51" spans="1:18" ht="16.5" x14ac:dyDescent="0.25">
      <c r="A51" s="31">
        <v>46</v>
      </c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32"/>
    </row>
    <row r="52" spans="1:18" ht="16.5" x14ac:dyDescent="0.25">
      <c r="A52" s="31">
        <v>47</v>
      </c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32"/>
    </row>
    <row r="53" spans="1:18" ht="16.5" x14ac:dyDescent="0.25">
      <c r="A53" s="31">
        <v>48</v>
      </c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32"/>
    </row>
    <row r="54" spans="1:18" ht="16.5" x14ac:dyDescent="0.25">
      <c r="A54" s="31">
        <v>49</v>
      </c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32"/>
    </row>
    <row r="55" spans="1:18" ht="16.5" x14ac:dyDescent="0.25">
      <c r="A55" s="31">
        <v>50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9"/>
      <c r="M55" s="22"/>
      <c r="N55" s="22"/>
      <c r="O55" s="22"/>
      <c r="P55" s="22"/>
      <c r="Q55" s="22"/>
      <c r="R55" s="32"/>
    </row>
    <row r="57" spans="1:18" ht="16.5" x14ac:dyDescent="0.25">
      <c r="N57" s="28"/>
      <c r="O57" s="28"/>
    </row>
    <row r="58" spans="1:18" ht="16.5" x14ac:dyDescent="0.25">
      <c r="N58" s="28"/>
      <c r="O58" s="28"/>
    </row>
    <row r="59" spans="1:18" ht="16.5" x14ac:dyDescent="0.25">
      <c r="N59" s="28"/>
      <c r="O59" s="28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6" t="s">
        <v>54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1"/>
    </row>
    <row r="2" spans="1:22" ht="20.25" customHeight="1" x14ac:dyDescent="0.25">
      <c r="A2" s="67" t="s">
        <v>11</v>
      </c>
      <c r="B2" s="68"/>
      <c r="C2" s="68"/>
      <c r="D2" s="68"/>
      <c r="E2" s="69" t="s">
        <v>60</v>
      </c>
      <c r="F2" s="6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70" t="s">
        <v>0</v>
      </c>
      <c r="B4" s="71" t="s">
        <v>10</v>
      </c>
      <c r="C4" s="71"/>
      <c r="D4" s="71"/>
      <c r="E4" s="71"/>
      <c r="F4" s="71"/>
      <c r="G4" s="71"/>
      <c r="H4" s="71"/>
      <c r="I4" s="71"/>
      <c r="J4" s="62" t="s">
        <v>6</v>
      </c>
      <c r="K4" s="62" t="s">
        <v>15</v>
      </c>
      <c r="L4" s="62"/>
      <c r="M4" s="62" t="s">
        <v>8</v>
      </c>
      <c r="N4" s="62"/>
      <c r="O4" s="72" t="s">
        <v>9</v>
      </c>
      <c r="P4" s="72" t="s">
        <v>18</v>
      </c>
      <c r="Q4" s="62" t="s">
        <v>25</v>
      </c>
      <c r="R4" s="62" t="s">
        <v>20</v>
      </c>
      <c r="U4" s="62" t="s">
        <v>25</v>
      </c>
      <c r="V4" s="62" t="s">
        <v>20</v>
      </c>
    </row>
    <row r="5" spans="1:22" ht="45" customHeight="1" x14ac:dyDescent="0.25">
      <c r="A5" s="70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62"/>
      <c r="K5" s="53" t="s">
        <v>16</v>
      </c>
      <c r="L5" s="53" t="s">
        <v>17</v>
      </c>
      <c r="M5" s="52" t="s">
        <v>13</v>
      </c>
      <c r="N5" s="53" t="s">
        <v>14</v>
      </c>
      <c r="O5" s="72"/>
      <c r="P5" s="72"/>
      <c r="Q5" s="62"/>
      <c r="R5" s="62"/>
      <c r="U5" s="62"/>
      <c r="V5" s="62"/>
    </row>
    <row r="6" spans="1:22" s="2" customFormat="1" ht="15.75" customHeight="1" x14ac:dyDescent="0.25">
      <c r="A6" s="31">
        <v>1</v>
      </c>
      <c r="B6" s="20" t="s">
        <v>62</v>
      </c>
      <c r="C6" s="20">
        <v>43591</v>
      </c>
      <c r="D6" s="57" t="s">
        <v>55</v>
      </c>
      <c r="E6" s="58">
        <v>867857039925735</v>
      </c>
      <c r="F6" s="57"/>
      <c r="G6" s="57" t="s">
        <v>56</v>
      </c>
      <c r="H6" s="4"/>
      <c r="I6" s="16" t="s">
        <v>96</v>
      </c>
      <c r="J6" s="16" t="s">
        <v>94</v>
      </c>
      <c r="K6" s="16" t="s">
        <v>89</v>
      </c>
      <c r="L6" s="16" t="s">
        <v>92</v>
      </c>
      <c r="M6" s="16" t="s">
        <v>95</v>
      </c>
      <c r="N6" s="26"/>
      <c r="O6" s="16" t="s">
        <v>106</v>
      </c>
      <c r="P6" s="16" t="s">
        <v>57</v>
      </c>
      <c r="Q6" s="27" t="s">
        <v>24</v>
      </c>
      <c r="R6" s="4" t="s">
        <v>37</v>
      </c>
      <c r="U6" s="63" t="s">
        <v>24</v>
      </c>
      <c r="V6" s="31" t="s">
        <v>27</v>
      </c>
    </row>
    <row r="7" spans="1:22" s="2" customFormat="1" ht="15.75" customHeight="1" x14ac:dyDescent="0.25">
      <c r="A7" s="31">
        <v>2</v>
      </c>
      <c r="B7" s="20" t="s">
        <v>62</v>
      </c>
      <c r="C7" s="20">
        <v>43591</v>
      </c>
      <c r="D7" s="57" t="s">
        <v>55</v>
      </c>
      <c r="E7" s="58">
        <v>868183034628664</v>
      </c>
      <c r="F7" s="57"/>
      <c r="G7" s="57" t="s">
        <v>56</v>
      </c>
      <c r="H7" s="21"/>
      <c r="I7" s="16" t="s">
        <v>97</v>
      </c>
      <c r="J7" s="16" t="s">
        <v>69</v>
      </c>
      <c r="K7" s="16"/>
      <c r="L7" s="16" t="s">
        <v>92</v>
      </c>
      <c r="M7" s="16" t="s">
        <v>70</v>
      </c>
      <c r="N7" s="16"/>
      <c r="O7" s="16" t="s">
        <v>106</v>
      </c>
      <c r="P7" s="16" t="s">
        <v>57</v>
      </c>
      <c r="Q7" s="27" t="s">
        <v>26</v>
      </c>
      <c r="R7" s="4" t="s">
        <v>31</v>
      </c>
      <c r="U7" s="64"/>
      <c r="V7" s="31" t="s">
        <v>43</v>
      </c>
    </row>
    <row r="8" spans="1:22" s="2" customFormat="1" ht="15.75" customHeight="1" x14ac:dyDescent="0.25">
      <c r="A8" s="31">
        <v>3</v>
      </c>
      <c r="B8" s="20" t="s">
        <v>62</v>
      </c>
      <c r="C8" s="20">
        <v>43591</v>
      </c>
      <c r="D8" s="57" t="s">
        <v>55</v>
      </c>
      <c r="E8" s="58">
        <v>868183034772561</v>
      </c>
      <c r="F8" s="57"/>
      <c r="G8" s="57" t="s">
        <v>56</v>
      </c>
      <c r="H8" s="21"/>
      <c r="I8" s="16" t="s">
        <v>64</v>
      </c>
      <c r="J8" s="16" t="s">
        <v>69</v>
      </c>
      <c r="K8" s="16"/>
      <c r="L8" s="16" t="s">
        <v>92</v>
      </c>
      <c r="M8" s="16" t="s">
        <v>70</v>
      </c>
      <c r="N8" s="16"/>
      <c r="O8" s="16" t="s">
        <v>106</v>
      </c>
      <c r="P8" s="16" t="s">
        <v>57</v>
      </c>
      <c r="Q8" s="27" t="s">
        <v>26</v>
      </c>
      <c r="R8" s="4" t="s">
        <v>31</v>
      </c>
      <c r="U8" s="64"/>
      <c r="V8" s="31" t="s">
        <v>28</v>
      </c>
    </row>
    <row r="9" spans="1:22" s="2" customFormat="1" ht="15.75" customHeight="1" x14ac:dyDescent="0.25">
      <c r="A9" s="31">
        <v>4</v>
      </c>
      <c r="B9" s="20" t="s">
        <v>62</v>
      </c>
      <c r="C9" s="20">
        <v>43591</v>
      </c>
      <c r="D9" s="57" t="s">
        <v>55</v>
      </c>
      <c r="E9" s="58">
        <v>868183034660063</v>
      </c>
      <c r="F9" s="57"/>
      <c r="G9" s="57" t="s">
        <v>56</v>
      </c>
      <c r="H9" s="24" t="s">
        <v>93</v>
      </c>
      <c r="I9" s="16" t="s">
        <v>90</v>
      </c>
      <c r="J9" s="16" t="s">
        <v>39</v>
      </c>
      <c r="K9" s="16" t="s">
        <v>89</v>
      </c>
      <c r="L9" s="16" t="s">
        <v>92</v>
      </c>
      <c r="M9" s="16" t="s">
        <v>91</v>
      </c>
      <c r="N9" s="16"/>
      <c r="O9" s="16" t="s">
        <v>106</v>
      </c>
      <c r="P9" s="16" t="s">
        <v>57</v>
      </c>
      <c r="Q9" s="27" t="s">
        <v>24</v>
      </c>
      <c r="R9" s="4" t="s">
        <v>38</v>
      </c>
      <c r="U9" s="64"/>
      <c r="V9" s="31" t="s">
        <v>38</v>
      </c>
    </row>
    <row r="10" spans="1:22" s="2" customFormat="1" ht="15.75" customHeight="1" x14ac:dyDescent="0.25">
      <c r="A10" s="31">
        <v>5</v>
      </c>
      <c r="B10" s="20" t="s">
        <v>62</v>
      </c>
      <c r="C10" s="20">
        <v>43591</v>
      </c>
      <c r="D10" s="57" t="s">
        <v>55</v>
      </c>
      <c r="E10" s="58">
        <v>867857039897181</v>
      </c>
      <c r="F10" s="57"/>
      <c r="G10" s="57" t="s">
        <v>56</v>
      </c>
      <c r="H10" s="24"/>
      <c r="I10" s="16" t="s">
        <v>96</v>
      </c>
      <c r="J10" s="16" t="s">
        <v>94</v>
      </c>
      <c r="K10" s="16" t="s">
        <v>89</v>
      </c>
      <c r="L10" s="16" t="s">
        <v>92</v>
      </c>
      <c r="M10" s="16" t="s">
        <v>95</v>
      </c>
      <c r="N10" s="16"/>
      <c r="O10" s="16" t="s">
        <v>106</v>
      </c>
      <c r="P10" s="16" t="s">
        <v>57</v>
      </c>
      <c r="Q10" s="27" t="s">
        <v>24</v>
      </c>
      <c r="R10" s="4" t="s">
        <v>37</v>
      </c>
      <c r="U10" s="64"/>
      <c r="V10" s="31" t="s">
        <v>44</v>
      </c>
    </row>
    <row r="11" spans="1:22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6"/>
      <c r="I11" s="16"/>
      <c r="J11" s="16"/>
      <c r="K11" s="16"/>
      <c r="L11" s="16"/>
      <c r="M11" s="16"/>
      <c r="N11" s="16"/>
      <c r="O11" s="16"/>
      <c r="P11" s="16"/>
      <c r="Q11" s="27"/>
      <c r="R11" s="4"/>
      <c r="U11" s="65"/>
      <c r="V11" s="31" t="s">
        <v>37</v>
      </c>
    </row>
    <row r="12" spans="1:22" s="18" customFormat="1" ht="15.75" customHeight="1" x14ac:dyDescent="0.25">
      <c r="A12" s="31">
        <v>7</v>
      </c>
      <c r="B12" s="20"/>
      <c r="C12" s="20"/>
      <c r="D12" s="4"/>
      <c r="E12" s="21"/>
      <c r="F12" s="4"/>
      <c r="G12" s="4"/>
      <c r="H12" s="16"/>
      <c r="I12" s="16"/>
      <c r="J12" s="16"/>
      <c r="K12" s="16"/>
      <c r="L12" s="16"/>
      <c r="M12" s="16"/>
      <c r="N12" s="16"/>
      <c r="O12" s="16"/>
      <c r="P12" s="16"/>
      <c r="Q12" s="27"/>
      <c r="R12" s="4"/>
      <c r="U12" s="63" t="s">
        <v>26</v>
      </c>
      <c r="V12" s="31" t="s">
        <v>30</v>
      </c>
    </row>
    <row r="13" spans="1:22" s="2" customFormat="1" ht="15.75" customHeight="1" x14ac:dyDescent="0.25">
      <c r="A13" s="31">
        <v>8</v>
      </c>
      <c r="B13" s="20"/>
      <c r="C13" s="20"/>
      <c r="D13" s="4"/>
      <c r="E13" s="21"/>
      <c r="F13" s="4"/>
      <c r="G13" s="4"/>
      <c r="H13" s="54"/>
      <c r="I13" s="25"/>
      <c r="J13" s="25"/>
      <c r="K13" s="25"/>
      <c r="L13" s="16"/>
      <c r="M13" s="16"/>
      <c r="N13" s="25"/>
      <c r="O13" s="16"/>
      <c r="P13" s="16"/>
      <c r="Q13" s="27"/>
      <c r="R13" s="4"/>
      <c r="U13" s="64"/>
      <c r="V13" s="31" t="s">
        <v>47</v>
      </c>
    </row>
    <row r="14" spans="1:22" s="51" customFormat="1" ht="15.75" customHeight="1" x14ac:dyDescent="0.25">
      <c r="A14" s="48">
        <v>9</v>
      </c>
      <c r="B14" s="49"/>
      <c r="C14" s="49"/>
      <c r="D14" s="47"/>
      <c r="E14" s="50"/>
      <c r="F14" s="47"/>
      <c r="G14" s="47"/>
      <c r="H14" s="47"/>
      <c r="I14" s="47"/>
      <c r="J14" s="47"/>
      <c r="K14" s="47"/>
      <c r="L14" s="47"/>
      <c r="M14" s="16"/>
      <c r="N14" s="47"/>
      <c r="O14" s="16"/>
      <c r="P14" s="16"/>
      <c r="Q14" s="27"/>
      <c r="R14" s="4"/>
      <c r="U14" s="64"/>
      <c r="V14" s="48" t="s">
        <v>46</v>
      </c>
    </row>
    <row r="15" spans="1:22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27"/>
      <c r="R15" s="4"/>
      <c r="U15" s="64"/>
      <c r="V15" s="31" t="s">
        <v>31</v>
      </c>
    </row>
    <row r="16" spans="1:22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32"/>
      <c r="U16" s="65"/>
      <c r="V16" s="31" t="s">
        <v>32</v>
      </c>
    </row>
    <row r="17" spans="1:22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32"/>
      <c r="U17" s="43"/>
      <c r="V17" s="43"/>
    </row>
    <row r="18" spans="1:22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32"/>
      <c r="U18" s="44"/>
      <c r="V18" s="44"/>
    </row>
    <row r="19" spans="1:22" ht="16.5" x14ac:dyDescent="0.25">
      <c r="A19" s="31">
        <v>14</v>
      </c>
      <c r="B19" s="34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32"/>
      <c r="U19" s="42" t="s">
        <v>40</v>
      </c>
      <c r="V19" s="4" t="s">
        <v>21</v>
      </c>
    </row>
    <row r="20" spans="1:22" ht="16.5" x14ac:dyDescent="0.25">
      <c r="A20" s="31">
        <v>15</v>
      </c>
      <c r="B20" s="34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32"/>
      <c r="U20" s="4" t="s">
        <v>23</v>
      </c>
      <c r="V20" s="4">
        <f>COUNTIF($Q$6:$Q$55,"PM")</f>
        <v>2</v>
      </c>
    </row>
    <row r="21" spans="1:22" ht="16.5" x14ac:dyDescent="0.25">
      <c r="A21" s="31">
        <v>16</v>
      </c>
      <c r="B21" s="34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32"/>
      <c r="U21" s="4" t="s">
        <v>22</v>
      </c>
      <c r="V21" s="4">
        <f>COUNTIF($Q$6:$Q$56,"PC")</f>
        <v>3</v>
      </c>
    </row>
    <row r="22" spans="1:22" ht="16.5" x14ac:dyDescent="0.25">
      <c r="A22" s="31">
        <v>17</v>
      </c>
      <c r="B22" s="34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32"/>
      <c r="U22" s="42" t="s">
        <v>41</v>
      </c>
      <c r="V22" s="4">
        <f>SUM(V20:V21)</f>
        <v>5</v>
      </c>
    </row>
    <row r="23" spans="1:22" ht="16.5" x14ac:dyDescent="0.25">
      <c r="A23" s="31">
        <v>18</v>
      </c>
      <c r="B23" s="34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32"/>
      <c r="U23" s="44"/>
      <c r="V23" s="44"/>
    </row>
    <row r="24" spans="1:22" ht="16.5" x14ac:dyDescent="0.25">
      <c r="A24" s="31">
        <v>19</v>
      </c>
      <c r="B24" s="34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32"/>
      <c r="U24" s="44"/>
      <c r="V24" s="44"/>
    </row>
    <row r="25" spans="1:22" ht="16.5" x14ac:dyDescent="0.25">
      <c r="A25" s="31">
        <v>20</v>
      </c>
      <c r="B25" s="34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32"/>
      <c r="U25" s="42" t="s">
        <v>20</v>
      </c>
      <c r="V25" s="4" t="s">
        <v>21</v>
      </c>
    </row>
    <row r="26" spans="1:22" ht="16.5" x14ac:dyDescent="0.25">
      <c r="A26" s="31">
        <v>21</v>
      </c>
      <c r="B26" s="34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32"/>
      <c r="U26" s="31" t="s">
        <v>33</v>
      </c>
      <c r="V26" s="4">
        <f>COUNTIF($R$6:$R$55,"MCU")</f>
        <v>0</v>
      </c>
    </row>
    <row r="27" spans="1:22" ht="16.5" x14ac:dyDescent="0.25">
      <c r="A27" s="31">
        <v>22</v>
      </c>
      <c r="B27" s="34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32"/>
      <c r="U27" s="31" t="s">
        <v>42</v>
      </c>
      <c r="V27" s="4">
        <f>COUNTIF($R$6:$R$55,"GSM")</f>
        <v>0</v>
      </c>
    </row>
    <row r="28" spans="1:22" ht="16.5" x14ac:dyDescent="0.25">
      <c r="A28" s="31">
        <v>23</v>
      </c>
      <c r="B28" s="20"/>
      <c r="C28" s="20"/>
      <c r="D28" s="4"/>
      <c r="E28" s="21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0"/>
      <c r="R28" s="32"/>
      <c r="U28" s="31" t="s">
        <v>34</v>
      </c>
      <c r="V28" s="4">
        <f>COUNTIF($R$6:$R$55,"GPS")</f>
        <v>0</v>
      </c>
    </row>
    <row r="29" spans="1:22" ht="16.5" x14ac:dyDescent="0.25">
      <c r="A29" s="31">
        <v>24</v>
      </c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32"/>
      <c r="U29" s="31" t="s">
        <v>39</v>
      </c>
      <c r="V29" s="4">
        <f>COUNTIF($R$6:$R$55,"NG")</f>
        <v>1</v>
      </c>
    </row>
    <row r="30" spans="1:22" ht="16.5" x14ac:dyDescent="0.25">
      <c r="A30" s="31">
        <v>25</v>
      </c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32"/>
      <c r="U30" s="31" t="s">
        <v>45</v>
      </c>
      <c r="V30" s="4">
        <f>COUNTIF($R$6:$R$56,"ACC")</f>
        <v>0</v>
      </c>
    </row>
    <row r="31" spans="1:22" ht="16.5" x14ac:dyDescent="0.25">
      <c r="A31" s="31">
        <v>26</v>
      </c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32"/>
      <c r="U31" s="31" t="s">
        <v>29</v>
      </c>
      <c r="V31" s="4">
        <f>COUNTIF($R$6:$R$55,"LK")</f>
        <v>2</v>
      </c>
    </row>
    <row r="32" spans="1:22" ht="16.5" x14ac:dyDescent="0.25">
      <c r="A32" s="31">
        <v>27</v>
      </c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32"/>
      <c r="U32" s="31" t="s">
        <v>35</v>
      </c>
      <c r="V32" s="4">
        <f>COUNTIF($R$6:$R$55,"MCH")</f>
        <v>0</v>
      </c>
    </row>
    <row r="33" spans="1:22" ht="16.5" x14ac:dyDescent="0.25">
      <c r="A33" s="31">
        <v>28</v>
      </c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32"/>
      <c r="U33" s="31" t="s">
        <v>48</v>
      </c>
      <c r="V33" s="4">
        <f>COUNTIF($R$6:$R$55,"SF")</f>
        <v>0</v>
      </c>
    </row>
    <row r="34" spans="1:22" ht="16.5" x14ac:dyDescent="0.25">
      <c r="A34" s="31">
        <v>29</v>
      </c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32"/>
      <c r="U34" s="31" t="s">
        <v>49</v>
      </c>
      <c r="V34" s="4">
        <f>COUNTIF($R$6:$R$55,"RTB")</f>
        <v>0</v>
      </c>
    </row>
    <row r="35" spans="1:22" ht="16.5" x14ac:dyDescent="0.25">
      <c r="A35" s="31">
        <v>30</v>
      </c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32"/>
      <c r="U35" s="31" t="s">
        <v>50</v>
      </c>
      <c r="V35" s="4">
        <f>COUNTIF($R$6:$R$55,"NCFW")</f>
        <v>2</v>
      </c>
    </row>
    <row r="36" spans="1:22" ht="16.5" x14ac:dyDescent="0.25">
      <c r="A36" s="31">
        <v>31</v>
      </c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32"/>
      <c r="U36" s="31" t="s">
        <v>36</v>
      </c>
      <c r="V36" s="4">
        <f>COUNTIF($R$6:$R$55,"KL")</f>
        <v>0</v>
      </c>
    </row>
    <row r="37" spans="1:22" ht="16.5" x14ac:dyDescent="0.25">
      <c r="A37" s="31">
        <v>32</v>
      </c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32"/>
      <c r="U37" s="42" t="s">
        <v>41</v>
      </c>
      <c r="V37" s="4">
        <f>SUM(V26:V36)</f>
        <v>5</v>
      </c>
    </row>
    <row r="38" spans="1:22" ht="16.5" x14ac:dyDescent="0.25">
      <c r="A38" s="31">
        <v>33</v>
      </c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32"/>
    </row>
    <row r="39" spans="1:22" ht="16.5" x14ac:dyDescent="0.25">
      <c r="A39" s="31">
        <v>34</v>
      </c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32"/>
    </row>
    <row r="40" spans="1:22" ht="16.5" x14ac:dyDescent="0.25">
      <c r="A40" s="31">
        <v>35</v>
      </c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32"/>
    </row>
    <row r="41" spans="1:22" ht="16.5" x14ac:dyDescent="0.25">
      <c r="A41" s="31">
        <v>36</v>
      </c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32"/>
    </row>
    <row r="42" spans="1:22" ht="16.5" x14ac:dyDescent="0.25">
      <c r="A42" s="31">
        <v>37</v>
      </c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32"/>
    </row>
    <row r="43" spans="1:22" ht="16.5" x14ac:dyDescent="0.25">
      <c r="A43" s="31">
        <v>38</v>
      </c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32"/>
    </row>
    <row r="44" spans="1:22" ht="16.5" x14ac:dyDescent="0.25">
      <c r="A44" s="31">
        <v>39</v>
      </c>
      <c r="B44" s="20"/>
      <c r="C44" s="20"/>
      <c r="D44" s="4"/>
      <c r="E44" s="21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0"/>
      <c r="R44" s="32"/>
    </row>
    <row r="45" spans="1:22" ht="16.5" x14ac:dyDescent="0.25">
      <c r="A45" s="31">
        <v>40</v>
      </c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32"/>
    </row>
    <row r="46" spans="1:22" ht="16.5" x14ac:dyDescent="0.25">
      <c r="A46" s="31">
        <v>41</v>
      </c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32"/>
    </row>
    <row r="47" spans="1:22" ht="16.5" x14ac:dyDescent="0.25">
      <c r="A47" s="31">
        <v>42</v>
      </c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32"/>
    </row>
    <row r="48" spans="1:22" ht="16.5" x14ac:dyDescent="0.25">
      <c r="A48" s="31">
        <v>43</v>
      </c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32"/>
    </row>
    <row r="49" spans="1:18" ht="16.5" x14ac:dyDescent="0.25">
      <c r="A49" s="31">
        <v>44</v>
      </c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32"/>
    </row>
    <row r="50" spans="1:18" ht="16.5" x14ac:dyDescent="0.25">
      <c r="A50" s="31">
        <v>45</v>
      </c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32"/>
    </row>
    <row r="51" spans="1:18" ht="16.5" x14ac:dyDescent="0.25">
      <c r="A51" s="31">
        <v>46</v>
      </c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32"/>
    </row>
    <row r="52" spans="1:18" ht="16.5" x14ac:dyDescent="0.25">
      <c r="A52" s="31">
        <v>47</v>
      </c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32"/>
    </row>
    <row r="53" spans="1:18" ht="16.5" x14ac:dyDescent="0.25">
      <c r="A53" s="31">
        <v>48</v>
      </c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32"/>
    </row>
    <row r="54" spans="1:18" ht="16.5" x14ac:dyDescent="0.25">
      <c r="A54" s="31">
        <v>49</v>
      </c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32"/>
    </row>
    <row r="55" spans="1:18" ht="16.5" x14ac:dyDescent="0.25">
      <c r="A55" s="31">
        <v>50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9"/>
      <c r="M55" s="22"/>
      <c r="N55" s="22"/>
      <c r="O55" s="22"/>
      <c r="P55" s="22"/>
      <c r="Q55" s="22"/>
      <c r="R55" s="32"/>
    </row>
    <row r="57" spans="1:18" ht="16.5" x14ac:dyDescent="0.25">
      <c r="N57" s="28"/>
      <c r="O57" s="28"/>
    </row>
    <row r="58" spans="1:18" ht="16.5" x14ac:dyDescent="0.25">
      <c r="N58" s="28"/>
      <c r="O58" s="28"/>
    </row>
    <row r="59" spans="1:18" ht="16.5" x14ac:dyDescent="0.25">
      <c r="N59" s="28"/>
      <c r="O59" s="28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F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6" t="s">
        <v>54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1"/>
    </row>
    <row r="2" spans="1:22" ht="20.25" customHeight="1" x14ac:dyDescent="0.25">
      <c r="A2" s="67" t="s">
        <v>11</v>
      </c>
      <c r="B2" s="68"/>
      <c r="C2" s="68"/>
      <c r="D2" s="68"/>
      <c r="E2" s="69" t="s">
        <v>60</v>
      </c>
      <c r="F2" s="6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70" t="s">
        <v>0</v>
      </c>
      <c r="B4" s="71" t="s">
        <v>10</v>
      </c>
      <c r="C4" s="71"/>
      <c r="D4" s="71"/>
      <c r="E4" s="71"/>
      <c r="F4" s="71"/>
      <c r="G4" s="71"/>
      <c r="H4" s="71"/>
      <c r="I4" s="71"/>
      <c r="J4" s="62" t="s">
        <v>6</v>
      </c>
      <c r="K4" s="62" t="s">
        <v>15</v>
      </c>
      <c r="L4" s="62"/>
      <c r="M4" s="62" t="s">
        <v>8</v>
      </c>
      <c r="N4" s="62"/>
      <c r="O4" s="72" t="s">
        <v>9</v>
      </c>
      <c r="P4" s="72" t="s">
        <v>18</v>
      </c>
      <c r="Q4" s="62" t="s">
        <v>25</v>
      </c>
      <c r="R4" s="62" t="s">
        <v>20</v>
      </c>
      <c r="U4" s="62" t="s">
        <v>25</v>
      </c>
      <c r="V4" s="62" t="s">
        <v>20</v>
      </c>
    </row>
    <row r="5" spans="1:22" ht="45" customHeight="1" x14ac:dyDescent="0.25">
      <c r="A5" s="70"/>
      <c r="B5" s="1" t="s">
        <v>1</v>
      </c>
      <c r="C5" s="1" t="s">
        <v>2</v>
      </c>
      <c r="D5" s="36" t="s">
        <v>3</v>
      </c>
      <c r="E5" s="36" t="s">
        <v>52</v>
      </c>
      <c r="F5" s="36" t="s">
        <v>4</v>
      </c>
      <c r="G5" s="5" t="s">
        <v>5</v>
      </c>
      <c r="H5" s="5" t="s">
        <v>7</v>
      </c>
      <c r="I5" s="19" t="s">
        <v>19</v>
      </c>
      <c r="J5" s="62"/>
      <c r="K5" s="1" t="s">
        <v>16</v>
      </c>
      <c r="L5" s="1" t="s">
        <v>17</v>
      </c>
      <c r="M5" s="36" t="s">
        <v>13</v>
      </c>
      <c r="N5" s="1" t="s">
        <v>14</v>
      </c>
      <c r="O5" s="72"/>
      <c r="P5" s="72"/>
      <c r="Q5" s="62"/>
      <c r="R5" s="62"/>
      <c r="U5" s="62"/>
      <c r="V5" s="62"/>
    </row>
    <row r="6" spans="1:22" s="2" customFormat="1" ht="15.75" customHeight="1" x14ac:dyDescent="0.25">
      <c r="A6" s="31">
        <v>1</v>
      </c>
      <c r="B6" s="20" t="s">
        <v>62</v>
      </c>
      <c r="C6" s="20">
        <v>43591</v>
      </c>
      <c r="D6" s="57" t="s">
        <v>58</v>
      </c>
      <c r="E6" s="58">
        <v>861694031748872</v>
      </c>
      <c r="F6" s="57"/>
      <c r="G6" s="57" t="s">
        <v>53</v>
      </c>
      <c r="H6" s="21"/>
      <c r="I6" s="16" t="s">
        <v>71</v>
      </c>
      <c r="J6" s="16" t="s">
        <v>69</v>
      </c>
      <c r="K6" s="16"/>
      <c r="L6" s="16" t="s">
        <v>59</v>
      </c>
      <c r="M6" s="16" t="s">
        <v>70</v>
      </c>
      <c r="N6" s="16"/>
      <c r="O6" s="16" t="s">
        <v>106</v>
      </c>
      <c r="P6" s="16" t="s">
        <v>57</v>
      </c>
      <c r="Q6" s="27" t="s">
        <v>26</v>
      </c>
      <c r="R6" s="4" t="s">
        <v>30</v>
      </c>
      <c r="S6" s="43"/>
      <c r="T6" s="43"/>
      <c r="U6" s="63" t="s">
        <v>24</v>
      </c>
      <c r="V6" s="31" t="s">
        <v>27</v>
      </c>
    </row>
    <row r="7" spans="1:22" s="2" customFormat="1" ht="15.75" customHeight="1" x14ac:dyDescent="0.25">
      <c r="A7" s="31">
        <v>2</v>
      </c>
      <c r="B7" s="20" t="s">
        <v>62</v>
      </c>
      <c r="C7" s="20">
        <v>43591</v>
      </c>
      <c r="D7" s="57" t="s">
        <v>58</v>
      </c>
      <c r="E7" s="58">
        <v>862631037446779</v>
      </c>
      <c r="F7" s="57"/>
      <c r="G7" s="57" t="s">
        <v>53</v>
      </c>
      <c r="H7" s="17"/>
      <c r="I7" s="16" t="s">
        <v>103</v>
      </c>
      <c r="J7" s="16" t="s">
        <v>65</v>
      </c>
      <c r="K7" s="16"/>
      <c r="L7" s="16" t="s">
        <v>59</v>
      </c>
      <c r="M7" s="16" t="s">
        <v>68</v>
      </c>
      <c r="N7" s="26">
        <v>390000</v>
      </c>
      <c r="O7" s="16" t="s">
        <v>106</v>
      </c>
      <c r="P7" s="16" t="s">
        <v>57</v>
      </c>
      <c r="Q7" s="27" t="s">
        <v>24</v>
      </c>
      <c r="R7" s="4" t="s">
        <v>38</v>
      </c>
      <c r="S7" s="43"/>
      <c r="T7" s="43"/>
      <c r="U7" s="64"/>
      <c r="V7" s="31" t="s">
        <v>43</v>
      </c>
    </row>
    <row r="8" spans="1:22" s="2" customFormat="1" ht="15.75" customHeight="1" x14ac:dyDescent="0.25">
      <c r="A8" s="31">
        <v>3</v>
      </c>
      <c r="B8" s="20" t="s">
        <v>62</v>
      </c>
      <c r="C8" s="20">
        <v>43591</v>
      </c>
      <c r="D8" s="57" t="s">
        <v>58</v>
      </c>
      <c r="E8" s="60">
        <v>863586034536395</v>
      </c>
      <c r="F8" s="57"/>
      <c r="G8" s="57" t="s">
        <v>53</v>
      </c>
      <c r="H8" s="24"/>
      <c r="I8" s="23" t="s">
        <v>64</v>
      </c>
      <c r="J8" s="16" t="s">
        <v>66</v>
      </c>
      <c r="K8" s="16" t="s">
        <v>59</v>
      </c>
      <c r="L8" s="16"/>
      <c r="M8" s="16" t="s">
        <v>67</v>
      </c>
      <c r="N8" s="26">
        <v>310000</v>
      </c>
      <c r="O8" s="16" t="s">
        <v>106</v>
      </c>
      <c r="P8" s="16" t="s">
        <v>57</v>
      </c>
      <c r="Q8" s="27" t="s">
        <v>24</v>
      </c>
      <c r="R8" s="4" t="s">
        <v>28</v>
      </c>
      <c r="S8" s="43"/>
      <c r="T8" s="43"/>
      <c r="U8" s="64"/>
      <c r="V8" s="31" t="s">
        <v>28</v>
      </c>
    </row>
    <row r="9" spans="1:22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24"/>
      <c r="I9" s="23"/>
      <c r="J9" s="16"/>
      <c r="K9" s="23"/>
      <c r="L9" s="16"/>
      <c r="M9" s="16"/>
      <c r="N9" s="16"/>
      <c r="O9" s="16"/>
      <c r="P9" s="16"/>
      <c r="Q9" s="27"/>
      <c r="R9" s="4"/>
      <c r="S9" s="43"/>
      <c r="T9" s="43"/>
      <c r="U9" s="64"/>
      <c r="V9" s="31" t="s">
        <v>38</v>
      </c>
    </row>
    <row r="10" spans="1:22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24"/>
      <c r="I10" s="24"/>
      <c r="J10" s="16"/>
      <c r="K10" s="16"/>
      <c r="L10" s="16"/>
      <c r="M10" s="16"/>
      <c r="N10" s="16"/>
      <c r="O10" s="16"/>
      <c r="P10" s="16"/>
      <c r="Q10" s="30"/>
      <c r="R10" s="4"/>
      <c r="S10" s="43"/>
      <c r="T10" s="43"/>
      <c r="U10" s="64"/>
      <c r="V10" s="31" t="s">
        <v>44</v>
      </c>
    </row>
    <row r="11" spans="1:22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0"/>
      <c r="R11" s="4"/>
      <c r="S11" s="43"/>
      <c r="T11" s="43"/>
      <c r="U11" s="65"/>
      <c r="V11" s="31" t="s">
        <v>37</v>
      </c>
    </row>
    <row r="12" spans="1:22" s="18" customFormat="1" ht="15.75" customHeight="1" x14ac:dyDescent="0.25">
      <c r="A12" s="31">
        <v>7</v>
      </c>
      <c r="B12" s="20"/>
      <c r="C12" s="20"/>
      <c r="D12" s="16"/>
      <c r="E12" s="33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0"/>
      <c r="R12" s="4"/>
      <c r="S12" s="43"/>
      <c r="T12" s="43"/>
      <c r="U12" s="63" t="s">
        <v>26</v>
      </c>
      <c r="V12" s="31" t="s">
        <v>30</v>
      </c>
    </row>
    <row r="13" spans="1:22" s="2" customFormat="1" ht="15.75" customHeight="1" x14ac:dyDescent="0.25">
      <c r="A13" s="31">
        <v>8</v>
      </c>
      <c r="B13" s="20"/>
      <c r="C13" s="20"/>
      <c r="D13" s="16"/>
      <c r="E13" s="33"/>
      <c r="F13" s="16"/>
      <c r="G13" s="16"/>
      <c r="H13" s="25"/>
      <c r="I13" s="25"/>
      <c r="J13" s="25"/>
      <c r="K13" s="25"/>
      <c r="L13" s="16"/>
      <c r="M13" s="16"/>
      <c r="N13" s="25"/>
      <c r="O13" s="16"/>
      <c r="P13" s="16"/>
      <c r="Q13" s="30"/>
      <c r="R13" s="4"/>
      <c r="S13" s="43"/>
      <c r="T13" s="43"/>
      <c r="U13" s="64"/>
      <c r="V13" s="31" t="s">
        <v>47</v>
      </c>
    </row>
    <row r="14" spans="1:22" s="2" customFormat="1" ht="15.75" customHeight="1" x14ac:dyDescent="0.25">
      <c r="A14" s="31">
        <v>9</v>
      </c>
      <c r="B14" s="20"/>
      <c r="C14" s="20"/>
      <c r="D14" s="16"/>
      <c r="E14" s="33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0"/>
      <c r="R14" s="4"/>
      <c r="S14" s="43"/>
      <c r="T14" s="43"/>
      <c r="U14" s="64"/>
      <c r="V14" s="31" t="s">
        <v>46</v>
      </c>
    </row>
    <row r="15" spans="1:22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4"/>
      <c r="S15" s="44"/>
      <c r="T15" s="44"/>
      <c r="U15" s="64"/>
      <c r="V15" s="31" t="s">
        <v>31</v>
      </c>
    </row>
    <row r="16" spans="1:22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4"/>
      <c r="S16" s="44"/>
      <c r="T16" s="44"/>
      <c r="U16" s="65"/>
      <c r="V16" s="31" t="s">
        <v>32</v>
      </c>
    </row>
    <row r="17" spans="1:22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4"/>
      <c r="S17" s="44"/>
      <c r="T17" s="44"/>
      <c r="U17" s="43"/>
      <c r="V17" s="43"/>
    </row>
    <row r="18" spans="1:22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4"/>
      <c r="S18" s="44"/>
      <c r="T18" s="44"/>
      <c r="U18" s="44"/>
      <c r="V18" s="44"/>
    </row>
    <row r="19" spans="1:22" ht="16.5" x14ac:dyDescent="0.25">
      <c r="A19" s="31">
        <v>14</v>
      </c>
      <c r="B19" s="20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4"/>
      <c r="S19" s="44"/>
      <c r="T19" s="44"/>
      <c r="U19" s="42" t="s">
        <v>40</v>
      </c>
      <c r="V19" s="4" t="s">
        <v>21</v>
      </c>
    </row>
    <row r="20" spans="1:22" ht="16.5" x14ac:dyDescent="0.25">
      <c r="A20" s="31">
        <v>15</v>
      </c>
      <c r="B20" s="20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4"/>
      <c r="S20" s="44"/>
      <c r="T20" s="44"/>
      <c r="U20" s="4" t="s">
        <v>23</v>
      </c>
      <c r="V20" s="4">
        <f>COUNTIF($Q$6:$Q$55,"PM")</f>
        <v>1</v>
      </c>
    </row>
    <row r="21" spans="1:22" ht="16.5" x14ac:dyDescent="0.25">
      <c r="A21" s="31">
        <v>16</v>
      </c>
      <c r="B21" s="20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4"/>
      <c r="S21" s="44"/>
      <c r="T21" s="44"/>
      <c r="U21" s="4" t="s">
        <v>22</v>
      </c>
      <c r="V21" s="4">
        <f>COUNTIF($Q$6:$Q$56,"PC")</f>
        <v>2</v>
      </c>
    </row>
    <row r="22" spans="1:22" ht="16.5" x14ac:dyDescent="0.25">
      <c r="A22" s="31">
        <v>17</v>
      </c>
      <c r="B22" s="20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4"/>
      <c r="S22" s="44"/>
      <c r="T22" s="44"/>
      <c r="U22" s="42" t="s">
        <v>41</v>
      </c>
      <c r="V22" s="4">
        <f>SUM(V20:V21)</f>
        <v>3</v>
      </c>
    </row>
    <row r="23" spans="1:22" ht="16.5" x14ac:dyDescent="0.25">
      <c r="A23" s="31">
        <v>18</v>
      </c>
      <c r="B23" s="20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4"/>
      <c r="S23" s="44"/>
      <c r="T23" s="44"/>
      <c r="U23" s="44"/>
      <c r="V23" s="44"/>
    </row>
    <row r="24" spans="1:22" ht="16.5" x14ac:dyDescent="0.25">
      <c r="A24" s="31">
        <v>19</v>
      </c>
      <c r="B24" s="20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4"/>
      <c r="S24" s="44"/>
      <c r="T24" s="44"/>
      <c r="U24" s="44"/>
      <c r="V24" s="44"/>
    </row>
    <row r="25" spans="1:22" ht="16.5" x14ac:dyDescent="0.25">
      <c r="A25" s="31">
        <v>20</v>
      </c>
      <c r="B25" s="20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4"/>
      <c r="S25" s="44"/>
      <c r="T25" s="44"/>
      <c r="U25" s="42" t="s">
        <v>20</v>
      </c>
      <c r="V25" s="4" t="s">
        <v>21</v>
      </c>
    </row>
    <row r="26" spans="1:22" ht="16.5" x14ac:dyDescent="0.25">
      <c r="A26" s="31">
        <v>21</v>
      </c>
      <c r="B26" s="20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4"/>
      <c r="S26" s="44"/>
      <c r="T26" s="44"/>
      <c r="U26" s="31" t="s">
        <v>33</v>
      </c>
      <c r="V26" s="4">
        <f>COUNTIF($R$6:$R$55,"MCU")</f>
        <v>0</v>
      </c>
    </row>
    <row r="27" spans="1:22" ht="16.5" x14ac:dyDescent="0.25">
      <c r="A27" s="31">
        <v>22</v>
      </c>
      <c r="B27" s="20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4"/>
      <c r="S27" s="44"/>
      <c r="T27" s="44"/>
      <c r="U27" s="31" t="s">
        <v>42</v>
      </c>
      <c r="V27" s="4">
        <f>COUNTIF($R$6:$R$55,"GSM")</f>
        <v>0</v>
      </c>
    </row>
    <row r="28" spans="1:22" ht="16.5" x14ac:dyDescent="0.25">
      <c r="A28" s="31">
        <v>23</v>
      </c>
      <c r="B28" s="20"/>
      <c r="C28" s="20"/>
      <c r="D28" s="4"/>
      <c r="E28" s="21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0"/>
      <c r="R28" s="4"/>
      <c r="S28" s="44"/>
      <c r="T28" s="44"/>
      <c r="U28" s="31" t="s">
        <v>34</v>
      </c>
      <c r="V28" s="4">
        <f>COUNTIF($R$6:$R$55,"GPS")</f>
        <v>1</v>
      </c>
    </row>
    <row r="29" spans="1:22" ht="16.5" x14ac:dyDescent="0.25">
      <c r="A29" s="31">
        <v>24</v>
      </c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4"/>
      <c r="S29" s="44"/>
      <c r="T29" s="44"/>
      <c r="U29" s="31" t="s">
        <v>39</v>
      </c>
      <c r="V29" s="4">
        <f>COUNTIF($R$6:$R$55,"NG")</f>
        <v>1</v>
      </c>
    </row>
    <row r="30" spans="1:22" ht="16.5" x14ac:dyDescent="0.25">
      <c r="A30" s="31">
        <v>25</v>
      </c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4"/>
      <c r="S30" s="44"/>
      <c r="T30" s="44"/>
      <c r="U30" s="31" t="s">
        <v>45</v>
      </c>
      <c r="V30" s="4">
        <f>COUNTIF($R$6:$R$56,"ACC")</f>
        <v>0</v>
      </c>
    </row>
    <row r="31" spans="1:22" ht="16.5" x14ac:dyDescent="0.25">
      <c r="A31" s="31">
        <v>26</v>
      </c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4"/>
      <c r="S31" s="44"/>
      <c r="T31" s="44"/>
      <c r="U31" s="31" t="s">
        <v>29</v>
      </c>
      <c r="V31" s="4">
        <f>COUNTIF($R$6:$R$55,"LK")</f>
        <v>0</v>
      </c>
    </row>
    <row r="32" spans="1:22" ht="16.5" x14ac:dyDescent="0.25">
      <c r="A32" s="31">
        <v>27</v>
      </c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4"/>
      <c r="S32" s="44"/>
      <c r="T32" s="44"/>
      <c r="U32" s="31" t="s">
        <v>35</v>
      </c>
      <c r="V32" s="4">
        <f>COUNTIF($R$6:$R$55,"MCH")</f>
        <v>1</v>
      </c>
    </row>
    <row r="33" spans="1:22" ht="16.5" x14ac:dyDescent="0.25">
      <c r="A33" s="31">
        <v>28</v>
      </c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4"/>
      <c r="S33" s="44"/>
      <c r="T33" s="44"/>
      <c r="U33" s="31" t="s">
        <v>48</v>
      </c>
      <c r="V33" s="4">
        <f>COUNTIF($R$6:$R$55,"SF")</f>
        <v>0</v>
      </c>
    </row>
    <row r="34" spans="1:22" ht="16.5" x14ac:dyDescent="0.25">
      <c r="A34" s="31">
        <v>29</v>
      </c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4"/>
      <c r="S34" s="44"/>
      <c r="T34" s="44"/>
      <c r="U34" s="31" t="s">
        <v>49</v>
      </c>
      <c r="V34" s="4">
        <f>COUNTIF($R$6:$R$55,"RTB")</f>
        <v>0</v>
      </c>
    </row>
    <row r="35" spans="1:22" ht="16.5" x14ac:dyDescent="0.25">
      <c r="A35" s="31">
        <v>30</v>
      </c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4"/>
      <c r="S35" s="44"/>
      <c r="T35" s="44"/>
      <c r="U35" s="31" t="s">
        <v>50</v>
      </c>
      <c r="V35" s="4">
        <f>COUNTIF($R$6:$R$55,"NCFW")</f>
        <v>0</v>
      </c>
    </row>
    <row r="36" spans="1:22" ht="16.5" x14ac:dyDescent="0.25">
      <c r="A36" s="31">
        <v>31</v>
      </c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4"/>
      <c r="S36" s="44"/>
      <c r="T36" s="44"/>
      <c r="U36" s="31" t="s">
        <v>36</v>
      </c>
      <c r="V36" s="4">
        <f>COUNTIF($R$6:$R$55,"KL")</f>
        <v>0</v>
      </c>
    </row>
    <row r="37" spans="1:22" ht="16.5" x14ac:dyDescent="0.25">
      <c r="A37" s="31">
        <v>32</v>
      </c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4"/>
      <c r="S37" s="44"/>
      <c r="T37" s="44"/>
      <c r="U37" s="42" t="s">
        <v>41</v>
      </c>
      <c r="V37" s="4">
        <f>SUM(V26:V36)</f>
        <v>3</v>
      </c>
    </row>
    <row r="38" spans="1:22" ht="16.5" x14ac:dyDescent="0.25">
      <c r="A38" s="31">
        <v>33</v>
      </c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4"/>
      <c r="S38" s="44"/>
      <c r="T38" s="44"/>
      <c r="U38" s="44"/>
      <c r="V38" s="44"/>
    </row>
    <row r="39" spans="1:22" ht="16.5" x14ac:dyDescent="0.25">
      <c r="A39" s="31">
        <v>34</v>
      </c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4"/>
      <c r="S39" s="44"/>
      <c r="T39" s="44"/>
      <c r="U39" s="44"/>
      <c r="V39" s="44"/>
    </row>
    <row r="40" spans="1:22" ht="16.5" x14ac:dyDescent="0.25">
      <c r="A40" s="31">
        <v>35</v>
      </c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4"/>
      <c r="S40" s="44"/>
      <c r="T40" s="44"/>
      <c r="U40" s="44"/>
      <c r="V40" s="44"/>
    </row>
    <row r="41" spans="1:22" ht="16.5" x14ac:dyDescent="0.25">
      <c r="A41" s="31">
        <v>36</v>
      </c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4"/>
      <c r="S41" s="44"/>
      <c r="T41" s="44"/>
      <c r="U41" s="44"/>
      <c r="V41" s="44"/>
    </row>
    <row r="42" spans="1:22" ht="16.5" x14ac:dyDescent="0.25">
      <c r="A42" s="31">
        <v>37</v>
      </c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4"/>
      <c r="S42" s="44"/>
      <c r="T42" s="44"/>
      <c r="U42" s="44"/>
      <c r="V42" s="44"/>
    </row>
    <row r="43" spans="1:22" ht="16.5" x14ac:dyDescent="0.25">
      <c r="A43" s="31">
        <v>38</v>
      </c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4"/>
      <c r="S43" s="44"/>
      <c r="T43" s="44"/>
      <c r="U43" s="44"/>
      <c r="V43" s="44"/>
    </row>
    <row r="44" spans="1:22" ht="16.5" x14ac:dyDescent="0.25">
      <c r="A44" s="31">
        <v>39</v>
      </c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4"/>
      <c r="S44" s="44"/>
      <c r="T44" s="44"/>
      <c r="U44" s="44"/>
      <c r="V44" s="44"/>
    </row>
    <row r="45" spans="1:22" ht="16.5" x14ac:dyDescent="0.25">
      <c r="A45" s="31">
        <v>40</v>
      </c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4"/>
      <c r="S45" s="44"/>
      <c r="T45" s="44"/>
      <c r="U45" s="44"/>
      <c r="V45" s="44"/>
    </row>
    <row r="46" spans="1:22" ht="16.5" x14ac:dyDescent="0.25">
      <c r="A46" s="31">
        <v>41</v>
      </c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4"/>
      <c r="S46" s="44"/>
      <c r="T46" s="44"/>
      <c r="U46" s="44"/>
      <c r="V46" s="44"/>
    </row>
    <row r="47" spans="1:22" ht="16.5" x14ac:dyDescent="0.25">
      <c r="A47" s="31">
        <v>42</v>
      </c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4"/>
      <c r="S47" s="44"/>
      <c r="T47" s="44"/>
      <c r="U47" s="44"/>
      <c r="V47" s="44"/>
    </row>
    <row r="48" spans="1:22" ht="16.5" x14ac:dyDescent="0.25">
      <c r="A48" s="31">
        <v>43</v>
      </c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4"/>
      <c r="S48" s="44"/>
      <c r="T48" s="44"/>
      <c r="U48" s="44"/>
      <c r="V48" s="44"/>
    </row>
    <row r="49" spans="1:22" ht="16.5" x14ac:dyDescent="0.25">
      <c r="A49" s="31">
        <v>44</v>
      </c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4"/>
      <c r="S49" s="44"/>
      <c r="T49" s="44"/>
      <c r="U49" s="44"/>
      <c r="V49" s="44"/>
    </row>
    <row r="50" spans="1:22" ht="16.5" x14ac:dyDescent="0.25">
      <c r="A50" s="31">
        <v>45</v>
      </c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4"/>
      <c r="S50" s="44"/>
      <c r="T50" s="44"/>
      <c r="U50" s="44"/>
      <c r="V50" s="44"/>
    </row>
    <row r="51" spans="1:22" ht="16.5" x14ac:dyDescent="0.25">
      <c r="A51" s="31">
        <v>46</v>
      </c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4"/>
      <c r="S51" s="44"/>
      <c r="T51" s="44"/>
      <c r="U51" s="44"/>
      <c r="V51" s="44"/>
    </row>
    <row r="52" spans="1:22" ht="16.5" x14ac:dyDescent="0.25">
      <c r="A52" s="31">
        <v>47</v>
      </c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4"/>
      <c r="S52" s="44"/>
      <c r="T52" s="44"/>
      <c r="U52" s="44"/>
      <c r="V52" s="44"/>
    </row>
    <row r="53" spans="1:22" ht="16.5" x14ac:dyDescent="0.25">
      <c r="A53" s="31">
        <v>48</v>
      </c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4"/>
      <c r="S53" s="44"/>
      <c r="T53" s="44"/>
      <c r="U53" s="44"/>
      <c r="V53" s="44"/>
    </row>
    <row r="54" spans="1:22" ht="16.5" x14ac:dyDescent="0.25">
      <c r="A54" s="31">
        <v>49</v>
      </c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4"/>
      <c r="S54" s="44"/>
      <c r="T54" s="44"/>
      <c r="U54" s="44"/>
      <c r="V54" s="44"/>
    </row>
    <row r="55" spans="1:22" ht="16.5" x14ac:dyDescent="0.25">
      <c r="A55" s="31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4"/>
      <c r="T55" s="44"/>
      <c r="U55" s="44"/>
      <c r="V55" s="44"/>
    </row>
    <row r="56" spans="1:22" ht="16.5" x14ac:dyDescent="0.25">
      <c r="U56" s="44"/>
      <c r="V56" s="44"/>
    </row>
    <row r="57" spans="1:22" ht="16.5" x14ac:dyDescent="0.25">
      <c r="N57" s="28"/>
      <c r="O57" s="28"/>
      <c r="U57" s="44"/>
      <c r="V57" s="44"/>
    </row>
    <row r="58" spans="1:22" ht="16.5" x14ac:dyDescent="0.25">
      <c r="N58" s="28"/>
      <c r="O58" s="28"/>
      <c r="U58" s="44"/>
      <c r="V58" s="44"/>
    </row>
    <row r="59" spans="1:22" ht="16.5" x14ac:dyDescent="0.25">
      <c r="N59" s="28"/>
      <c r="O59" s="28"/>
      <c r="U59" s="44"/>
      <c r="V59" s="44"/>
    </row>
    <row r="60" spans="1:22" ht="16.5" x14ac:dyDescent="0.25">
      <c r="U60" s="44"/>
      <c r="V60" s="44"/>
    </row>
    <row r="61" spans="1:22" ht="16.5" x14ac:dyDescent="0.25">
      <c r="U61" s="44"/>
      <c r="V61" s="44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14" sqref="B14:R1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6" t="s">
        <v>54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7"/>
      <c r="R1" s="41"/>
    </row>
    <row r="2" spans="1:21" ht="20.25" customHeight="1" x14ac:dyDescent="0.25">
      <c r="A2" s="67" t="s">
        <v>11</v>
      </c>
      <c r="B2" s="68"/>
      <c r="C2" s="68"/>
      <c r="D2" s="68"/>
      <c r="E2" s="69" t="s">
        <v>60</v>
      </c>
      <c r="F2" s="69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1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8"/>
      <c r="R3" s="41"/>
    </row>
    <row r="4" spans="1:21" ht="16.5" x14ac:dyDescent="0.25">
      <c r="A4" s="73" t="s">
        <v>0</v>
      </c>
      <c r="B4" s="75" t="s">
        <v>10</v>
      </c>
      <c r="C4" s="76"/>
      <c r="D4" s="76"/>
      <c r="E4" s="76"/>
      <c r="F4" s="76"/>
      <c r="G4" s="76"/>
      <c r="H4" s="76"/>
      <c r="I4" s="77"/>
      <c r="J4" s="78" t="s">
        <v>6</v>
      </c>
      <c r="K4" s="62" t="s">
        <v>15</v>
      </c>
      <c r="L4" s="62"/>
      <c r="M4" s="80" t="s">
        <v>8</v>
      </c>
      <c r="N4" s="81"/>
      <c r="O4" s="82" t="s">
        <v>9</v>
      </c>
      <c r="P4" s="82" t="s">
        <v>18</v>
      </c>
      <c r="Q4" s="62" t="s">
        <v>25</v>
      </c>
      <c r="R4" s="62" t="s">
        <v>20</v>
      </c>
      <c r="T4" s="62" t="s">
        <v>25</v>
      </c>
      <c r="U4" s="62" t="s">
        <v>20</v>
      </c>
    </row>
    <row r="5" spans="1:21" ht="45" customHeight="1" x14ac:dyDescent="0.25">
      <c r="A5" s="74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79"/>
      <c r="K5" s="46" t="s">
        <v>16</v>
      </c>
      <c r="L5" s="46" t="s">
        <v>17</v>
      </c>
      <c r="M5" s="45" t="s">
        <v>13</v>
      </c>
      <c r="N5" s="46" t="s">
        <v>14</v>
      </c>
      <c r="O5" s="83"/>
      <c r="P5" s="83"/>
      <c r="Q5" s="62"/>
      <c r="R5" s="62"/>
      <c r="T5" s="62"/>
      <c r="U5" s="62"/>
    </row>
    <row r="6" spans="1:21" s="2" customFormat="1" ht="15.75" customHeight="1" x14ac:dyDescent="0.25">
      <c r="A6" s="31">
        <v>1</v>
      </c>
      <c r="B6" s="20" t="s">
        <v>62</v>
      </c>
      <c r="C6" s="20">
        <v>43591</v>
      </c>
      <c r="D6" s="57" t="s">
        <v>58</v>
      </c>
      <c r="E6" s="58">
        <v>861694031748872</v>
      </c>
      <c r="F6" s="57"/>
      <c r="G6" s="57" t="s">
        <v>53</v>
      </c>
      <c r="H6" s="21"/>
      <c r="I6" s="16" t="s">
        <v>71</v>
      </c>
      <c r="J6" s="16" t="s">
        <v>69</v>
      </c>
      <c r="K6" s="16"/>
      <c r="L6" s="16" t="s">
        <v>59</v>
      </c>
      <c r="M6" s="16" t="s">
        <v>70</v>
      </c>
      <c r="N6" s="16"/>
      <c r="O6" s="16" t="s">
        <v>106</v>
      </c>
      <c r="P6" s="16" t="s">
        <v>57</v>
      </c>
      <c r="Q6" s="27" t="s">
        <v>26</v>
      </c>
      <c r="R6" s="4" t="s">
        <v>30</v>
      </c>
      <c r="T6" s="63" t="s">
        <v>24</v>
      </c>
      <c r="U6" s="31" t="s">
        <v>27</v>
      </c>
    </row>
    <row r="7" spans="1:21" s="2" customFormat="1" ht="15.75" customHeight="1" x14ac:dyDescent="0.25">
      <c r="A7" s="31">
        <v>2</v>
      </c>
      <c r="B7" s="20" t="s">
        <v>62</v>
      </c>
      <c r="C7" s="20">
        <v>43591</v>
      </c>
      <c r="D7" s="57" t="s">
        <v>58</v>
      </c>
      <c r="E7" s="58">
        <v>862631037446779</v>
      </c>
      <c r="F7" s="57"/>
      <c r="G7" s="57" t="s">
        <v>53</v>
      </c>
      <c r="H7" s="17"/>
      <c r="I7" s="16" t="s">
        <v>103</v>
      </c>
      <c r="J7" s="16" t="s">
        <v>65</v>
      </c>
      <c r="K7" s="16"/>
      <c r="L7" s="16" t="s">
        <v>59</v>
      </c>
      <c r="M7" s="16" t="s">
        <v>68</v>
      </c>
      <c r="N7" s="26">
        <v>390000</v>
      </c>
      <c r="O7" s="16" t="s">
        <v>106</v>
      </c>
      <c r="P7" s="16" t="s">
        <v>57</v>
      </c>
      <c r="Q7" s="27" t="s">
        <v>24</v>
      </c>
      <c r="R7" s="4" t="s">
        <v>38</v>
      </c>
      <c r="T7" s="64"/>
      <c r="U7" s="31" t="s">
        <v>43</v>
      </c>
    </row>
    <row r="8" spans="1:21" s="2" customFormat="1" ht="15.75" customHeight="1" x14ac:dyDescent="0.25">
      <c r="A8" s="31">
        <v>3</v>
      </c>
      <c r="B8" s="20" t="s">
        <v>62</v>
      </c>
      <c r="C8" s="20">
        <v>43591</v>
      </c>
      <c r="D8" s="57" t="s">
        <v>58</v>
      </c>
      <c r="E8" s="60">
        <v>863586034536395</v>
      </c>
      <c r="F8" s="57"/>
      <c r="G8" s="57" t="s">
        <v>53</v>
      </c>
      <c r="H8" s="24"/>
      <c r="I8" s="23" t="s">
        <v>64</v>
      </c>
      <c r="J8" s="16" t="s">
        <v>66</v>
      </c>
      <c r="K8" s="16" t="s">
        <v>59</v>
      </c>
      <c r="L8" s="16"/>
      <c r="M8" s="16" t="s">
        <v>67</v>
      </c>
      <c r="N8" s="26">
        <v>310000</v>
      </c>
      <c r="O8" s="16" t="s">
        <v>106</v>
      </c>
      <c r="P8" s="16" t="s">
        <v>57</v>
      </c>
      <c r="Q8" s="27" t="s">
        <v>24</v>
      </c>
      <c r="R8" s="4" t="s">
        <v>28</v>
      </c>
      <c r="T8" s="64"/>
      <c r="U8" s="31" t="s">
        <v>28</v>
      </c>
    </row>
    <row r="9" spans="1:21" s="2" customFormat="1" ht="15.75" customHeight="1" x14ac:dyDescent="0.25">
      <c r="A9" s="31">
        <v>4</v>
      </c>
      <c r="B9" s="20" t="s">
        <v>62</v>
      </c>
      <c r="C9" s="20">
        <v>43591</v>
      </c>
      <c r="D9" s="57" t="s">
        <v>61</v>
      </c>
      <c r="E9" s="58">
        <v>864811037290793</v>
      </c>
      <c r="F9" s="57" t="s">
        <v>63</v>
      </c>
      <c r="G9" s="57" t="s">
        <v>53</v>
      </c>
      <c r="H9" s="4"/>
      <c r="I9" s="23" t="s">
        <v>102</v>
      </c>
      <c r="J9" s="16" t="s">
        <v>76</v>
      </c>
      <c r="K9" s="16"/>
      <c r="L9" s="16" t="s">
        <v>84</v>
      </c>
      <c r="M9" s="16" t="s">
        <v>77</v>
      </c>
      <c r="N9" s="26">
        <v>150000</v>
      </c>
      <c r="O9" s="16" t="s">
        <v>106</v>
      </c>
      <c r="P9" s="16" t="s">
        <v>57</v>
      </c>
      <c r="Q9" s="27" t="s">
        <v>24</v>
      </c>
      <c r="R9" s="4" t="s">
        <v>27</v>
      </c>
      <c r="T9" s="64"/>
      <c r="U9" s="31" t="s">
        <v>38</v>
      </c>
    </row>
    <row r="10" spans="1:21" s="2" customFormat="1" ht="15.75" customHeight="1" x14ac:dyDescent="0.25">
      <c r="A10" s="31">
        <v>5</v>
      </c>
      <c r="B10" s="20" t="s">
        <v>62</v>
      </c>
      <c r="C10" s="20">
        <v>43591</v>
      </c>
      <c r="D10" s="57" t="s">
        <v>61</v>
      </c>
      <c r="E10" s="58">
        <v>863586032910931</v>
      </c>
      <c r="F10" s="59"/>
      <c r="G10" s="57" t="s">
        <v>53</v>
      </c>
      <c r="H10" s="21"/>
      <c r="I10" s="16" t="s">
        <v>64</v>
      </c>
      <c r="J10" s="16" t="s">
        <v>73</v>
      </c>
      <c r="K10" s="16" t="s">
        <v>72</v>
      </c>
      <c r="L10" s="16"/>
      <c r="M10" s="16" t="s">
        <v>74</v>
      </c>
      <c r="N10" s="61" t="s">
        <v>75</v>
      </c>
      <c r="O10" s="16" t="s">
        <v>106</v>
      </c>
      <c r="P10" s="16" t="s">
        <v>57</v>
      </c>
      <c r="Q10" s="27" t="s">
        <v>24</v>
      </c>
      <c r="R10" s="4" t="s">
        <v>37</v>
      </c>
      <c r="T10" s="64"/>
      <c r="U10" s="31" t="s">
        <v>44</v>
      </c>
    </row>
    <row r="11" spans="1:21" s="2" customFormat="1" ht="15.75" customHeight="1" x14ac:dyDescent="0.25">
      <c r="A11" s="31">
        <v>6</v>
      </c>
      <c r="B11" s="20" t="s">
        <v>62</v>
      </c>
      <c r="C11" s="20">
        <v>43591</v>
      </c>
      <c r="D11" s="57" t="s">
        <v>61</v>
      </c>
      <c r="E11" s="58">
        <v>866192037771910</v>
      </c>
      <c r="F11" s="57"/>
      <c r="G11" s="57" t="s">
        <v>56</v>
      </c>
      <c r="H11" s="21" t="s">
        <v>82</v>
      </c>
      <c r="I11" s="16" t="s">
        <v>85</v>
      </c>
      <c r="J11" s="16" t="s">
        <v>86</v>
      </c>
      <c r="K11" s="16" t="s">
        <v>84</v>
      </c>
      <c r="L11" s="16"/>
      <c r="M11" s="16" t="s">
        <v>87</v>
      </c>
      <c r="N11" s="61" t="s">
        <v>88</v>
      </c>
      <c r="O11" s="16" t="s">
        <v>106</v>
      </c>
      <c r="P11" s="16" t="s">
        <v>57</v>
      </c>
      <c r="Q11" s="27" t="s">
        <v>24</v>
      </c>
      <c r="R11" s="4" t="s">
        <v>38</v>
      </c>
      <c r="T11" s="65"/>
      <c r="U11" s="31" t="s">
        <v>37</v>
      </c>
    </row>
    <row r="12" spans="1:21" s="18" customFormat="1" ht="15.75" customHeight="1" x14ac:dyDescent="0.25">
      <c r="A12" s="31">
        <v>7</v>
      </c>
      <c r="B12" s="20" t="s">
        <v>62</v>
      </c>
      <c r="C12" s="20">
        <v>43591</v>
      </c>
      <c r="D12" s="57" t="s">
        <v>61</v>
      </c>
      <c r="E12" s="58">
        <v>863586032943106</v>
      </c>
      <c r="F12" s="57"/>
      <c r="G12" s="57" t="s">
        <v>53</v>
      </c>
      <c r="H12" s="24" t="s">
        <v>104</v>
      </c>
      <c r="I12" s="16" t="s">
        <v>98</v>
      </c>
      <c r="J12" s="17" t="s">
        <v>100</v>
      </c>
      <c r="K12" s="16"/>
      <c r="L12" s="16" t="s">
        <v>84</v>
      </c>
      <c r="M12" s="17" t="s">
        <v>99</v>
      </c>
      <c r="N12" s="61" t="s">
        <v>101</v>
      </c>
      <c r="O12" s="16" t="s">
        <v>106</v>
      </c>
      <c r="P12" s="16" t="s">
        <v>57</v>
      </c>
      <c r="Q12" s="27" t="s">
        <v>24</v>
      </c>
      <c r="R12" s="4" t="s">
        <v>44</v>
      </c>
      <c r="T12" s="63" t="s">
        <v>26</v>
      </c>
      <c r="U12" s="31" t="s">
        <v>30</v>
      </c>
    </row>
    <row r="13" spans="1:21" s="2" customFormat="1" ht="15.75" customHeight="1" x14ac:dyDescent="0.25">
      <c r="A13" s="31">
        <v>8</v>
      </c>
      <c r="B13" s="20" t="s">
        <v>62</v>
      </c>
      <c r="C13" s="20">
        <v>43591</v>
      </c>
      <c r="D13" s="57" t="s">
        <v>61</v>
      </c>
      <c r="E13" s="58">
        <v>868345035596972</v>
      </c>
      <c r="F13" s="57"/>
      <c r="G13" s="57" t="s">
        <v>56</v>
      </c>
      <c r="H13" s="24" t="s">
        <v>105</v>
      </c>
      <c r="I13" s="16" t="s">
        <v>79</v>
      </c>
      <c r="J13" s="16" t="s">
        <v>78</v>
      </c>
      <c r="K13" s="16" t="s">
        <v>80</v>
      </c>
      <c r="L13" s="16" t="s">
        <v>83</v>
      </c>
      <c r="M13" s="16" t="s">
        <v>81</v>
      </c>
      <c r="N13" s="61" t="s">
        <v>88</v>
      </c>
      <c r="O13" s="16" t="s">
        <v>106</v>
      </c>
      <c r="P13" s="16" t="s">
        <v>57</v>
      </c>
      <c r="Q13" s="27" t="s">
        <v>24</v>
      </c>
      <c r="R13" s="4" t="s">
        <v>43</v>
      </c>
      <c r="T13" s="64"/>
      <c r="U13" s="31" t="s">
        <v>47</v>
      </c>
    </row>
    <row r="14" spans="1:21" s="2" customFormat="1" ht="15.75" customHeight="1" x14ac:dyDescent="0.25">
      <c r="A14" s="31">
        <v>9</v>
      </c>
      <c r="B14" s="20" t="s">
        <v>62</v>
      </c>
      <c r="C14" s="20">
        <v>43591</v>
      </c>
      <c r="D14" s="57" t="s">
        <v>55</v>
      </c>
      <c r="E14" s="58">
        <v>867857039925735</v>
      </c>
      <c r="F14" s="57"/>
      <c r="G14" s="57" t="s">
        <v>56</v>
      </c>
      <c r="H14" s="4"/>
      <c r="I14" s="16" t="s">
        <v>96</v>
      </c>
      <c r="J14" s="16" t="s">
        <v>94</v>
      </c>
      <c r="K14" s="16" t="s">
        <v>89</v>
      </c>
      <c r="L14" s="16" t="s">
        <v>92</v>
      </c>
      <c r="M14" s="16" t="s">
        <v>95</v>
      </c>
      <c r="N14" s="26"/>
      <c r="O14" s="16" t="s">
        <v>106</v>
      </c>
      <c r="P14" s="16" t="s">
        <v>57</v>
      </c>
      <c r="Q14" s="27" t="s">
        <v>24</v>
      </c>
      <c r="R14" s="4" t="s">
        <v>37</v>
      </c>
      <c r="T14" s="64"/>
      <c r="U14" s="31" t="s">
        <v>46</v>
      </c>
    </row>
    <row r="15" spans="1:21" ht="16.5" x14ac:dyDescent="0.25">
      <c r="A15" s="31">
        <v>10</v>
      </c>
      <c r="B15" s="20" t="s">
        <v>62</v>
      </c>
      <c r="C15" s="20">
        <v>43591</v>
      </c>
      <c r="D15" s="57" t="s">
        <v>55</v>
      </c>
      <c r="E15" s="58">
        <v>868183034628664</v>
      </c>
      <c r="F15" s="57"/>
      <c r="G15" s="57" t="s">
        <v>56</v>
      </c>
      <c r="H15" s="21"/>
      <c r="I15" s="16" t="s">
        <v>97</v>
      </c>
      <c r="J15" s="16" t="s">
        <v>69</v>
      </c>
      <c r="K15" s="16"/>
      <c r="L15" s="16" t="s">
        <v>92</v>
      </c>
      <c r="M15" s="16" t="s">
        <v>70</v>
      </c>
      <c r="N15" s="16"/>
      <c r="O15" s="16" t="s">
        <v>106</v>
      </c>
      <c r="P15" s="16" t="s">
        <v>57</v>
      </c>
      <c r="Q15" s="27" t="s">
        <v>26</v>
      </c>
      <c r="R15" s="4" t="s">
        <v>31</v>
      </c>
      <c r="T15" s="64"/>
      <c r="U15" s="31" t="s">
        <v>31</v>
      </c>
    </row>
    <row r="16" spans="1:21" ht="16.5" x14ac:dyDescent="0.25">
      <c r="A16" s="31">
        <v>11</v>
      </c>
      <c r="B16" s="20" t="s">
        <v>62</v>
      </c>
      <c r="C16" s="20">
        <v>43591</v>
      </c>
      <c r="D16" s="57" t="s">
        <v>55</v>
      </c>
      <c r="E16" s="58">
        <v>868183034772561</v>
      </c>
      <c r="F16" s="57"/>
      <c r="G16" s="57" t="s">
        <v>56</v>
      </c>
      <c r="H16" s="21"/>
      <c r="I16" s="16" t="s">
        <v>64</v>
      </c>
      <c r="J16" s="16" t="s">
        <v>69</v>
      </c>
      <c r="K16" s="16"/>
      <c r="L16" s="16" t="s">
        <v>92</v>
      </c>
      <c r="M16" s="16" t="s">
        <v>70</v>
      </c>
      <c r="N16" s="16"/>
      <c r="O16" s="16" t="s">
        <v>106</v>
      </c>
      <c r="P16" s="16" t="s">
        <v>57</v>
      </c>
      <c r="Q16" s="27" t="s">
        <v>26</v>
      </c>
      <c r="R16" s="4" t="s">
        <v>31</v>
      </c>
      <c r="T16" s="65"/>
      <c r="U16" s="31" t="s">
        <v>32</v>
      </c>
    </row>
    <row r="17" spans="1:21" ht="16.5" x14ac:dyDescent="0.25">
      <c r="A17" s="31">
        <v>12</v>
      </c>
      <c r="B17" s="20" t="s">
        <v>62</v>
      </c>
      <c r="C17" s="20">
        <v>43591</v>
      </c>
      <c r="D17" s="57" t="s">
        <v>55</v>
      </c>
      <c r="E17" s="58">
        <v>868183034660063</v>
      </c>
      <c r="F17" s="57"/>
      <c r="G17" s="57" t="s">
        <v>56</v>
      </c>
      <c r="H17" s="24" t="s">
        <v>93</v>
      </c>
      <c r="I17" s="16" t="s">
        <v>90</v>
      </c>
      <c r="J17" s="16" t="s">
        <v>39</v>
      </c>
      <c r="K17" s="16" t="s">
        <v>89</v>
      </c>
      <c r="L17" s="16" t="s">
        <v>92</v>
      </c>
      <c r="M17" s="16" t="s">
        <v>91</v>
      </c>
      <c r="N17" s="16"/>
      <c r="O17" s="16" t="s">
        <v>106</v>
      </c>
      <c r="P17" s="16" t="s">
        <v>57</v>
      </c>
      <c r="Q17" s="27" t="s">
        <v>24</v>
      </c>
      <c r="R17" s="4" t="s">
        <v>38</v>
      </c>
      <c r="T17" s="43"/>
      <c r="U17" s="43"/>
    </row>
    <row r="18" spans="1:21" ht="16.5" x14ac:dyDescent="0.25">
      <c r="A18" s="31">
        <v>13</v>
      </c>
      <c r="B18" s="20" t="s">
        <v>62</v>
      </c>
      <c r="C18" s="20">
        <v>43591</v>
      </c>
      <c r="D18" s="57" t="s">
        <v>55</v>
      </c>
      <c r="E18" s="58">
        <v>867857039897181</v>
      </c>
      <c r="F18" s="57"/>
      <c r="G18" s="57" t="s">
        <v>56</v>
      </c>
      <c r="H18" s="24"/>
      <c r="I18" s="16" t="s">
        <v>96</v>
      </c>
      <c r="J18" s="16" t="s">
        <v>94</v>
      </c>
      <c r="K18" s="16" t="s">
        <v>89</v>
      </c>
      <c r="L18" s="16" t="s">
        <v>92</v>
      </c>
      <c r="M18" s="16" t="s">
        <v>95</v>
      </c>
      <c r="N18" s="16"/>
      <c r="O18" s="16" t="s">
        <v>106</v>
      </c>
      <c r="P18" s="16" t="s">
        <v>57</v>
      </c>
      <c r="Q18" s="27" t="s">
        <v>24</v>
      </c>
      <c r="R18" s="4" t="s">
        <v>37</v>
      </c>
      <c r="T18" s="44"/>
      <c r="U18" s="44"/>
    </row>
    <row r="19" spans="1:21" ht="16.5" x14ac:dyDescent="0.25">
      <c r="A19" s="31">
        <v>14</v>
      </c>
      <c r="B19" s="34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32"/>
      <c r="T19" s="42" t="s">
        <v>40</v>
      </c>
      <c r="U19" s="4" t="s">
        <v>21</v>
      </c>
    </row>
    <row r="20" spans="1:21" ht="16.5" x14ac:dyDescent="0.25">
      <c r="A20" s="31">
        <v>15</v>
      </c>
      <c r="B20" s="34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32"/>
      <c r="T20" s="4" t="s">
        <v>23</v>
      </c>
      <c r="U20" s="4">
        <f>COUNTIF($Q$6:$Q$55,"PM")</f>
        <v>3</v>
      </c>
    </row>
    <row r="21" spans="1:21" ht="16.5" x14ac:dyDescent="0.25">
      <c r="A21" s="31">
        <v>16</v>
      </c>
      <c r="B21" s="34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32"/>
      <c r="T21" s="4" t="s">
        <v>22</v>
      </c>
      <c r="U21" s="4">
        <f>COUNTIF($Q$6:$Q$56,"PC")</f>
        <v>10</v>
      </c>
    </row>
    <row r="22" spans="1:21" ht="16.5" x14ac:dyDescent="0.25">
      <c r="A22" s="31">
        <v>17</v>
      </c>
      <c r="B22" s="34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32"/>
      <c r="T22" s="42" t="s">
        <v>41</v>
      </c>
      <c r="U22" s="4">
        <f>SUM(U20:U21)</f>
        <v>13</v>
      </c>
    </row>
    <row r="23" spans="1:21" ht="16.5" x14ac:dyDescent="0.25">
      <c r="A23" s="31">
        <v>18</v>
      </c>
      <c r="B23" s="34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32"/>
      <c r="T23" s="44"/>
      <c r="U23" s="44"/>
    </row>
    <row r="24" spans="1:21" ht="16.5" x14ac:dyDescent="0.25">
      <c r="A24" s="31">
        <v>19</v>
      </c>
      <c r="B24" s="34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32"/>
      <c r="T24" s="44"/>
      <c r="U24" s="44"/>
    </row>
    <row r="25" spans="1:21" ht="16.5" x14ac:dyDescent="0.25">
      <c r="A25" s="31">
        <v>20</v>
      </c>
      <c r="B25" s="34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32"/>
      <c r="T25" s="42" t="s">
        <v>20</v>
      </c>
      <c r="U25" s="4" t="s">
        <v>21</v>
      </c>
    </row>
    <row r="26" spans="1:21" ht="16.5" x14ac:dyDescent="0.25">
      <c r="A26" s="31">
        <v>21</v>
      </c>
      <c r="B26" s="34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32"/>
      <c r="T26" s="31" t="s">
        <v>33</v>
      </c>
      <c r="U26" s="4">
        <f>COUNTIF($R$6:$R$55,"MCU")</f>
        <v>1</v>
      </c>
    </row>
    <row r="27" spans="1:21" ht="16.5" x14ac:dyDescent="0.25">
      <c r="A27" s="31">
        <v>22</v>
      </c>
      <c r="B27" s="34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32"/>
      <c r="T27" s="31" t="s">
        <v>42</v>
      </c>
      <c r="U27" s="4">
        <f>COUNTIF($R$6:$R$55,"GSM")</f>
        <v>1</v>
      </c>
    </row>
    <row r="28" spans="1:21" ht="16.5" x14ac:dyDescent="0.25">
      <c r="A28" s="31">
        <v>23</v>
      </c>
      <c r="B28" s="34"/>
      <c r="C28" s="34"/>
      <c r="D28" s="4"/>
      <c r="E28" s="21"/>
      <c r="F28" s="4"/>
      <c r="G28" s="4"/>
      <c r="H28" s="16"/>
      <c r="I28" s="17"/>
      <c r="J28" s="35"/>
      <c r="K28" s="16"/>
      <c r="L28" s="16"/>
      <c r="M28" s="35"/>
      <c r="N28" s="35"/>
      <c r="O28" s="35"/>
      <c r="P28" s="35"/>
      <c r="Q28" s="27"/>
      <c r="R28" s="32"/>
      <c r="T28" s="31" t="s">
        <v>34</v>
      </c>
      <c r="U28" s="4">
        <f>COUNTIF($R$6:$R$55,"GPS")</f>
        <v>1</v>
      </c>
    </row>
    <row r="29" spans="1:21" ht="16.5" x14ac:dyDescent="0.25">
      <c r="A29" s="31"/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32"/>
      <c r="T29" s="31" t="s">
        <v>39</v>
      </c>
      <c r="U29" s="4">
        <f>COUNTIF($R$6:$R$55,"NG")</f>
        <v>3</v>
      </c>
    </row>
    <row r="30" spans="1:21" ht="16.5" x14ac:dyDescent="0.25">
      <c r="A30" s="31"/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32"/>
      <c r="T30" s="31" t="s">
        <v>45</v>
      </c>
      <c r="U30" s="4">
        <f>COUNTIF($R$6:$R$56,"ACC")</f>
        <v>1</v>
      </c>
    </row>
    <row r="31" spans="1:21" ht="16.5" x14ac:dyDescent="0.25">
      <c r="A31" s="31"/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32"/>
      <c r="T31" s="31" t="s">
        <v>29</v>
      </c>
      <c r="U31" s="4">
        <f>COUNTIF($R$6:$R$55,"LK")</f>
        <v>3</v>
      </c>
    </row>
    <row r="32" spans="1:21" ht="16.5" x14ac:dyDescent="0.25">
      <c r="A32" s="31"/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32"/>
      <c r="T32" s="31" t="s">
        <v>35</v>
      </c>
      <c r="U32" s="4">
        <f>COUNTIF($R$6:$R$55,"MCH")</f>
        <v>1</v>
      </c>
    </row>
    <row r="33" spans="1:21" ht="16.5" x14ac:dyDescent="0.25">
      <c r="A33" s="31"/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32"/>
      <c r="T33" s="31" t="s">
        <v>48</v>
      </c>
      <c r="U33" s="4">
        <f>COUNTIF($R$6:$R$55,"SF")</f>
        <v>0</v>
      </c>
    </row>
    <row r="34" spans="1:21" ht="16.5" x14ac:dyDescent="0.25">
      <c r="A34" s="31"/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32"/>
      <c r="T34" s="31" t="s">
        <v>49</v>
      </c>
      <c r="U34" s="4">
        <f>COUNTIF($R$6:$R$55,"RTB")</f>
        <v>0</v>
      </c>
    </row>
    <row r="35" spans="1:21" ht="16.5" x14ac:dyDescent="0.25">
      <c r="A35" s="31"/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32"/>
      <c r="T35" s="31" t="s">
        <v>50</v>
      </c>
      <c r="U35" s="4">
        <f>COUNTIF($R$6:$R$55,"NCFW")</f>
        <v>2</v>
      </c>
    </row>
    <row r="36" spans="1:21" ht="16.5" x14ac:dyDescent="0.25">
      <c r="A36" s="31"/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32"/>
      <c r="T36" s="31" t="s">
        <v>36</v>
      </c>
      <c r="U36" s="4">
        <f>COUNTIF($R$6:$R$55,"KL")</f>
        <v>0</v>
      </c>
    </row>
    <row r="37" spans="1:21" ht="16.5" x14ac:dyDescent="0.25">
      <c r="A37" s="31"/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32"/>
      <c r="T37" s="42" t="s">
        <v>41</v>
      </c>
      <c r="U37" s="4">
        <f>SUM(U26:U36)</f>
        <v>13</v>
      </c>
    </row>
    <row r="38" spans="1:21" ht="16.5" x14ac:dyDescent="0.25">
      <c r="A38" s="31"/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32"/>
    </row>
    <row r="39" spans="1:21" ht="16.5" x14ac:dyDescent="0.25">
      <c r="A39" s="31"/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32"/>
    </row>
    <row r="40" spans="1:21" ht="16.5" x14ac:dyDescent="0.25">
      <c r="A40" s="31"/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32"/>
    </row>
    <row r="41" spans="1:21" ht="16.5" x14ac:dyDescent="0.25">
      <c r="A41" s="31"/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32"/>
    </row>
    <row r="42" spans="1:21" ht="16.5" x14ac:dyDescent="0.25">
      <c r="A42" s="31"/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32"/>
    </row>
    <row r="43" spans="1:21" ht="16.5" x14ac:dyDescent="0.25">
      <c r="A43" s="31"/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32"/>
    </row>
    <row r="44" spans="1:21" ht="16.5" x14ac:dyDescent="0.25">
      <c r="A44" s="31"/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32"/>
    </row>
    <row r="45" spans="1:21" ht="16.5" x14ac:dyDescent="0.25">
      <c r="A45" s="31"/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32"/>
    </row>
    <row r="46" spans="1:21" ht="16.5" x14ac:dyDescent="0.25">
      <c r="A46" s="31"/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32"/>
    </row>
    <row r="47" spans="1:21" ht="16.5" x14ac:dyDescent="0.25">
      <c r="A47" s="31"/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32"/>
    </row>
    <row r="48" spans="1:21" ht="16.5" x14ac:dyDescent="0.25">
      <c r="A48" s="31"/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32"/>
    </row>
    <row r="49" spans="1:18" ht="16.5" x14ac:dyDescent="0.25">
      <c r="A49" s="31"/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32"/>
    </row>
    <row r="50" spans="1:18" ht="16.5" x14ac:dyDescent="0.25">
      <c r="A50" s="31"/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32"/>
    </row>
    <row r="51" spans="1:18" ht="16.5" x14ac:dyDescent="0.25">
      <c r="A51" s="31"/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32"/>
    </row>
    <row r="52" spans="1:18" ht="16.5" x14ac:dyDescent="0.25">
      <c r="A52" s="31"/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32"/>
    </row>
    <row r="53" spans="1:18" ht="16.5" x14ac:dyDescent="0.25">
      <c r="A53" s="31"/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32"/>
    </row>
    <row r="54" spans="1:18" ht="16.5" x14ac:dyDescent="0.25">
      <c r="A54" s="31"/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32"/>
    </row>
    <row r="55" spans="1:18" ht="16.5" x14ac:dyDescent="0.25">
      <c r="A55" s="31"/>
      <c r="B55" s="20"/>
      <c r="C55" s="20"/>
      <c r="D55" s="4"/>
      <c r="E55" s="21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0"/>
      <c r="R55" s="32"/>
    </row>
    <row r="56" spans="1:18" ht="16.5" x14ac:dyDescent="0.25">
      <c r="A56" s="31"/>
      <c r="B56" s="20"/>
      <c r="C56" s="20"/>
      <c r="D56" s="4"/>
      <c r="E56" s="21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0"/>
      <c r="R56" s="32"/>
    </row>
    <row r="57" spans="1:18" ht="16.5" x14ac:dyDescent="0.25">
      <c r="A57" s="31"/>
      <c r="B57" s="20"/>
      <c r="C57" s="20"/>
      <c r="D57" s="4"/>
      <c r="E57" s="21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0"/>
      <c r="R57" s="32"/>
    </row>
    <row r="58" spans="1:18" ht="16.5" x14ac:dyDescent="0.25">
      <c r="A58" s="31"/>
      <c r="B58" s="20"/>
      <c r="C58" s="20"/>
      <c r="D58" s="4"/>
      <c r="E58" s="21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0"/>
      <c r="R58" s="32"/>
    </row>
    <row r="59" spans="1:18" ht="16.5" x14ac:dyDescent="0.25">
      <c r="A59" s="31"/>
      <c r="B59" s="20"/>
      <c r="C59" s="20"/>
      <c r="D59" s="4"/>
      <c r="E59" s="21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0"/>
      <c r="R59" s="32"/>
    </row>
    <row r="60" spans="1:18" ht="16.5" x14ac:dyDescent="0.25">
      <c r="A60" s="31"/>
      <c r="B60" s="20"/>
      <c r="C60" s="20"/>
      <c r="D60" s="4"/>
      <c r="E60" s="21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0"/>
      <c r="R60" s="32"/>
    </row>
    <row r="61" spans="1:18" ht="16.5" x14ac:dyDescent="0.25">
      <c r="A61" s="31"/>
      <c r="B61" s="20"/>
      <c r="C61" s="20"/>
      <c r="D61" s="4"/>
      <c r="E61" s="21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0"/>
      <c r="R61" s="32"/>
    </row>
    <row r="62" spans="1:18" ht="16.5" x14ac:dyDescent="0.25">
      <c r="A62" s="31"/>
      <c r="B62" s="20"/>
      <c r="C62" s="20"/>
      <c r="D62" s="4"/>
      <c r="E62" s="21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0"/>
      <c r="R62" s="32"/>
    </row>
    <row r="63" spans="1:18" ht="16.5" x14ac:dyDescent="0.25">
      <c r="A63" s="31"/>
      <c r="B63" s="20"/>
      <c r="C63" s="20"/>
      <c r="D63" s="4"/>
      <c r="E63" s="21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0"/>
      <c r="R63" s="32"/>
    </row>
    <row r="64" spans="1:18" ht="16.5" x14ac:dyDescent="0.25">
      <c r="A64" s="31"/>
      <c r="B64" s="20"/>
      <c r="C64" s="20"/>
      <c r="D64" s="4"/>
      <c r="E64" s="21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0"/>
      <c r="R64" s="32"/>
    </row>
    <row r="65" spans="1:18" ht="16.5" x14ac:dyDescent="0.25">
      <c r="A65" s="31"/>
      <c r="B65" s="20"/>
      <c r="C65" s="20"/>
      <c r="D65" s="4"/>
      <c r="E65" s="21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0"/>
      <c r="R65" s="32"/>
    </row>
    <row r="66" spans="1:18" ht="16.5" x14ac:dyDescent="0.25">
      <c r="A66" s="31"/>
      <c r="B66" s="20"/>
      <c r="C66" s="20"/>
      <c r="D66" s="4"/>
      <c r="E66" s="21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0"/>
      <c r="R66" s="32"/>
    </row>
    <row r="67" spans="1:18" ht="16.5" x14ac:dyDescent="0.25">
      <c r="A67" s="31"/>
      <c r="B67" s="20"/>
      <c r="C67" s="20"/>
      <c r="D67" s="4"/>
      <c r="E67" s="21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0"/>
      <c r="R67" s="32"/>
    </row>
    <row r="68" spans="1:18" ht="16.5" x14ac:dyDescent="0.25">
      <c r="A68" s="31"/>
      <c r="B68" s="20"/>
      <c r="C68" s="20"/>
      <c r="D68" s="4"/>
      <c r="E68" s="21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0"/>
      <c r="R68" s="32"/>
    </row>
    <row r="69" spans="1:18" ht="16.5" x14ac:dyDescent="0.25">
      <c r="A69" s="31"/>
      <c r="B69" s="20"/>
      <c r="C69" s="20"/>
      <c r="D69" s="4"/>
      <c r="E69" s="21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0"/>
      <c r="R69" s="32"/>
    </row>
    <row r="70" spans="1:18" ht="16.5" x14ac:dyDescent="0.25">
      <c r="A70" s="31"/>
      <c r="B70" s="20"/>
      <c r="C70" s="20"/>
      <c r="D70" s="4"/>
      <c r="E70" s="21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0"/>
      <c r="R70" s="32"/>
    </row>
    <row r="71" spans="1:18" ht="16.5" x14ac:dyDescent="0.25">
      <c r="A71" s="31"/>
      <c r="B71" s="20"/>
      <c r="C71" s="20"/>
      <c r="D71" s="4"/>
      <c r="E71" s="21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0"/>
      <c r="R71" s="32"/>
    </row>
    <row r="72" spans="1:18" ht="16.5" x14ac:dyDescent="0.25">
      <c r="A72" s="31"/>
      <c r="B72" s="20"/>
      <c r="C72" s="20"/>
      <c r="D72" s="4"/>
      <c r="E72" s="21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0"/>
      <c r="R72" s="32"/>
    </row>
    <row r="73" spans="1:18" ht="16.5" x14ac:dyDescent="0.25">
      <c r="A73" s="31"/>
      <c r="B73" s="20"/>
      <c r="C73" s="20"/>
      <c r="D73" s="4"/>
      <c r="E73" s="21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0"/>
      <c r="R73" s="32"/>
    </row>
    <row r="74" spans="1:18" ht="16.5" x14ac:dyDescent="0.25">
      <c r="A74" s="31"/>
      <c r="B74" s="20"/>
      <c r="C74" s="20"/>
      <c r="D74" s="4"/>
      <c r="E74" s="21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0"/>
      <c r="R74" s="32"/>
    </row>
    <row r="75" spans="1:18" ht="16.5" x14ac:dyDescent="0.25">
      <c r="A75" s="31"/>
      <c r="B75" s="20"/>
      <c r="C75" s="20"/>
      <c r="D75" s="4"/>
      <c r="E75" s="21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0"/>
      <c r="R75" s="32"/>
    </row>
    <row r="76" spans="1:18" ht="16.5" x14ac:dyDescent="0.25">
      <c r="A76" s="31"/>
      <c r="B76" s="20"/>
      <c r="C76" s="20"/>
      <c r="D76" s="4"/>
      <c r="E76" s="21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0"/>
      <c r="R76" s="32"/>
    </row>
    <row r="77" spans="1:18" ht="16.5" x14ac:dyDescent="0.25">
      <c r="A77" s="31"/>
      <c r="B77" s="20"/>
      <c r="C77" s="20"/>
      <c r="D77" s="4"/>
      <c r="E77" s="21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0"/>
      <c r="R77" s="32"/>
    </row>
    <row r="78" spans="1:18" ht="16.5" x14ac:dyDescent="0.25">
      <c r="A78" s="31"/>
      <c r="B78" s="20"/>
      <c r="C78" s="20"/>
      <c r="D78" s="4"/>
      <c r="E78" s="21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0"/>
      <c r="R78" s="32"/>
    </row>
    <row r="79" spans="1:18" ht="16.5" x14ac:dyDescent="0.25">
      <c r="A79" s="31"/>
      <c r="B79" s="20"/>
      <c r="C79" s="20"/>
      <c r="D79" s="4"/>
      <c r="E79" s="21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0"/>
      <c r="R79" s="32"/>
    </row>
    <row r="80" spans="1:18" ht="16.5" x14ac:dyDescent="0.25">
      <c r="A80" s="31"/>
      <c r="B80" s="20"/>
      <c r="C80" s="20"/>
      <c r="D80" s="4"/>
      <c r="E80" s="21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0"/>
      <c r="R80" s="32"/>
    </row>
    <row r="81" spans="1:18" ht="16.5" x14ac:dyDescent="0.25">
      <c r="A81" s="31"/>
      <c r="B81" s="20"/>
      <c r="C81" s="20"/>
      <c r="D81" s="4"/>
      <c r="E81" s="21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0"/>
      <c r="R81" s="32"/>
    </row>
    <row r="82" spans="1:18" ht="16.5" x14ac:dyDescent="0.25">
      <c r="A82" s="31"/>
      <c r="B82" s="20"/>
      <c r="C82" s="20"/>
      <c r="D82" s="4"/>
      <c r="E82" s="21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0"/>
      <c r="R82" s="32"/>
    </row>
    <row r="83" spans="1:18" ht="16.5" x14ac:dyDescent="0.25">
      <c r="A83" s="31"/>
      <c r="B83" s="20"/>
      <c r="C83" s="20"/>
      <c r="D83" s="4"/>
      <c r="E83" s="21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0"/>
      <c r="R83" s="32"/>
    </row>
    <row r="84" spans="1:18" ht="16.5" x14ac:dyDescent="0.25">
      <c r="A84" s="31"/>
      <c r="B84" s="20"/>
      <c r="C84" s="20"/>
      <c r="D84" s="4"/>
      <c r="E84" s="21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0"/>
      <c r="R84" s="32"/>
    </row>
    <row r="85" spans="1:18" ht="16.5" x14ac:dyDescent="0.25">
      <c r="A85" s="31"/>
      <c r="B85" s="20"/>
      <c r="C85" s="20"/>
      <c r="D85" s="4"/>
      <c r="E85" s="21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0"/>
      <c r="R85" s="32"/>
    </row>
    <row r="86" spans="1:18" ht="16.5" x14ac:dyDescent="0.25">
      <c r="A86" s="31"/>
      <c r="B86" s="20"/>
      <c r="C86" s="20"/>
      <c r="D86" s="4"/>
      <c r="E86" s="21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0"/>
      <c r="R86" s="32"/>
    </row>
    <row r="87" spans="1:18" ht="16.5" x14ac:dyDescent="0.25">
      <c r="A87" s="31"/>
      <c r="B87" s="20"/>
      <c r="C87" s="20"/>
      <c r="D87" s="4"/>
      <c r="E87" s="21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0"/>
      <c r="R87" s="32"/>
    </row>
    <row r="88" spans="1:18" ht="16.5" x14ac:dyDescent="0.25">
      <c r="A88" s="31"/>
      <c r="B88" s="20"/>
      <c r="C88" s="20"/>
      <c r="D88" s="4"/>
      <c r="E88" s="21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0"/>
      <c r="R88" s="32"/>
    </row>
    <row r="89" spans="1:18" ht="16.5" x14ac:dyDescent="0.25">
      <c r="A89" s="31"/>
      <c r="B89" s="20"/>
      <c r="C89" s="20"/>
      <c r="D89" s="4"/>
      <c r="E89" s="21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0"/>
      <c r="R89" s="32"/>
    </row>
    <row r="90" spans="1:18" ht="16.5" x14ac:dyDescent="0.25">
      <c r="A90" s="31"/>
      <c r="B90" s="20"/>
      <c r="C90" s="20"/>
      <c r="D90" s="4"/>
      <c r="E90" s="21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0"/>
      <c r="R90" s="32"/>
    </row>
    <row r="91" spans="1:18" ht="16.5" x14ac:dyDescent="0.25">
      <c r="A91" s="31"/>
      <c r="B91" s="20"/>
      <c r="C91" s="20"/>
      <c r="D91" s="4"/>
      <c r="E91" s="21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0"/>
      <c r="R91" s="32"/>
    </row>
    <row r="92" spans="1:18" ht="16.5" x14ac:dyDescent="0.25">
      <c r="A92" s="31"/>
      <c r="B92" s="20"/>
      <c r="C92" s="20"/>
      <c r="D92" s="4"/>
      <c r="E92" s="21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0"/>
      <c r="R92" s="32"/>
    </row>
    <row r="93" spans="1:18" ht="16.5" x14ac:dyDescent="0.25">
      <c r="A93" s="31"/>
      <c r="B93" s="20"/>
      <c r="C93" s="20"/>
      <c r="D93" s="4"/>
      <c r="E93" s="21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0"/>
      <c r="R93" s="32"/>
    </row>
    <row r="94" spans="1:18" ht="16.5" x14ac:dyDescent="0.25">
      <c r="A94" s="31"/>
      <c r="B94" s="20"/>
      <c r="C94" s="20"/>
      <c r="D94" s="4"/>
      <c r="E94" s="21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0"/>
      <c r="R94" s="32"/>
    </row>
    <row r="95" spans="1:18" ht="16.5" x14ac:dyDescent="0.25">
      <c r="A95" s="31"/>
      <c r="B95" s="20"/>
      <c r="C95" s="20"/>
      <c r="D95" s="4"/>
      <c r="E95" s="21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0"/>
      <c r="R95" s="32"/>
    </row>
    <row r="96" spans="1:18" ht="16.5" x14ac:dyDescent="0.25">
      <c r="A96" s="31"/>
      <c r="B96" s="20"/>
      <c r="C96" s="20"/>
      <c r="D96" s="4"/>
      <c r="E96" s="21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0"/>
      <c r="R96" s="32"/>
    </row>
    <row r="97" spans="1:18" ht="16.5" x14ac:dyDescent="0.25">
      <c r="A97" s="31"/>
      <c r="B97" s="20"/>
      <c r="C97" s="20"/>
      <c r="D97" s="4"/>
      <c r="E97" s="21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0"/>
      <c r="R97" s="32"/>
    </row>
    <row r="98" spans="1:18" ht="16.5" x14ac:dyDescent="0.25">
      <c r="A98" s="31"/>
      <c r="B98" s="20"/>
      <c r="C98" s="20"/>
      <c r="D98" s="4"/>
      <c r="E98" s="21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0"/>
      <c r="R98" s="32"/>
    </row>
    <row r="99" spans="1:18" ht="16.5" x14ac:dyDescent="0.25">
      <c r="A99" s="31"/>
      <c r="B99" s="20"/>
      <c r="C99" s="20"/>
      <c r="D99" s="4"/>
      <c r="E99" s="21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0"/>
      <c r="R99" s="32"/>
    </row>
    <row r="100" spans="1:18" ht="16.5" x14ac:dyDescent="0.25">
      <c r="A100" s="31"/>
      <c r="B100" s="20"/>
      <c r="C100" s="20"/>
      <c r="D100" s="4"/>
      <c r="E100" s="21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0"/>
      <c r="R100" s="32"/>
    </row>
    <row r="101" spans="1:18" ht="16.5" x14ac:dyDescent="0.25">
      <c r="A101" s="31"/>
      <c r="B101" s="20"/>
      <c r="C101" s="20"/>
      <c r="D101" s="4"/>
      <c r="E101" s="21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0"/>
      <c r="R101" s="32"/>
    </row>
    <row r="102" spans="1:18" ht="16.5" x14ac:dyDescent="0.25">
      <c r="A102" s="31"/>
      <c r="B102" s="20"/>
      <c r="C102" s="20"/>
      <c r="D102" s="4"/>
      <c r="E102" s="21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0"/>
      <c r="R102" s="32"/>
    </row>
    <row r="103" spans="1:18" ht="16.5" x14ac:dyDescent="0.25">
      <c r="A103" s="31"/>
      <c r="B103" s="20"/>
      <c r="C103" s="20"/>
      <c r="D103" s="4"/>
      <c r="E103" s="21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0"/>
      <c r="R103" s="32"/>
    </row>
    <row r="104" spans="1:18" ht="16.5" x14ac:dyDescent="0.25">
      <c r="A104" s="31"/>
      <c r="B104" s="20"/>
      <c r="C104" s="20"/>
      <c r="D104" s="4"/>
      <c r="E104" s="21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0"/>
      <c r="R104" s="32"/>
    </row>
    <row r="105" spans="1:18" ht="16.5" x14ac:dyDescent="0.25">
      <c r="A105" s="31"/>
      <c r="B105" s="20"/>
      <c r="C105" s="22"/>
      <c r="D105" s="22"/>
      <c r="E105" s="22"/>
      <c r="F105" s="22"/>
      <c r="G105" s="22"/>
      <c r="H105" s="22"/>
      <c r="I105" s="22"/>
      <c r="J105" s="22"/>
      <c r="K105" s="22"/>
      <c r="L105" s="29"/>
      <c r="M105" s="22"/>
      <c r="N105" s="22"/>
      <c r="O105" s="22"/>
      <c r="P105" s="22"/>
      <c r="Q105" s="22"/>
      <c r="R105" s="32"/>
    </row>
    <row r="107" spans="1:18" ht="16.5" x14ac:dyDescent="0.25">
      <c r="N107" s="28"/>
      <c r="O107" s="28"/>
    </row>
    <row r="108" spans="1:18" ht="16.5" x14ac:dyDescent="0.25">
      <c r="N108" s="28"/>
      <c r="O108" s="28"/>
    </row>
    <row r="109" spans="1:18" ht="16.5" x14ac:dyDescent="0.25">
      <c r="N109" s="28"/>
      <c r="O109" s="28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TG102V</vt:lpstr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2019-07-31T02:04:02Z</dcterms:modified>
</cp:coreProperties>
</file>