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5"/>
  </bookViews>
  <sheets>
    <sheet name="TG007S" sheetId="32" r:id="rId1"/>
    <sheet name="TG007X" sheetId="31" r:id="rId2"/>
    <sheet name="TG102V" sheetId="30" r:id="rId3"/>
    <sheet name="TG007" sheetId="27" r:id="rId4"/>
    <sheet name="TG102" sheetId="29" r:id="rId5"/>
    <sheet name="Tong hop thang" sheetId="23" r:id="rId6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37" i="32" l="1"/>
  <c r="V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29" l="1"/>
  <c r="V22" i="29"/>
  <c r="V22" i="31"/>
  <c r="V37" i="31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<sst xmlns="http://schemas.openxmlformats.org/spreadsheetml/2006/main" count="887" uniqueCount="134">
  <si>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</si>
  <si>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</si>
  <si>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</si>
  <si>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</si>
  <si>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</si>
  <si>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</si>
  <si>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</si>
  <si>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</si>
  <si>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</si>
  <si>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</si>
  <si>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</si>
  <si>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</si>
  <si>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</si>
  <si>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</si>
  <si>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</si>
  <si>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</si>
  <si>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</si>
  <si>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</si>
  <si>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</si>
  <si>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</si>
  <si>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</si>
  <si>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</si>
  <si>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</si>
  <si>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</si>
  <si>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</si>
  <si>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</si>
  <si>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</si>
  <si>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</si>
  <si>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</si>
  <si>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</si>
  <si>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</si>
  <si>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</si>
  <si>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</si>
  <si>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</si>
  <si>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</si>
  <si>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</si>
  <si>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</si>
  <si>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</si>
  <si>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</si>
  <si>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</si>
  <si>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</si>
  <si>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</si>
  <si>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</si>
  <si>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</si>
  <si>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</si>
  <si>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</si>
  <si>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</si>
  <si>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</si>
  <si>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</si>
  <si>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</si>
  <si>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</si>
  <si>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</si>
  <si>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</si>
  <si>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Còn BH</t>
  </si>
  <si>
    <t>TG102V</t>
  </si>
  <si>
    <t>TechGlobal</t>
  </si>
  <si>
    <t>TG007S</t>
  </si>
  <si>
    <t>H</t>
  </si>
  <si>
    <t>TG007X</t>
  </si>
  <si>
    <t>TG007</t>
  </si>
  <si>
    <t>Thiếu 3 ốc</t>
  </si>
  <si>
    <t>Thiếu 2 ốc</t>
  </si>
  <si>
    <t>TG102</t>
  </si>
  <si>
    <t>012896001464079</t>
  </si>
  <si>
    <t>013227001272438</t>
  </si>
  <si>
    <t>013226007790534</t>
  </si>
  <si>
    <t>013226008692903</t>
  </si>
  <si>
    <t>Thiếu 4 ốc</t>
  </si>
  <si>
    <t>013226007809714</t>
  </si>
  <si>
    <t>013227001298433</t>
  </si>
  <si>
    <t>013227001809627</t>
  </si>
  <si>
    <t>Thẻ nhớ</t>
  </si>
  <si>
    <t>203.162.121.025,09004</t>
  </si>
  <si>
    <t>Không khởi động được thiết bị</t>
  </si>
  <si>
    <t>Tùng</t>
  </si>
  <si>
    <t>Thay IC giao tiếp,  nâng cấp FW</t>
  </si>
  <si>
    <t>X.4.0.0.00002.180125</t>
  </si>
  <si>
    <t>Thiếu 3 ốc, ID cũ: 7001809627</t>
  </si>
  <si>
    <t xml:space="preserve">203.162.121.025,09004
</t>
  </si>
  <si>
    <t>Thiết bị không cập nhật được thời gian</t>
  </si>
  <si>
    <t>Thay linh kiên RTC Module</t>
  </si>
  <si>
    <t>203.162.121.024,09008</t>
  </si>
  <si>
    <t>X.4.0.0.00001.221117</t>
  </si>
  <si>
    <t>203.162.121.025,09008</t>
  </si>
  <si>
    <t>Thay linh kiên RTC Module, nâng cấp FW</t>
  </si>
  <si>
    <t>Nạp lại FW</t>
  </si>
  <si>
    <t xml:space="preserve"> X.4.0.0.00002.180125</t>
  </si>
  <si>
    <t>Không khởi động được thiết bị, thiết bị không cập nhật được thời gian</t>
  </si>
  <si>
    <t>Nạp lại FW, Thay linh kiện RTC Module</t>
  </si>
  <si>
    <t xml:space="preserve"> X.3.0.0.00042.250815</t>
  </si>
  <si>
    <t>Lock: 203.162.121.025,09009</t>
  </si>
  <si>
    <t>Thay linh kiện RTC Module, nâng cấp FW</t>
  </si>
  <si>
    <t>Thay IC giao tiếp, nạp lại FW</t>
  </si>
  <si>
    <t>Lock: 203.162.121.068,09008</t>
  </si>
  <si>
    <t>Lock: 203.162.121.025,09008</t>
  </si>
  <si>
    <t>Thay IC giao tiếp, Thay linh kiện RTC Module</t>
  </si>
  <si>
    <t>TG.007.---16.051017</t>
  </si>
  <si>
    <t>203.162.121.025,09007</t>
  </si>
  <si>
    <t>Lỗi GPS</t>
  </si>
  <si>
    <t>Xử lý phần cứng</t>
  </si>
  <si>
    <t>203.162.121.026,09007</t>
  </si>
  <si>
    <t>Thiết bị không chốt GPS</t>
  </si>
  <si>
    <t xml:space="preserve">TG.007.---16.051017 </t>
  </si>
  <si>
    <t>014.225.007.016,09007</t>
  </si>
  <si>
    <t>Lỗi GSM</t>
  </si>
  <si>
    <t>Không cấu hình được thiết bị, thiết bị không cập nhật được thời gian</t>
  </si>
  <si>
    <t>LE.1.00.---05.190404</t>
  </si>
  <si>
    <t>Thay tụ lọc nguồn</t>
  </si>
  <si>
    <t>Lock: 203.162.121.024,09207</t>
  </si>
  <si>
    <t>LE.1.00.---04.181025</t>
  </si>
  <si>
    <t>Thay tụ lọc nguồn, nâng cấp FW</t>
  </si>
  <si>
    <t>Lock: 014.225.007.016,09207</t>
  </si>
  <si>
    <t>VI.1.00.---01.180115</t>
  </si>
  <si>
    <t>Lock: 203.162.121.016,01102</t>
  </si>
  <si>
    <t>Câu sim</t>
  </si>
  <si>
    <t>Thay khay sim, Module GSM, nâng cấp FW</t>
  </si>
  <si>
    <t>Micro Sim, ID mới: 869696043501605</t>
  </si>
  <si>
    <t>Thay vỏ mặt trên</t>
  </si>
  <si>
    <t xml:space="preserve">W.1.00.---01.180320 </t>
  </si>
  <si>
    <t>014.225.007.016,01102</t>
  </si>
  <si>
    <t>Lỗi chân Connector</t>
  </si>
  <si>
    <t>Thay chân conncetor, nâng cấp FW</t>
  </si>
  <si>
    <t xml:space="preserve">W.1.00.---01.181101 </t>
  </si>
  <si>
    <t>Lock: 203.162.121.026,01102</t>
  </si>
  <si>
    <t>Chập nguồn</t>
  </si>
  <si>
    <t>Thay Điốt chống quá áp, nâng cấp FW</t>
  </si>
  <si>
    <t>VI.1.00.---01.180629</t>
  </si>
  <si>
    <t>Chập MCU, Module GPS</t>
  </si>
  <si>
    <t>TG.007S.---01.180405</t>
  </si>
  <si>
    <t>203.162.121.024,09107</t>
  </si>
  <si>
    <t>Thay MCU, Module GPS, nạp lại FW</t>
  </si>
  <si>
    <t>Thiếu 5 ốc</t>
  </si>
  <si>
    <t>14/06/2019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</si>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</sst>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1" xfId="0" applyFont="1" applyBorder="1"/>
    <xf numFmtId="0" fontId="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0"/>
      <c r="K5" s="55" t="s">
        <v>16</v>
      </c>
      <c r="L5" s="55" t="s">
        <v>17</v>
      </c>
      <c r="M5" s="54" t="s">
        <v>13</v>
      </c>
      <c r="N5" s="55" t="s">
        <v>14</v>
      </c>
      <c r="O5" s="70"/>
      <c r="P5" s="70"/>
      <c r="Q5" s="60"/>
      <c r="R5" s="60"/>
      <c r="U5" s="60"/>
      <c r="V5" s="60"/>
    </row>
    <row r="6" spans="1:22" s="51" customFormat="1" ht="15.75" customHeight="1" x14ac:dyDescent="0.25">
      <c r="A6" s="15">
        <v>1</v>
      </c>
      <c r="B6" s="19">
        <v>43652</v>
      </c>
      <c r="C6" s="19" t="s">
        <v>132</v>
      </c>
      <c r="D6" s="56" t="s">
        <v>56</v>
      </c>
      <c r="E6" s="57">
        <v>865209034302373</v>
      </c>
      <c r="F6" s="56"/>
      <c r="G6" s="56" t="s">
        <v>57</v>
      </c>
      <c r="H6" s="15"/>
      <c r="I6" s="22" t="s">
        <v>129</v>
      </c>
      <c r="J6" s="15" t="s">
        <v>127</v>
      </c>
      <c r="K6" s="15"/>
      <c r="L6" s="15" t="s">
        <v>128</v>
      </c>
      <c r="M6" s="15" t="s">
        <v>130</v>
      </c>
      <c r="N6" s="25">
        <v>460000</v>
      </c>
      <c r="O6" s="15" t="s">
        <v>133</v>
      </c>
      <c r="P6" s="15" t="s">
        <v>74</v>
      </c>
      <c r="Q6" s="16" t="s">
        <v>24</v>
      </c>
      <c r="R6" s="15" t="s">
        <v>27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46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3" customFormat="1" ht="15.75" customHeight="1" x14ac:dyDescent="0.25">
      <c r="A14" s="30">
        <v>9</v>
      </c>
      <c r="B14" s="19"/>
      <c r="C14" s="19"/>
      <c r="D14" s="15"/>
      <c r="E14" s="3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9"/>
      <c r="R14" s="52"/>
      <c r="U14" s="62"/>
      <c r="V14" s="30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1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8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0"/>
      <c r="U5" s="60"/>
      <c r="V5" s="60"/>
    </row>
    <row r="6" spans="1:22" s="51" customFormat="1" ht="15.75" customHeight="1" x14ac:dyDescent="0.25">
      <c r="A6" s="15">
        <v>1</v>
      </c>
      <c r="B6" s="19">
        <v>43652</v>
      </c>
      <c r="C6" s="19" t="s">
        <v>132</v>
      </c>
      <c r="D6" s="56" t="s">
        <v>58</v>
      </c>
      <c r="E6" s="57">
        <v>867717030432372</v>
      </c>
      <c r="F6" s="56"/>
      <c r="G6" s="3" t="s">
        <v>53</v>
      </c>
      <c r="H6" s="41"/>
      <c r="I6" s="22" t="s">
        <v>108</v>
      </c>
      <c r="J6" s="15" t="s">
        <v>39</v>
      </c>
      <c r="K6" s="15"/>
      <c r="L6" s="15" t="s">
        <v>106</v>
      </c>
      <c r="M6" s="15" t="s">
        <v>107</v>
      </c>
      <c r="N6" s="25"/>
      <c r="O6" s="15" t="s">
        <v>133</v>
      </c>
      <c r="P6" s="15" t="s">
        <v>74</v>
      </c>
      <c r="Q6" s="16" t="s">
        <v>24</v>
      </c>
      <c r="R6" s="15" t="s">
        <v>38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43652</v>
      </c>
      <c r="C7" s="19" t="s">
        <v>132</v>
      </c>
      <c r="D7" s="56" t="s">
        <v>58</v>
      </c>
      <c r="E7" s="57">
        <v>868183034623194</v>
      </c>
      <c r="F7" s="56"/>
      <c r="G7" s="3" t="s">
        <v>53</v>
      </c>
      <c r="H7" s="3"/>
      <c r="I7" s="22" t="s">
        <v>111</v>
      </c>
      <c r="J7" s="15" t="s">
        <v>39</v>
      </c>
      <c r="K7" s="15" t="s">
        <v>109</v>
      </c>
      <c r="L7" s="15" t="s">
        <v>106</v>
      </c>
      <c r="M7" s="15" t="s">
        <v>110</v>
      </c>
      <c r="N7" s="15"/>
      <c r="O7" s="15" t="s">
        <v>133</v>
      </c>
      <c r="P7" s="15" t="s">
        <v>74</v>
      </c>
      <c r="Q7" s="26" t="s">
        <v>24</v>
      </c>
      <c r="R7" s="3" t="s">
        <v>38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41"/>
      <c r="I8" s="22"/>
      <c r="J8" s="15"/>
      <c r="K8" s="15"/>
      <c r="L8" s="15"/>
      <c r="M8" s="15"/>
      <c r="N8" s="15"/>
      <c r="O8" s="15"/>
      <c r="P8" s="15"/>
      <c r="Q8" s="26"/>
      <c r="R8" s="3"/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41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41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41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3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2"/>
      <c r="V13" s="30" t="s">
        <v>47</v>
      </c>
    </row>
    <row r="14" spans="1:22" s="53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3"/>
      <c r="I14" s="15"/>
      <c r="J14" s="15"/>
      <c r="K14" s="15"/>
      <c r="L14" s="15"/>
      <c r="M14" s="15"/>
      <c r="N14" s="15"/>
      <c r="O14" s="15"/>
      <c r="P14" s="15"/>
      <c r="Q14" s="29"/>
      <c r="R14" s="52"/>
      <c r="U14" s="62"/>
      <c r="V14" s="30" t="s">
        <v>46</v>
      </c>
    </row>
    <row r="15" spans="1:22" ht="16.5" x14ac:dyDescent="0.25">
      <c r="A15" s="30">
        <v>10</v>
      </c>
      <c r="B15" s="19"/>
      <c r="C15" s="19"/>
      <c r="D15" s="3"/>
      <c r="E15" s="20"/>
      <c r="F15" s="3"/>
      <c r="G15" s="3"/>
      <c r="H15" s="41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2"/>
      <c r="V15" s="30" t="s">
        <v>31</v>
      </c>
    </row>
    <row r="16" spans="1:22" ht="16.5" x14ac:dyDescent="0.25">
      <c r="A16" s="30">
        <v>11</v>
      </c>
      <c r="B16" s="19"/>
      <c r="C16" s="19"/>
      <c r="D16" s="3"/>
      <c r="E16" s="20"/>
      <c r="F16" s="3"/>
      <c r="G16" s="3"/>
      <c r="H16" s="41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3"/>
      <c r="V16" s="30" t="s">
        <v>32</v>
      </c>
    </row>
    <row r="17" spans="1:22" ht="16.5" x14ac:dyDescent="0.25">
      <c r="A17" s="30">
        <v>12</v>
      </c>
      <c r="B17" s="19"/>
      <c r="C17" s="19"/>
      <c r="D17" s="3"/>
      <c r="E17" s="20"/>
      <c r="F17" s="41"/>
      <c r="G17" s="3"/>
      <c r="H17" s="41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2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3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9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8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9"/>
      <c r="U5" s="60"/>
      <c r="V5" s="60"/>
    </row>
    <row r="6" spans="1:22" s="51" customFormat="1" ht="15.75" customHeight="1" x14ac:dyDescent="0.25">
      <c r="A6" s="15">
        <v>1</v>
      </c>
      <c r="B6" s="19">
        <v>43652</v>
      </c>
      <c r="C6" s="19" t="s">
        <v>132</v>
      </c>
      <c r="D6" s="3" t="s">
        <v>54</v>
      </c>
      <c r="E6" s="20">
        <v>866050031810813</v>
      </c>
      <c r="F6" s="41"/>
      <c r="G6" s="3" t="s">
        <v>53</v>
      </c>
      <c r="H6" s="15" t="s">
        <v>116</v>
      </c>
      <c r="I6" s="22" t="s">
        <v>113</v>
      </c>
      <c r="J6" s="15" t="s">
        <v>104</v>
      </c>
      <c r="K6" s="22" t="s">
        <v>112</v>
      </c>
      <c r="L6" s="15" t="s">
        <v>126</v>
      </c>
      <c r="M6" s="15" t="s">
        <v>115</v>
      </c>
      <c r="N6" s="59" t="s">
        <v>114</v>
      </c>
      <c r="O6" s="15" t="s">
        <v>133</v>
      </c>
      <c r="P6" s="15" t="s">
        <v>74</v>
      </c>
      <c r="Q6" s="16" t="s">
        <v>24</v>
      </c>
      <c r="R6" s="15" t="s">
        <v>43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43652</v>
      </c>
      <c r="C7" s="19" t="s">
        <v>132</v>
      </c>
      <c r="D7" s="3" t="s">
        <v>54</v>
      </c>
      <c r="E7" s="20">
        <v>868926033953313</v>
      </c>
      <c r="F7" s="41"/>
      <c r="G7" s="3" t="s">
        <v>53</v>
      </c>
      <c r="H7" s="20"/>
      <c r="I7" s="22" t="s">
        <v>123</v>
      </c>
      <c r="J7" s="15" t="s">
        <v>124</v>
      </c>
      <c r="K7" s="15" t="s">
        <v>118</v>
      </c>
      <c r="L7" s="15" t="s">
        <v>122</v>
      </c>
      <c r="M7" s="15" t="s">
        <v>125</v>
      </c>
      <c r="N7" s="25"/>
      <c r="O7" s="15" t="s">
        <v>133</v>
      </c>
      <c r="P7" s="15" t="s">
        <v>74</v>
      </c>
      <c r="Q7" s="26" t="s">
        <v>24</v>
      </c>
      <c r="R7" s="3" t="s">
        <v>38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>
        <v>43652</v>
      </c>
      <c r="C8" s="19" t="s">
        <v>132</v>
      </c>
      <c r="D8" s="3" t="s">
        <v>54</v>
      </c>
      <c r="E8" s="20">
        <v>868345031043268</v>
      </c>
      <c r="F8" s="41"/>
      <c r="G8" s="3" t="s">
        <v>53</v>
      </c>
      <c r="H8" s="20" t="s">
        <v>117</v>
      </c>
      <c r="I8" s="22" t="s">
        <v>119</v>
      </c>
      <c r="J8" s="15" t="s">
        <v>120</v>
      </c>
      <c r="K8" s="15" t="s">
        <v>118</v>
      </c>
      <c r="L8" s="15" t="s">
        <v>122</v>
      </c>
      <c r="M8" s="15" t="s">
        <v>121</v>
      </c>
      <c r="N8" s="25"/>
      <c r="O8" s="15" t="s">
        <v>133</v>
      </c>
      <c r="P8" s="15" t="s">
        <v>74</v>
      </c>
      <c r="Q8" s="26" t="s">
        <v>24</v>
      </c>
      <c r="R8" s="3" t="s">
        <v>37</v>
      </c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41"/>
      <c r="G9" s="3"/>
      <c r="H9" s="23"/>
      <c r="I9" s="22"/>
      <c r="J9" s="15"/>
      <c r="K9" s="15"/>
      <c r="L9" s="15"/>
      <c r="M9" s="15"/>
      <c r="N9" s="2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41"/>
      <c r="G10" s="3"/>
      <c r="H10" s="23"/>
      <c r="I10" s="23"/>
      <c r="J10" s="15"/>
      <c r="K10" s="15"/>
      <c r="L10" s="15"/>
      <c r="M10" s="15"/>
      <c r="N10" s="25"/>
      <c r="O10" s="15"/>
      <c r="P10" s="15"/>
      <c r="Q10" s="29"/>
      <c r="R10" s="3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41"/>
      <c r="G11" s="3"/>
      <c r="H11" s="15"/>
      <c r="I11" s="16"/>
      <c r="J11" s="15"/>
      <c r="K11" s="15"/>
      <c r="L11" s="15"/>
      <c r="M11" s="15"/>
      <c r="N11" s="25"/>
      <c r="O11" s="15"/>
      <c r="P11" s="15"/>
      <c r="Q11" s="29"/>
      <c r="R11" s="3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3"/>
      <c r="E12" s="20"/>
      <c r="F12" s="41"/>
      <c r="G12" s="3"/>
      <c r="H12" s="15"/>
      <c r="I12" s="15"/>
      <c r="J12" s="15"/>
      <c r="K12" s="15"/>
      <c r="L12" s="15"/>
      <c r="M12" s="15"/>
      <c r="N12" s="25"/>
      <c r="O12" s="15"/>
      <c r="P12" s="15"/>
      <c r="Q12" s="29"/>
      <c r="R12" s="3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3"/>
      <c r="E13" s="20"/>
      <c r="F13" s="41"/>
      <c r="G13" s="3"/>
      <c r="H13" s="24"/>
      <c r="I13" s="24"/>
      <c r="J13" s="24"/>
      <c r="K13" s="15"/>
      <c r="L13" s="15"/>
      <c r="M13" s="15"/>
      <c r="N13" s="25"/>
      <c r="O13" s="15"/>
      <c r="P13" s="15"/>
      <c r="Q13" s="29"/>
      <c r="R13" s="3"/>
      <c r="U13" s="62"/>
      <c r="V13" s="30" t="s">
        <v>47</v>
      </c>
    </row>
    <row r="14" spans="1:22" s="53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15"/>
      <c r="J14" s="15"/>
      <c r="K14" s="15"/>
      <c r="L14" s="15"/>
      <c r="M14" s="15"/>
      <c r="N14" s="25"/>
      <c r="O14" s="15"/>
      <c r="P14" s="15"/>
      <c r="Q14" s="29"/>
      <c r="R14" s="3"/>
      <c r="U14" s="62"/>
      <c r="V14" s="30" t="s">
        <v>46</v>
      </c>
    </row>
    <row r="15" spans="1:22" x14ac:dyDescent="0.25">
      <c r="A15" s="30">
        <v>10</v>
      </c>
      <c r="B15" s="19"/>
      <c r="C15" s="19"/>
      <c r="D15" s="3"/>
      <c r="E15" s="20"/>
      <c r="F15" s="41"/>
      <c r="G15" s="3"/>
      <c r="H15" s="15"/>
      <c r="I15" s="25"/>
      <c r="J15" s="15"/>
      <c r="K15" s="15"/>
      <c r="L15" s="15"/>
      <c r="M15" s="15"/>
      <c r="N15" s="25"/>
      <c r="O15" s="15"/>
      <c r="P15" s="15"/>
      <c r="Q15" s="29"/>
      <c r="R15" s="3"/>
      <c r="U15" s="62"/>
      <c r="V15" s="30" t="s">
        <v>31</v>
      </c>
    </row>
    <row r="16" spans="1:22" x14ac:dyDescent="0.25">
      <c r="A16" s="30">
        <v>11</v>
      </c>
      <c r="B16" s="19"/>
      <c r="C16" s="19"/>
      <c r="D16" s="3"/>
      <c r="E16" s="20"/>
      <c r="F16" s="41"/>
      <c r="G16" s="3"/>
      <c r="H16" s="15"/>
      <c r="I16" s="15"/>
      <c r="J16" s="15"/>
      <c r="K16" s="15"/>
      <c r="L16" s="15"/>
      <c r="M16" s="15"/>
      <c r="N16" s="25"/>
      <c r="O16" s="15"/>
      <c r="P16" s="15"/>
      <c r="Q16" s="29"/>
      <c r="R16" s="3"/>
      <c r="U16" s="63"/>
      <c r="V16" s="30" t="s">
        <v>32</v>
      </c>
    </row>
    <row r="17" spans="1:22" x14ac:dyDescent="0.25">
      <c r="A17" s="30">
        <v>12</v>
      </c>
      <c r="B17" s="19"/>
      <c r="C17" s="19"/>
      <c r="D17" s="3"/>
      <c r="E17" s="20"/>
      <c r="F17" s="41"/>
      <c r="G17" s="3"/>
      <c r="H17" s="15"/>
      <c r="I17" s="15"/>
      <c r="J17" s="15"/>
      <c r="K17" s="15"/>
      <c r="L17" s="15"/>
      <c r="M17" s="15"/>
      <c r="N17" s="25"/>
      <c r="O17" s="15"/>
      <c r="P17" s="15"/>
      <c r="Q17" s="29"/>
      <c r="R17" s="3"/>
      <c r="U17" s="42"/>
      <c r="V17" s="42"/>
    </row>
    <row r="18" spans="1:22" x14ac:dyDescent="0.25">
      <c r="A18" s="30">
        <v>13</v>
      </c>
      <c r="B18" s="19"/>
      <c r="C18" s="19"/>
      <c r="D18" s="3"/>
      <c r="E18" s="20"/>
      <c r="F18" s="41"/>
      <c r="G18" s="3"/>
      <c r="H18" s="15"/>
      <c r="I18" s="15"/>
      <c r="J18" s="15"/>
      <c r="K18" s="15"/>
      <c r="L18" s="15"/>
      <c r="M18" s="15"/>
      <c r="N18" s="25"/>
      <c r="O18" s="15"/>
      <c r="P18" s="15"/>
      <c r="Q18" s="29"/>
      <c r="R18" s="3"/>
      <c r="U18" s="43"/>
      <c r="V18" s="43"/>
    </row>
    <row r="19" spans="1:22" x14ac:dyDescent="0.25">
      <c r="A19" s="30">
        <v>14</v>
      </c>
      <c r="B19" s="19"/>
      <c r="C19" s="15"/>
      <c r="D19" s="3"/>
      <c r="E19" s="20"/>
      <c r="F19" s="41"/>
      <c r="G19" s="3"/>
      <c r="H19" s="15"/>
      <c r="I19" s="15"/>
      <c r="J19" s="15"/>
      <c r="K19" s="15"/>
      <c r="L19" s="15"/>
      <c r="M19" s="15"/>
      <c r="N19" s="25"/>
      <c r="O19" s="15"/>
      <c r="P19" s="15"/>
      <c r="Q19" s="29"/>
      <c r="R19" s="3"/>
      <c r="U19" s="41" t="s">
        <v>40</v>
      </c>
      <c r="V19" s="3" t="s">
        <v>21</v>
      </c>
    </row>
    <row r="20" spans="1:22" x14ac:dyDescent="0.25">
      <c r="A20" s="30">
        <v>15</v>
      </c>
      <c r="B20" s="19"/>
      <c r="C20" s="15"/>
      <c r="D20" s="3"/>
      <c r="E20" s="20"/>
      <c r="F20" s="41"/>
      <c r="G20" s="3"/>
      <c r="H20" s="15"/>
      <c r="I20" s="15"/>
      <c r="J20" s="15"/>
      <c r="K20" s="15"/>
      <c r="L20" s="15"/>
      <c r="M20" s="3"/>
      <c r="N20" s="25"/>
      <c r="O20" s="15"/>
      <c r="P20" s="15"/>
      <c r="Q20" s="29"/>
      <c r="R20" s="3"/>
      <c r="U20" s="3" t="s">
        <v>23</v>
      </c>
      <c r="V20" s="3">
        <f>COUNTIF($Q$6:$Q$55,"PM")</f>
        <v>0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3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41" t="s">
        <v>41</v>
      </c>
      <c r="V22" s="3">
        <f>SUM(V20:V21)</f>
        <v>3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3"/>
      <c r="V23" s="43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3"/>
      <c r="V24" s="43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41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1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1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1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0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1" t="s">
        <v>41</v>
      </c>
      <c r="V37" s="3">
        <f>SUM(V26:V36)</f>
        <v>3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6.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43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9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8" t="s">
        <v>19</v>
      </c>
      <c r="J5" s="60"/>
      <c r="K5" s="48" t="s">
        <v>16</v>
      </c>
      <c r="L5" s="48" t="s">
        <v>17</v>
      </c>
      <c r="M5" s="47" t="s">
        <v>13</v>
      </c>
      <c r="N5" s="48" t="s">
        <v>14</v>
      </c>
      <c r="O5" s="70"/>
      <c r="P5" s="70"/>
      <c r="Q5" s="60"/>
      <c r="R5" s="69"/>
      <c r="U5" s="60"/>
      <c r="V5" s="60"/>
    </row>
    <row r="6" spans="1:22" s="51" customFormat="1" ht="15.75" customHeight="1" x14ac:dyDescent="0.25">
      <c r="A6" s="15">
        <v>1</v>
      </c>
      <c r="B6" s="19">
        <v>43652</v>
      </c>
      <c r="C6" s="19" t="s">
        <v>132</v>
      </c>
      <c r="D6" s="56" t="s">
        <v>59</v>
      </c>
      <c r="E6" s="57">
        <v>861693035621101</v>
      </c>
      <c r="F6" s="56"/>
      <c r="G6" s="56" t="s">
        <v>57</v>
      </c>
      <c r="H6" s="56" t="s">
        <v>131</v>
      </c>
      <c r="I6" s="22" t="s">
        <v>103</v>
      </c>
      <c r="J6" s="15" t="s">
        <v>104</v>
      </c>
      <c r="K6" s="22" t="s">
        <v>102</v>
      </c>
      <c r="L6" s="15"/>
      <c r="M6" s="15" t="s">
        <v>99</v>
      </c>
      <c r="N6" s="25"/>
      <c r="O6" s="15" t="s">
        <v>133</v>
      </c>
      <c r="P6" s="15" t="s">
        <v>74</v>
      </c>
      <c r="Q6" s="16" t="s">
        <v>24</v>
      </c>
      <c r="R6" s="15" t="s">
        <v>43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43652</v>
      </c>
      <c r="C7" s="19" t="s">
        <v>132</v>
      </c>
      <c r="D7" s="56" t="s">
        <v>59</v>
      </c>
      <c r="E7" s="57">
        <v>869668021837871</v>
      </c>
      <c r="F7" s="56"/>
      <c r="G7" s="56" t="s">
        <v>57</v>
      </c>
      <c r="H7" s="56" t="s">
        <v>60</v>
      </c>
      <c r="I7" s="22" t="s">
        <v>100</v>
      </c>
      <c r="J7" s="15" t="s">
        <v>101</v>
      </c>
      <c r="K7" s="15" t="s">
        <v>96</v>
      </c>
      <c r="L7" s="15"/>
      <c r="M7" s="15" t="s">
        <v>99</v>
      </c>
      <c r="N7" s="15"/>
      <c r="O7" s="15" t="s">
        <v>133</v>
      </c>
      <c r="P7" s="15" t="s">
        <v>74</v>
      </c>
      <c r="Q7" s="26" t="s">
        <v>24</v>
      </c>
      <c r="R7" s="3" t="s">
        <v>28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>
        <v>43652</v>
      </c>
      <c r="C8" s="19" t="s">
        <v>132</v>
      </c>
      <c r="D8" s="56" t="s">
        <v>59</v>
      </c>
      <c r="E8" s="57">
        <v>867330023817615</v>
      </c>
      <c r="F8" s="56"/>
      <c r="G8" s="56" t="s">
        <v>57</v>
      </c>
      <c r="H8" s="56" t="s">
        <v>61</v>
      </c>
      <c r="I8" s="22" t="s">
        <v>97</v>
      </c>
      <c r="J8" s="15" t="s">
        <v>98</v>
      </c>
      <c r="K8" s="22" t="s">
        <v>96</v>
      </c>
      <c r="L8" s="15"/>
      <c r="M8" s="15" t="s">
        <v>99</v>
      </c>
      <c r="N8" s="15"/>
      <c r="O8" s="15" t="s">
        <v>133</v>
      </c>
      <c r="P8" s="15" t="s">
        <v>74</v>
      </c>
      <c r="Q8" s="26" t="s">
        <v>24</v>
      </c>
      <c r="R8" s="3" t="s">
        <v>28</v>
      </c>
      <c r="U8" s="62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41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2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41"/>
      <c r="G10" s="3"/>
      <c r="H10" s="23"/>
      <c r="I10" s="23"/>
      <c r="J10" s="15"/>
      <c r="K10" s="15"/>
      <c r="L10" s="15"/>
      <c r="M10" s="15"/>
      <c r="N10" s="25"/>
      <c r="O10" s="15"/>
      <c r="P10" s="15"/>
      <c r="Q10" s="29"/>
      <c r="R10" s="3"/>
      <c r="U10" s="62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"/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"/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"/>
      <c r="U13" s="62"/>
      <c r="V13" s="30" t="s">
        <v>47</v>
      </c>
    </row>
    <row r="14" spans="1:22" s="53" customFormat="1" ht="21" customHeight="1" x14ac:dyDescent="0.25">
      <c r="A14" s="30">
        <v>9</v>
      </c>
      <c r="B14" s="19"/>
      <c r="C14" s="19"/>
      <c r="D14" s="15"/>
      <c r="E14" s="3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9"/>
      <c r="R14" s="3"/>
      <c r="U14" s="62"/>
      <c r="V14" s="30" t="s">
        <v>46</v>
      </c>
    </row>
    <row r="15" spans="1:22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"/>
      <c r="U15" s="62"/>
      <c r="V15" s="30" t="s">
        <v>31</v>
      </c>
    </row>
    <row r="16" spans="1:22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"/>
      <c r="U16" s="63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"/>
      <c r="U17" s="42"/>
      <c r="V17" s="42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"/>
      <c r="U18" s="43"/>
      <c r="V18" s="43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"/>
      <c r="U19" s="41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"/>
      <c r="U20" s="3" t="s">
        <v>23</v>
      </c>
      <c r="V20" s="3">
        <f>COUNTIF($Q$6:$Q$55,"PM")</f>
        <v>0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"/>
      <c r="U21" s="3" t="s">
        <v>22</v>
      </c>
      <c r="V21" s="3">
        <f>COUNTIF($Q$6:$Q$56,"PC")</f>
        <v>3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"/>
      <c r="U22" s="41" t="s">
        <v>41</v>
      </c>
      <c r="V22" s="3">
        <f>SUM(V20:V21)</f>
        <v>3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"/>
      <c r="U23" s="43"/>
      <c r="V23" s="43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"/>
      <c r="U24" s="43"/>
      <c r="V24" s="43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"/>
      <c r="U25" s="41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"/>
      <c r="U27" s="30" t="s">
        <v>42</v>
      </c>
      <c r="V27" s="3">
        <f>COUNTIF($R$6:$R$55,"GSM")</f>
        <v>1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"/>
      <c r="U28" s="30" t="s">
        <v>34</v>
      </c>
      <c r="V28" s="3">
        <f>COUNTIF($R$6:$R$55,"GPS")</f>
        <v>2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"/>
      <c r="U29" s="30" t="s">
        <v>39</v>
      </c>
      <c r="V29" s="3">
        <f>COUNTIF($R$6:$R$55,"NG")</f>
        <v>0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"/>
      <c r="U31" s="30" t="s">
        <v>29</v>
      </c>
      <c r="V31" s="3">
        <f>COUNTIF($R$6:$R$55,"LK")</f>
        <v>0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"/>
      <c r="U35" s="30" t="s">
        <v>50</v>
      </c>
      <c r="V35" s="3">
        <f>COUNTIF($R$6:$R$55,"NCFW")</f>
        <v>0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"/>
      <c r="U37" s="41" t="s">
        <v>41</v>
      </c>
      <c r="V37" s="3">
        <f>SUM(V26:V36)</f>
        <v>3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0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4" t="s">
        <v>5</v>
      </c>
      <c r="H5" s="4" t="s">
        <v>7</v>
      </c>
      <c r="I5" s="18" t="s">
        <v>19</v>
      </c>
      <c r="J5" s="60"/>
      <c r="K5" s="50" t="s">
        <v>16</v>
      </c>
      <c r="L5" s="50" t="s">
        <v>17</v>
      </c>
      <c r="M5" s="49" t="s">
        <v>13</v>
      </c>
      <c r="N5" s="50" t="s">
        <v>14</v>
      </c>
      <c r="O5" s="70"/>
      <c r="P5" s="70"/>
      <c r="Q5" s="60"/>
      <c r="R5" s="60"/>
      <c r="U5" s="60"/>
      <c r="V5" s="60"/>
    </row>
    <row r="6" spans="1:22" s="51" customFormat="1" ht="15.75" customHeight="1" x14ac:dyDescent="0.25">
      <c r="A6" s="15">
        <v>1</v>
      </c>
      <c r="B6" s="19">
        <v>43652</v>
      </c>
      <c r="C6" s="19" t="s">
        <v>132</v>
      </c>
      <c r="D6" s="56" t="s">
        <v>62</v>
      </c>
      <c r="E6" s="58" t="s">
        <v>63</v>
      </c>
      <c r="F6" s="56"/>
      <c r="G6" s="56" t="s">
        <v>57</v>
      </c>
      <c r="H6" s="56" t="s">
        <v>60</v>
      </c>
      <c r="I6" s="22" t="s">
        <v>83</v>
      </c>
      <c r="J6" s="15" t="s">
        <v>105</v>
      </c>
      <c r="K6" s="15" t="s">
        <v>76</v>
      </c>
      <c r="L6" s="15"/>
      <c r="M6" s="15" t="s">
        <v>95</v>
      </c>
      <c r="N6" s="25">
        <v>130000</v>
      </c>
      <c r="O6" s="15" t="s">
        <v>133</v>
      </c>
      <c r="P6" s="15" t="s">
        <v>74</v>
      </c>
      <c r="Q6" s="16" t="s">
        <v>24</v>
      </c>
      <c r="R6" s="15" t="s">
        <v>37</v>
      </c>
      <c r="U6" s="61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>
        <v>43652</v>
      </c>
      <c r="C7" s="19" t="s">
        <v>132</v>
      </c>
      <c r="D7" s="56" t="s">
        <v>62</v>
      </c>
      <c r="E7" s="57">
        <v>866762024314187</v>
      </c>
      <c r="F7" s="56"/>
      <c r="G7" s="56" t="s">
        <v>57</v>
      </c>
      <c r="H7" s="56" t="s">
        <v>60</v>
      </c>
      <c r="I7" s="22" t="s">
        <v>94</v>
      </c>
      <c r="J7" s="15" t="s">
        <v>79</v>
      </c>
      <c r="K7" s="15" t="s">
        <v>82</v>
      </c>
      <c r="L7" s="15" t="s">
        <v>86</v>
      </c>
      <c r="M7" s="15" t="s">
        <v>84</v>
      </c>
      <c r="N7" s="25">
        <v>100000</v>
      </c>
      <c r="O7" s="15" t="s">
        <v>133</v>
      </c>
      <c r="P7" s="15" t="s">
        <v>74</v>
      </c>
      <c r="Q7" s="26" t="s">
        <v>24</v>
      </c>
      <c r="R7" s="3" t="s">
        <v>37</v>
      </c>
      <c r="U7" s="62"/>
      <c r="V7" s="30" t="s">
        <v>43</v>
      </c>
    </row>
    <row r="8" spans="1:22" s="1" customFormat="1" ht="15.75" customHeight="1" x14ac:dyDescent="0.25">
      <c r="A8" s="30">
        <v>3</v>
      </c>
      <c r="B8" s="19">
        <v>43652</v>
      </c>
      <c r="C8" s="19" t="s">
        <v>132</v>
      </c>
      <c r="D8" s="56" t="s">
        <v>62</v>
      </c>
      <c r="E8" s="57">
        <v>864161026899604</v>
      </c>
      <c r="F8" s="56"/>
      <c r="G8" s="56" t="s">
        <v>57</v>
      </c>
      <c r="H8" s="56" t="s">
        <v>60</v>
      </c>
      <c r="I8" s="22" t="s">
        <v>72</v>
      </c>
      <c r="J8" s="15" t="s">
        <v>73</v>
      </c>
      <c r="K8" s="15"/>
      <c r="L8" s="15" t="s">
        <v>86</v>
      </c>
      <c r="M8" s="15" t="s">
        <v>92</v>
      </c>
      <c r="N8" s="25">
        <v>30000</v>
      </c>
      <c r="O8" s="15" t="s">
        <v>133</v>
      </c>
      <c r="P8" s="15" t="s">
        <v>74</v>
      </c>
      <c r="Q8" s="26" t="s">
        <v>24</v>
      </c>
      <c r="R8" s="3" t="s">
        <v>37</v>
      </c>
      <c r="U8" s="62"/>
      <c r="V8" s="30" t="s">
        <v>28</v>
      </c>
    </row>
    <row r="9" spans="1:22" s="1" customFormat="1" ht="15.75" customHeight="1" x14ac:dyDescent="0.25">
      <c r="A9" s="30">
        <v>4</v>
      </c>
      <c r="B9" s="19">
        <v>43652</v>
      </c>
      <c r="C9" s="19" t="s">
        <v>132</v>
      </c>
      <c r="D9" s="56" t="s">
        <v>62</v>
      </c>
      <c r="E9" s="58" t="s">
        <v>64</v>
      </c>
      <c r="F9" s="56"/>
      <c r="G9" s="56" t="s">
        <v>57</v>
      </c>
      <c r="H9" s="56" t="s">
        <v>60</v>
      </c>
      <c r="I9" s="22" t="s">
        <v>93</v>
      </c>
      <c r="J9" s="15" t="s">
        <v>79</v>
      </c>
      <c r="K9" s="15" t="s">
        <v>82</v>
      </c>
      <c r="L9" s="15" t="s">
        <v>86</v>
      </c>
      <c r="M9" s="15" t="s">
        <v>84</v>
      </c>
      <c r="N9" s="25">
        <v>100000</v>
      </c>
      <c r="O9" s="15" t="s">
        <v>133</v>
      </c>
      <c r="P9" s="15" t="s">
        <v>74</v>
      </c>
      <c r="Q9" s="29" t="s">
        <v>24</v>
      </c>
      <c r="R9" s="56" t="s">
        <v>37</v>
      </c>
      <c r="U9" s="62"/>
      <c r="V9" s="30" t="s">
        <v>38</v>
      </c>
    </row>
    <row r="10" spans="1:22" s="1" customFormat="1" ht="15.75" customHeight="1" x14ac:dyDescent="0.25">
      <c r="A10" s="30">
        <v>5</v>
      </c>
      <c r="B10" s="19">
        <v>43652</v>
      </c>
      <c r="C10" s="19" t="s">
        <v>132</v>
      </c>
      <c r="D10" s="56" t="s">
        <v>62</v>
      </c>
      <c r="E10" s="58" t="s">
        <v>65</v>
      </c>
      <c r="F10" s="56"/>
      <c r="G10" s="56" t="s">
        <v>57</v>
      </c>
      <c r="H10" s="56" t="s">
        <v>60</v>
      </c>
      <c r="I10" s="23" t="s">
        <v>83</v>
      </c>
      <c r="J10" s="15" t="s">
        <v>79</v>
      </c>
      <c r="K10" s="15" t="s">
        <v>82</v>
      </c>
      <c r="L10" s="15" t="s">
        <v>86</v>
      </c>
      <c r="M10" s="15" t="s">
        <v>84</v>
      </c>
      <c r="N10" s="25">
        <v>100000</v>
      </c>
      <c r="O10" s="15" t="s">
        <v>133</v>
      </c>
      <c r="P10" s="15" t="s">
        <v>74</v>
      </c>
      <c r="Q10" s="29" t="s">
        <v>24</v>
      </c>
      <c r="R10" s="56" t="s">
        <v>37</v>
      </c>
      <c r="U10" s="62"/>
      <c r="V10" s="30" t="s">
        <v>44</v>
      </c>
    </row>
    <row r="11" spans="1:22" s="1" customFormat="1" ht="15.75" customHeight="1" x14ac:dyDescent="0.25">
      <c r="A11" s="30">
        <v>6</v>
      </c>
      <c r="B11" s="19">
        <v>43652</v>
      </c>
      <c r="C11" s="19" t="s">
        <v>132</v>
      </c>
      <c r="D11" s="56" t="s">
        <v>62</v>
      </c>
      <c r="E11" s="57">
        <v>865904027277885</v>
      </c>
      <c r="F11" s="56"/>
      <c r="G11" s="56" t="s">
        <v>57</v>
      </c>
      <c r="H11" s="56" t="s">
        <v>60</v>
      </c>
      <c r="I11" s="16" t="s">
        <v>81</v>
      </c>
      <c r="J11" s="15" t="s">
        <v>87</v>
      </c>
      <c r="K11" s="15" t="s">
        <v>86</v>
      </c>
      <c r="L11" s="15"/>
      <c r="M11" s="15" t="s">
        <v>88</v>
      </c>
      <c r="N11" s="25">
        <v>100000</v>
      </c>
      <c r="O11" s="15" t="s">
        <v>133</v>
      </c>
      <c r="P11" s="15" t="s">
        <v>74</v>
      </c>
      <c r="Q11" s="29" t="s">
        <v>24</v>
      </c>
      <c r="R11" s="56" t="s">
        <v>37</v>
      </c>
      <c r="U11" s="63"/>
      <c r="V11" s="30" t="s">
        <v>37</v>
      </c>
    </row>
    <row r="12" spans="1:22" s="17" customFormat="1" ht="15.75" customHeight="1" x14ac:dyDescent="0.25">
      <c r="A12" s="30">
        <v>7</v>
      </c>
      <c r="B12" s="19">
        <v>43652</v>
      </c>
      <c r="C12" s="19" t="s">
        <v>132</v>
      </c>
      <c r="D12" s="56" t="s">
        <v>62</v>
      </c>
      <c r="E12" s="58" t="s">
        <v>66</v>
      </c>
      <c r="F12" s="56"/>
      <c r="G12" s="56" t="s">
        <v>57</v>
      </c>
      <c r="H12" s="56" t="s">
        <v>67</v>
      </c>
      <c r="I12" s="15" t="s">
        <v>90</v>
      </c>
      <c r="J12" s="15" t="s">
        <v>79</v>
      </c>
      <c r="K12" s="15" t="s">
        <v>89</v>
      </c>
      <c r="L12" s="15" t="s">
        <v>86</v>
      </c>
      <c r="M12" s="15" t="s">
        <v>91</v>
      </c>
      <c r="N12" s="25">
        <v>100000</v>
      </c>
      <c r="O12" s="15" t="s">
        <v>133</v>
      </c>
      <c r="P12" s="15" t="s">
        <v>74</v>
      </c>
      <c r="Q12" s="29" t="s">
        <v>24</v>
      </c>
      <c r="R12" s="56" t="s">
        <v>37</v>
      </c>
      <c r="U12" s="61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>
        <v>43652</v>
      </c>
      <c r="C13" s="19" t="s">
        <v>132</v>
      </c>
      <c r="D13" s="56" t="s">
        <v>62</v>
      </c>
      <c r="E13" s="57">
        <v>865904027272241</v>
      </c>
      <c r="F13" s="56"/>
      <c r="G13" s="56" t="s">
        <v>57</v>
      </c>
      <c r="H13" s="56" t="s">
        <v>60</v>
      </c>
      <c r="I13" s="15" t="s">
        <v>83</v>
      </c>
      <c r="J13" s="24" t="s">
        <v>73</v>
      </c>
      <c r="K13" s="24"/>
      <c r="L13" s="15" t="s">
        <v>76</v>
      </c>
      <c r="M13" s="15" t="s">
        <v>85</v>
      </c>
      <c r="N13" s="24"/>
      <c r="O13" s="15" t="s">
        <v>133</v>
      </c>
      <c r="P13" s="15" t="s">
        <v>74</v>
      </c>
      <c r="Q13" s="29" t="s">
        <v>24</v>
      </c>
      <c r="R13" s="56" t="s">
        <v>37</v>
      </c>
      <c r="U13" s="62"/>
      <c r="V13" s="30" t="s">
        <v>47</v>
      </c>
    </row>
    <row r="14" spans="1:22" s="53" customFormat="1" ht="15.75" customHeight="1" x14ac:dyDescent="0.25">
      <c r="A14" s="30">
        <v>9</v>
      </c>
      <c r="B14" s="19">
        <v>43652</v>
      </c>
      <c r="C14" s="19" t="s">
        <v>132</v>
      </c>
      <c r="D14" s="56" t="s">
        <v>62</v>
      </c>
      <c r="E14" s="58" t="s">
        <v>68</v>
      </c>
      <c r="F14" s="56"/>
      <c r="G14" s="56" t="s">
        <v>57</v>
      </c>
      <c r="H14" s="56" t="s">
        <v>60</v>
      </c>
      <c r="I14" s="15" t="s">
        <v>83</v>
      </c>
      <c r="J14" s="15" t="s">
        <v>79</v>
      </c>
      <c r="K14" s="15" t="s">
        <v>82</v>
      </c>
      <c r="L14" s="15" t="s">
        <v>76</v>
      </c>
      <c r="M14" s="15" t="s">
        <v>84</v>
      </c>
      <c r="N14" s="25">
        <v>100000</v>
      </c>
      <c r="O14" s="15" t="s">
        <v>133</v>
      </c>
      <c r="P14" s="15" t="s">
        <v>74</v>
      </c>
      <c r="Q14" s="29" t="s">
        <v>24</v>
      </c>
      <c r="R14" s="56" t="s">
        <v>37</v>
      </c>
      <c r="U14" s="62"/>
      <c r="V14" s="30" t="s">
        <v>46</v>
      </c>
    </row>
    <row r="15" spans="1:22" ht="16.5" x14ac:dyDescent="0.25">
      <c r="A15" s="30">
        <v>10</v>
      </c>
      <c r="B15" s="19">
        <v>43652</v>
      </c>
      <c r="C15" s="19" t="s">
        <v>132</v>
      </c>
      <c r="D15" s="56" t="s">
        <v>62</v>
      </c>
      <c r="E15" s="58" t="s">
        <v>69</v>
      </c>
      <c r="F15" s="56"/>
      <c r="G15" s="56" t="s">
        <v>57</v>
      </c>
      <c r="H15" s="56" t="s">
        <v>60</v>
      </c>
      <c r="I15" s="25" t="s">
        <v>81</v>
      </c>
      <c r="J15" s="15" t="s">
        <v>79</v>
      </c>
      <c r="K15" s="15" t="s">
        <v>76</v>
      </c>
      <c r="L15" s="15"/>
      <c r="M15" s="15" t="s">
        <v>80</v>
      </c>
      <c r="N15" s="25">
        <v>100000</v>
      </c>
      <c r="O15" s="15" t="s">
        <v>133</v>
      </c>
      <c r="P15" s="15" t="s">
        <v>74</v>
      </c>
      <c r="Q15" s="29" t="s">
        <v>24</v>
      </c>
      <c r="R15" s="56" t="s">
        <v>37</v>
      </c>
      <c r="U15" s="62"/>
      <c r="V15" s="30" t="s">
        <v>31</v>
      </c>
    </row>
    <row r="16" spans="1:22" ht="16.5" x14ac:dyDescent="0.25">
      <c r="A16" s="30">
        <v>11</v>
      </c>
      <c r="B16" s="19">
        <v>43652</v>
      </c>
      <c r="C16" s="19" t="s">
        <v>132</v>
      </c>
      <c r="D16" s="56" t="s">
        <v>62</v>
      </c>
      <c r="E16" s="58" t="s">
        <v>70</v>
      </c>
      <c r="F16" s="56" t="s">
        <v>71</v>
      </c>
      <c r="G16" s="56" t="s">
        <v>57</v>
      </c>
      <c r="H16" s="56" t="s">
        <v>77</v>
      </c>
      <c r="I16" s="15" t="s">
        <v>78</v>
      </c>
      <c r="J16" s="15" t="s">
        <v>79</v>
      </c>
      <c r="K16" s="15"/>
      <c r="L16" s="15" t="s">
        <v>76</v>
      </c>
      <c r="M16" s="15" t="s">
        <v>80</v>
      </c>
      <c r="N16" s="25">
        <v>100000</v>
      </c>
      <c r="O16" s="15" t="s">
        <v>133</v>
      </c>
      <c r="P16" s="15" t="s">
        <v>74</v>
      </c>
      <c r="Q16" s="29" t="s">
        <v>24</v>
      </c>
      <c r="R16" s="56" t="s">
        <v>37</v>
      </c>
      <c r="U16" s="63"/>
      <c r="V16" s="30" t="s">
        <v>32</v>
      </c>
    </row>
    <row r="17" spans="1:22" ht="16.5" x14ac:dyDescent="0.25">
      <c r="A17" s="30">
        <v>12</v>
      </c>
      <c r="B17" s="19">
        <v>43652</v>
      </c>
      <c r="C17" s="19" t="s">
        <v>132</v>
      </c>
      <c r="D17" s="56" t="s">
        <v>62</v>
      </c>
      <c r="E17" s="57">
        <v>862118021579476</v>
      </c>
      <c r="F17" s="56" t="s">
        <v>71</v>
      </c>
      <c r="G17" s="56" t="s">
        <v>57</v>
      </c>
      <c r="H17" s="56" t="s">
        <v>60</v>
      </c>
      <c r="I17" s="15" t="s">
        <v>72</v>
      </c>
      <c r="J17" s="15" t="s">
        <v>73</v>
      </c>
      <c r="K17" s="15"/>
      <c r="L17" s="15" t="s">
        <v>76</v>
      </c>
      <c r="M17" s="15" t="s">
        <v>75</v>
      </c>
      <c r="N17" s="25">
        <v>30000</v>
      </c>
      <c r="O17" s="15" t="s">
        <v>133</v>
      </c>
      <c r="P17" s="15" t="s">
        <v>74</v>
      </c>
      <c r="Q17" s="29" t="s">
        <v>24</v>
      </c>
      <c r="R17" s="56" t="s">
        <v>37</v>
      </c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12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5" sqref="B15:R2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"/>
      <c r="R1" s="40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7.25" x14ac:dyDescent="0.25">
      <c r="A3" s="12"/>
      <c r="B3" s="9"/>
      <c r="C3" s="9"/>
      <c r="D3" s="9"/>
      <c r="E3" s="67"/>
      <c r="F3" s="67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7"/>
      <c r="K5" s="45" t="s">
        <v>16</v>
      </c>
      <c r="L5" s="45" t="s">
        <v>17</v>
      </c>
      <c r="M5" s="44" t="s">
        <v>13</v>
      </c>
      <c r="N5" s="45" t="s">
        <v>14</v>
      </c>
      <c r="O5" s="81"/>
      <c r="P5" s="81"/>
      <c r="Q5" s="60"/>
      <c r="R5" s="60"/>
      <c r="T5" s="60"/>
      <c r="U5" s="60"/>
    </row>
    <row r="6" spans="1:21" s="1" customFormat="1" ht="15.75" customHeight="1" x14ac:dyDescent="0.25">
      <c r="A6" s="30">
        <v>1</v>
      </c>
      <c r="B6" s="19">
        <v>43652</v>
      </c>
      <c r="C6" s="19" t="s">
        <v>132</v>
      </c>
      <c r="D6" s="56" t="s">
        <v>56</v>
      </c>
      <c r="E6" s="57">
        <v>865209034302373</v>
      </c>
      <c r="F6" s="56"/>
      <c r="G6" s="56" t="s">
        <v>57</v>
      </c>
      <c r="H6" s="15"/>
      <c r="I6" s="22" t="s">
        <v>129</v>
      </c>
      <c r="J6" s="15" t="s">
        <v>127</v>
      </c>
      <c r="K6" s="15"/>
      <c r="L6" s="15" t="s">
        <v>128</v>
      </c>
      <c r="M6" s="15" t="s">
        <v>130</v>
      </c>
      <c r="N6" s="25">
        <v>460000</v>
      </c>
      <c r="O6" s="15" t="s">
        <v>133</v>
      </c>
      <c r="P6" s="15" t="s">
        <v>74</v>
      </c>
      <c r="Q6" s="16" t="s">
        <v>24</v>
      </c>
      <c r="R6" s="15" t="s">
        <v>27</v>
      </c>
      <c r="T6" s="61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43652</v>
      </c>
      <c r="C7" s="19" t="s">
        <v>132</v>
      </c>
      <c r="D7" s="56" t="s">
        <v>58</v>
      </c>
      <c r="E7" s="57">
        <v>867717030432372</v>
      </c>
      <c r="F7" s="56"/>
      <c r="G7" s="3" t="s">
        <v>53</v>
      </c>
      <c r="H7" s="41"/>
      <c r="I7" s="22" t="s">
        <v>108</v>
      </c>
      <c r="J7" s="15" t="s">
        <v>39</v>
      </c>
      <c r="K7" s="15"/>
      <c r="L7" s="15" t="s">
        <v>106</v>
      </c>
      <c r="M7" s="15" t="s">
        <v>107</v>
      </c>
      <c r="N7" s="25"/>
      <c r="O7" s="15" t="s">
        <v>133</v>
      </c>
      <c r="P7" s="15" t="s">
        <v>74</v>
      </c>
      <c r="Q7" s="16" t="s">
        <v>24</v>
      </c>
      <c r="R7" s="15" t="s">
        <v>38</v>
      </c>
      <c r="T7" s="62"/>
      <c r="U7" s="30" t="s">
        <v>43</v>
      </c>
    </row>
    <row r="8" spans="1:21" s="1" customFormat="1" ht="15.75" customHeight="1" x14ac:dyDescent="0.25">
      <c r="A8" s="30">
        <v>3</v>
      </c>
      <c r="B8" s="19">
        <v>43652</v>
      </c>
      <c r="C8" s="19" t="s">
        <v>132</v>
      </c>
      <c r="D8" s="56" t="s">
        <v>58</v>
      </c>
      <c r="E8" s="57">
        <v>868183034623194</v>
      </c>
      <c r="F8" s="56"/>
      <c r="G8" s="3" t="s">
        <v>53</v>
      </c>
      <c r="H8" s="3"/>
      <c r="I8" s="22" t="s">
        <v>111</v>
      </c>
      <c r="J8" s="15" t="s">
        <v>39</v>
      </c>
      <c r="K8" s="15" t="s">
        <v>109</v>
      </c>
      <c r="L8" s="15" t="s">
        <v>106</v>
      </c>
      <c r="M8" s="15" t="s">
        <v>110</v>
      </c>
      <c r="N8" s="15"/>
      <c r="O8" s="15" t="s">
        <v>133</v>
      </c>
      <c r="P8" s="15" t="s">
        <v>74</v>
      </c>
      <c r="Q8" s="26" t="s">
        <v>24</v>
      </c>
      <c r="R8" s="3" t="s">
        <v>38</v>
      </c>
      <c r="T8" s="62"/>
      <c r="U8" s="30" t="s">
        <v>28</v>
      </c>
    </row>
    <row r="9" spans="1:21" s="1" customFormat="1" ht="15.75" customHeight="1" x14ac:dyDescent="0.25">
      <c r="A9" s="30">
        <v>4</v>
      </c>
      <c r="B9" s="19">
        <v>43652</v>
      </c>
      <c r="C9" s="19" t="s">
        <v>132</v>
      </c>
      <c r="D9" s="3" t="s">
        <v>54</v>
      </c>
      <c r="E9" s="20">
        <v>866050031810813</v>
      </c>
      <c r="F9" s="41"/>
      <c r="G9" s="3" t="s">
        <v>53</v>
      </c>
      <c r="H9" s="15" t="s">
        <v>116</v>
      </c>
      <c r="I9" s="22" t="s">
        <v>113</v>
      </c>
      <c r="J9" s="15" t="s">
        <v>104</v>
      </c>
      <c r="K9" s="22" t="s">
        <v>112</v>
      </c>
      <c r="L9" s="15" t="s">
        <v>126</v>
      </c>
      <c r="M9" s="15" t="s">
        <v>115</v>
      </c>
      <c r="N9" s="59" t="s">
        <v>114</v>
      </c>
      <c r="O9" s="15" t="s">
        <v>133</v>
      </c>
      <c r="P9" s="15" t="s">
        <v>74</v>
      </c>
      <c r="Q9" s="16" t="s">
        <v>24</v>
      </c>
      <c r="R9" s="15" t="s">
        <v>43</v>
      </c>
      <c r="T9" s="62"/>
      <c r="U9" s="30" t="s">
        <v>38</v>
      </c>
    </row>
    <row r="10" spans="1:21" s="1" customFormat="1" ht="15.75" customHeight="1" x14ac:dyDescent="0.25">
      <c r="A10" s="30">
        <v>5</v>
      </c>
      <c r="B10" s="19">
        <v>43652</v>
      </c>
      <c r="C10" s="19" t="s">
        <v>132</v>
      </c>
      <c r="D10" s="3" t="s">
        <v>54</v>
      </c>
      <c r="E10" s="20">
        <v>868926033953313</v>
      </c>
      <c r="F10" s="41"/>
      <c r="G10" s="3" t="s">
        <v>53</v>
      </c>
      <c r="H10" s="20"/>
      <c r="I10" s="22" t="s">
        <v>123</v>
      </c>
      <c r="J10" s="15" t="s">
        <v>124</v>
      </c>
      <c r="K10" s="15" t="s">
        <v>118</v>
      </c>
      <c r="L10" s="15" t="s">
        <v>122</v>
      </c>
      <c r="M10" s="15" t="s">
        <v>125</v>
      </c>
      <c r="N10" s="25"/>
      <c r="O10" s="15" t="s">
        <v>133</v>
      </c>
      <c r="P10" s="15" t="s">
        <v>74</v>
      </c>
      <c r="Q10" s="26" t="s">
        <v>24</v>
      </c>
      <c r="R10" s="3" t="s">
        <v>38</v>
      </c>
      <c r="T10" s="62"/>
      <c r="U10" s="30" t="s">
        <v>44</v>
      </c>
    </row>
    <row r="11" spans="1:21" s="1" customFormat="1" ht="15.75" customHeight="1" x14ac:dyDescent="0.25">
      <c r="A11" s="30">
        <v>6</v>
      </c>
      <c r="B11" s="19">
        <v>43652</v>
      </c>
      <c r="C11" s="19" t="s">
        <v>132</v>
      </c>
      <c r="D11" s="3" t="s">
        <v>54</v>
      </c>
      <c r="E11" s="20">
        <v>868345031043268</v>
      </c>
      <c r="F11" s="41"/>
      <c r="G11" s="3" t="s">
        <v>53</v>
      </c>
      <c r="H11" s="20" t="s">
        <v>117</v>
      </c>
      <c r="I11" s="22" t="s">
        <v>119</v>
      </c>
      <c r="J11" s="15" t="s">
        <v>120</v>
      </c>
      <c r="K11" s="15" t="s">
        <v>118</v>
      </c>
      <c r="L11" s="15" t="s">
        <v>122</v>
      </c>
      <c r="M11" s="15" t="s">
        <v>121</v>
      </c>
      <c r="N11" s="25"/>
      <c r="O11" s="15" t="s">
        <v>133</v>
      </c>
      <c r="P11" s="15" t="s">
        <v>74</v>
      </c>
      <c r="Q11" s="26" t="s">
        <v>24</v>
      </c>
      <c r="R11" s="3" t="s">
        <v>37</v>
      </c>
      <c r="T11" s="63"/>
      <c r="U11" s="30" t="s">
        <v>37</v>
      </c>
    </row>
    <row r="12" spans="1:21" s="17" customFormat="1" ht="15.75" customHeight="1" x14ac:dyDescent="0.25">
      <c r="A12" s="30">
        <v>7</v>
      </c>
      <c r="B12" s="19">
        <v>43652</v>
      </c>
      <c r="C12" s="19" t="s">
        <v>132</v>
      </c>
      <c r="D12" s="56" t="s">
        <v>59</v>
      </c>
      <c r="E12" s="57">
        <v>861693035621101</v>
      </c>
      <c r="F12" s="56"/>
      <c r="G12" s="56" t="s">
        <v>57</v>
      </c>
      <c r="H12" s="56" t="s">
        <v>131</v>
      </c>
      <c r="I12" s="22" t="s">
        <v>103</v>
      </c>
      <c r="J12" s="15" t="s">
        <v>104</v>
      </c>
      <c r="K12" s="22" t="s">
        <v>102</v>
      </c>
      <c r="L12" s="15"/>
      <c r="M12" s="15" t="s">
        <v>99</v>
      </c>
      <c r="N12" s="25"/>
      <c r="O12" s="15" t="s">
        <v>133</v>
      </c>
      <c r="P12" s="15" t="s">
        <v>74</v>
      </c>
      <c r="Q12" s="16" t="s">
        <v>24</v>
      </c>
      <c r="R12" s="15" t="s">
        <v>43</v>
      </c>
      <c r="T12" s="61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>
        <v>43652</v>
      </c>
      <c r="C13" s="19" t="s">
        <v>132</v>
      </c>
      <c r="D13" s="56" t="s">
        <v>59</v>
      </c>
      <c r="E13" s="57">
        <v>869668021837871</v>
      </c>
      <c r="F13" s="56"/>
      <c r="G13" s="56" t="s">
        <v>57</v>
      </c>
      <c r="H13" s="56" t="s">
        <v>60</v>
      </c>
      <c r="I13" s="22" t="s">
        <v>100</v>
      </c>
      <c r="J13" s="15" t="s">
        <v>101</v>
      </c>
      <c r="K13" s="15" t="s">
        <v>96</v>
      </c>
      <c r="L13" s="15"/>
      <c r="M13" s="15" t="s">
        <v>99</v>
      </c>
      <c r="N13" s="15"/>
      <c r="O13" s="15" t="s">
        <v>133</v>
      </c>
      <c r="P13" s="15" t="s">
        <v>74</v>
      </c>
      <c r="Q13" s="26" t="s">
        <v>24</v>
      </c>
      <c r="R13" s="3" t="s">
        <v>28</v>
      </c>
      <c r="T13" s="62"/>
      <c r="U13" s="30" t="s">
        <v>47</v>
      </c>
    </row>
    <row r="14" spans="1:21" s="1" customFormat="1" ht="15.75" customHeight="1" x14ac:dyDescent="0.25">
      <c r="A14" s="30">
        <v>9</v>
      </c>
      <c r="B14" s="19">
        <v>43652</v>
      </c>
      <c r="C14" s="19" t="s">
        <v>132</v>
      </c>
      <c r="D14" s="56" t="s">
        <v>59</v>
      </c>
      <c r="E14" s="57">
        <v>867330023817615</v>
      </c>
      <c r="F14" s="56"/>
      <c r="G14" s="56" t="s">
        <v>57</v>
      </c>
      <c r="H14" s="56" t="s">
        <v>61</v>
      </c>
      <c r="I14" s="22" t="s">
        <v>97</v>
      </c>
      <c r="J14" s="15" t="s">
        <v>98</v>
      </c>
      <c r="K14" s="22" t="s">
        <v>96</v>
      </c>
      <c r="L14" s="15"/>
      <c r="M14" s="15" t="s">
        <v>99</v>
      </c>
      <c r="N14" s="15"/>
      <c r="O14" s="15" t="s">
        <v>133</v>
      </c>
      <c r="P14" s="15" t="s">
        <v>74</v>
      </c>
      <c r="Q14" s="26" t="s">
        <v>24</v>
      </c>
      <c r="R14" s="3" t="s">
        <v>28</v>
      </c>
      <c r="T14" s="62"/>
      <c r="U14" s="30" t="s">
        <v>46</v>
      </c>
    </row>
    <row r="15" spans="1:21" ht="16.5" x14ac:dyDescent="0.25">
      <c r="A15" s="30">
        <v>10</v>
      </c>
      <c r="B15" s="19">
        <v>43652</v>
      </c>
      <c r="C15" s="19" t="s">
        <v>132</v>
      </c>
      <c r="D15" s="56" t="s">
        <v>62</v>
      </c>
      <c r="E15" s="58" t="s">
        <v>63</v>
      </c>
      <c r="F15" s="56"/>
      <c r="G15" s="56" t="s">
        <v>57</v>
      </c>
      <c r="H15" s="56" t="s">
        <v>60</v>
      </c>
      <c r="I15" s="22" t="s">
        <v>83</v>
      </c>
      <c r="J15" s="15" t="s">
        <v>105</v>
      </c>
      <c r="K15" s="15" t="s">
        <v>76</v>
      </c>
      <c r="L15" s="15"/>
      <c r="M15" s="15" t="s">
        <v>95</v>
      </c>
      <c r="N15" s="25">
        <v>130000</v>
      </c>
      <c r="O15" s="15" t="s">
        <v>133</v>
      </c>
      <c r="P15" s="15" t="s">
        <v>74</v>
      </c>
      <c r="Q15" s="16" t="s">
        <v>24</v>
      </c>
      <c r="R15" s="15" t="s">
        <v>37</v>
      </c>
      <c r="T15" s="62"/>
      <c r="U15" s="30" t="s">
        <v>31</v>
      </c>
    </row>
    <row r="16" spans="1:21" ht="16.5" x14ac:dyDescent="0.25">
      <c r="A16" s="30">
        <v>11</v>
      </c>
      <c r="B16" s="19">
        <v>43652</v>
      </c>
      <c r="C16" s="19" t="s">
        <v>132</v>
      </c>
      <c r="D16" s="56" t="s">
        <v>62</v>
      </c>
      <c r="E16" s="57">
        <v>866762024314187</v>
      </c>
      <c r="F16" s="56"/>
      <c r="G16" s="56" t="s">
        <v>57</v>
      </c>
      <c r="H16" s="56" t="s">
        <v>60</v>
      </c>
      <c r="I16" s="22" t="s">
        <v>94</v>
      </c>
      <c r="J16" s="15" t="s">
        <v>79</v>
      </c>
      <c r="K16" s="15" t="s">
        <v>82</v>
      </c>
      <c r="L16" s="15" t="s">
        <v>86</v>
      </c>
      <c r="M16" s="15" t="s">
        <v>84</v>
      </c>
      <c r="N16" s="25">
        <v>100000</v>
      </c>
      <c r="O16" s="15" t="s">
        <v>133</v>
      </c>
      <c r="P16" s="15" t="s">
        <v>74</v>
      </c>
      <c r="Q16" s="26" t="s">
        <v>24</v>
      </c>
      <c r="R16" s="3" t="s">
        <v>37</v>
      </c>
      <c r="T16" s="63"/>
      <c r="U16" s="30" t="s">
        <v>32</v>
      </c>
    </row>
    <row r="17" spans="1:21" ht="16.5" x14ac:dyDescent="0.25">
      <c r="A17" s="30">
        <v>12</v>
      </c>
      <c r="B17" s="19">
        <v>43652</v>
      </c>
      <c r="C17" s="19" t="s">
        <v>132</v>
      </c>
      <c r="D17" s="56" t="s">
        <v>62</v>
      </c>
      <c r="E17" s="57">
        <v>864161026899604</v>
      </c>
      <c r="F17" s="56"/>
      <c r="G17" s="56" t="s">
        <v>57</v>
      </c>
      <c r="H17" s="56" t="s">
        <v>60</v>
      </c>
      <c r="I17" s="22" t="s">
        <v>72</v>
      </c>
      <c r="J17" s="15" t="s">
        <v>73</v>
      </c>
      <c r="K17" s="15"/>
      <c r="L17" s="15" t="s">
        <v>86</v>
      </c>
      <c r="M17" s="15" t="s">
        <v>92</v>
      </c>
      <c r="N17" s="25">
        <v>30000</v>
      </c>
      <c r="O17" s="15" t="s">
        <v>133</v>
      </c>
      <c r="P17" s="15" t="s">
        <v>74</v>
      </c>
      <c r="Q17" s="26" t="s">
        <v>24</v>
      </c>
      <c r="R17" s="3" t="s">
        <v>37</v>
      </c>
      <c r="T17" s="42"/>
      <c r="U17" s="42"/>
    </row>
    <row r="18" spans="1:21" ht="16.5" x14ac:dyDescent="0.25">
      <c r="A18" s="30">
        <v>13</v>
      </c>
      <c r="B18" s="19">
        <v>43652</v>
      </c>
      <c r="C18" s="19" t="s">
        <v>132</v>
      </c>
      <c r="D18" s="56" t="s">
        <v>62</v>
      </c>
      <c r="E18" s="58" t="s">
        <v>64</v>
      </c>
      <c r="F18" s="56"/>
      <c r="G18" s="56" t="s">
        <v>57</v>
      </c>
      <c r="H18" s="56" t="s">
        <v>60</v>
      </c>
      <c r="I18" s="22" t="s">
        <v>93</v>
      </c>
      <c r="J18" s="15" t="s">
        <v>79</v>
      </c>
      <c r="K18" s="15" t="s">
        <v>82</v>
      </c>
      <c r="L18" s="15" t="s">
        <v>86</v>
      </c>
      <c r="M18" s="15" t="s">
        <v>84</v>
      </c>
      <c r="N18" s="25">
        <v>100000</v>
      </c>
      <c r="O18" s="15" t="s">
        <v>133</v>
      </c>
      <c r="P18" s="15" t="s">
        <v>74</v>
      </c>
      <c r="Q18" s="29" t="s">
        <v>24</v>
      </c>
      <c r="R18" s="56" t="s">
        <v>37</v>
      </c>
      <c r="T18" s="43"/>
      <c r="U18" s="43"/>
    </row>
    <row r="19" spans="1:21" ht="16.5" x14ac:dyDescent="0.25">
      <c r="A19" s="30">
        <v>14</v>
      </c>
      <c r="B19" s="19">
        <v>43652</v>
      </c>
      <c r="C19" s="19" t="s">
        <v>132</v>
      </c>
      <c r="D19" s="56" t="s">
        <v>62</v>
      </c>
      <c r="E19" s="58" t="s">
        <v>65</v>
      </c>
      <c r="F19" s="56"/>
      <c r="G19" s="56" t="s">
        <v>57</v>
      </c>
      <c r="H19" s="56" t="s">
        <v>60</v>
      </c>
      <c r="I19" s="23" t="s">
        <v>83</v>
      </c>
      <c r="J19" s="15" t="s">
        <v>79</v>
      </c>
      <c r="K19" s="15" t="s">
        <v>82</v>
      </c>
      <c r="L19" s="15" t="s">
        <v>86</v>
      </c>
      <c r="M19" s="15" t="s">
        <v>84</v>
      </c>
      <c r="N19" s="25">
        <v>100000</v>
      </c>
      <c r="O19" s="15" t="s">
        <v>133</v>
      </c>
      <c r="P19" s="15" t="s">
        <v>74</v>
      </c>
      <c r="Q19" s="29" t="s">
        <v>24</v>
      </c>
      <c r="R19" s="56" t="s">
        <v>37</v>
      </c>
      <c r="T19" s="41" t="s">
        <v>40</v>
      </c>
      <c r="U19" s="3" t="s">
        <v>21</v>
      </c>
    </row>
    <row r="20" spans="1:21" ht="16.5" x14ac:dyDescent="0.25">
      <c r="A20" s="30">
        <v>15</v>
      </c>
      <c r="B20" s="19">
        <v>43652</v>
      </c>
      <c r="C20" s="19" t="s">
        <v>132</v>
      </c>
      <c r="D20" s="56" t="s">
        <v>62</v>
      </c>
      <c r="E20" s="57">
        <v>865904027277885</v>
      </c>
      <c r="F20" s="56"/>
      <c r="G20" s="56" t="s">
        <v>57</v>
      </c>
      <c r="H20" s="56" t="s">
        <v>60</v>
      </c>
      <c r="I20" s="16" t="s">
        <v>81</v>
      </c>
      <c r="J20" s="15" t="s">
        <v>87</v>
      </c>
      <c r="K20" s="15" t="s">
        <v>86</v>
      </c>
      <c r="L20" s="15"/>
      <c r="M20" s="15" t="s">
        <v>88</v>
      </c>
      <c r="N20" s="25">
        <v>100000</v>
      </c>
      <c r="O20" s="15" t="s">
        <v>133</v>
      </c>
      <c r="P20" s="15" t="s">
        <v>74</v>
      </c>
      <c r="Q20" s="29" t="s">
        <v>24</v>
      </c>
      <c r="R20" s="56" t="s">
        <v>37</v>
      </c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19">
        <v>43652</v>
      </c>
      <c r="C21" s="19" t="s">
        <v>132</v>
      </c>
      <c r="D21" s="56" t="s">
        <v>62</v>
      </c>
      <c r="E21" s="58" t="s">
        <v>66</v>
      </c>
      <c r="F21" s="56"/>
      <c r="G21" s="56" t="s">
        <v>57</v>
      </c>
      <c r="H21" s="56" t="s">
        <v>67</v>
      </c>
      <c r="I21" s="15" t="s">
        <v>90</v>
      </c>
      <c r="J21" s="15" t="s">
        <v>79</v>
      </c>
      <c r="K21" s="15" t="s">
        <v>89</v>
      </c>
      <c r="L21" s="15" t="s">
        <v>86</v>
      </c>
      <c r="M21" s="15" t="s">
        <v>91</v>
      </c>
      <c r="N21" s="25">
        <v>100000</v>
      </c>
      <c r="O21" s="15" t="s">
        <v>133</v>
      </c>
      <c r="P21" s="15" t="s">
        <v>74</v>
      </c>
      <c r="Q21" s="29" t="s">
        <v>24</v>
      </c>
      <c r="R21" s="56" t="s">
        <v>37</v>
      </c>
      <c r="T21" s="3" t="s">
        <v>22</v>
      </c>
      <c r="U21" s="3">
        <f>COUNTIF($Q$6:$Q$56,"PC")</f>
        <v>21</v>
      </c>
    </row>
    <row r="22" spans="1:21" ht="16.5" x14ac:dyDescent="0.25">
      <c r="A22" s="30">
        <v>17</v>
      </c>
      <c r="B22" s="19">
        <v>43652</v>
      </c>
      <c r="C22" s="19" t="s">
        <v>132</v>
      </c>
      <c r="D22" s="56" t="s">
        <v>62</v>
      </c>
      <c r="E22" s="57">
        <v>865904027272241</v>
      </c>
      <c r="F22" s="56"/>
      <c r="G22" s="56" t="s">
        <v>57</v>
      </c>
      <c r="H22" s="56" t="s">
        <v>60</v>
      </c>
      <c r="I22" s="15" t="s">
        <v>83</v>
      </c>
      <c r="J22" s="24" t="s">
        <v>73</v>
      </c>
      <c r="K22" s="24"/>
      <c r="L22" s="15" t="s">
        <v>76</v>
      </c>
      <c r="M22" s="15" t="s">
        <v>85</v>
      </c>
      <c r="N22" s="24"/>
      <c r="O22" s="15" t="s">
        <v>133</v>
      </c>
      <c r="P22" s="15" t="s">
        <v>74</v>
      </c>
      <c r="Q22" s="29" t="s">
        <v>24</v>
      </c>
      <c r="R22" s="56" t="s">
        <v>37</v>
      </c>
      <c r="T22" s="41" t="s">
        <v>41</v>
      </c>
      <c r="U22" s="3">
        <f>SUM(U20:U21)</f>
        <v>21</v>
      </c>
    </row>
    <row r="23" spans="1:21" ht="16.5" x14ac:dyDescent="0.25">
      <c r="A23" s="30">
        <v>18</v>
      </c>
      <c r="B23" s="19">
        <v>43652</v>
      </c>
      <c r="C23" s="19" t="s">
        <v>132</v>
      </c>
      <c r="D23" s="56" t="s">
        <v>62</v>
      </c>
      <c r="E23" s="58" t="s">
        <v>68</v>
      </c>
      <c r="F23" s="56"/>
      <c r="G23" s="56" t="s">
        <v>57</v>
      </c>
      <c r="H23" s="56" t="s">
        <v>60</v>
      </c>
      <c r="I23" s="15" t="s">
        <v>83</v>
      </c>
      <c r="J23" s="15" t="s">
        <v>79</v>
      </c>
      <c r="K23" s="15" t="s">
        <v>82</v>
      </c>
      <c r="L23" s="15" t="s">
        <v>76</v>
      </c>
      <c r="M23" s="15" t="s">
        <v>84</v>
      </c>
      <c r="N23" s="25">
        <v>100000</v>
      </c>
      <c r="O23" s="15" t="s">
        <v>133</v>
      </c>
      <c r="P23" s="15" t="s">
        <v>74</v>
      </c>
      <c r="Q23" s="29" t="s">
        <v>24</v>
      </c>
      <c r="R23" s="56" t="s">
        <v>37</v>
      </c>
      <c r="T23" s="43"/>
      <c r="U23" s="43"/>
    </row>
    <row r="24" spans="1:21" ht="16.5" x14ac:dyDescent="0.25">
      <c r="A24" s="30">
        <v>19</v>
      </c>
      <c r="B24" s="19">
        <v>43652</v>
      </c>
      <c r="C24" s="19" t="s">
        <v>132</v>
      </c>
      <c r="D24" s="56" t="s">
        <v>62</v>
      </c>
      <c r="E24" s="58" t="s">
        <v>69</v>
      </c>
      <c r="F24" s="56"/>
      <c r="G24" s="56" t="s">
        <v>57</v>
      </c>
      <c r="H24" s="56" t="s">
        <v>60</v>
      </c>
      <c r="I24" s="25" t="s">
        <v>81</v>
      </c>
      <c r="J24" s="15" t="s">
        <v>79</v>
      </c>
      <c r="K24" s="15" t="s">
        <v>76</v>
      </c>
      <c r="L24" s="15"/>
      <c r="M24" s="15" t="s">
        <v>80</v>
      </c>
      <c r="N24" s="25">
        <v>100000</v>
      </c>
      <c r="O24" s="15" t="s">
        <v>133</v>
      </c>
      <c r="P24" s="15" t="s">
        <v>74</v>
      </c>
      <c r="Q24" s="29" t="s">
        <v>24</v>
      </c>
      <c r="R24" s="56" t="s">
        <v>37</v>
      </c>
      <c r="T24" s="43"/>
      <c r="U24" s="43"/>
    </row>
    <row r="25" spans="1:21" ht="16.5" x14ac:dyDescent="0.25">
      <c r="A25" s="30">
        <v>20</v>
      </c>
      <c r="B25" s="19">
        <v>43652</v>
      </c>
      <c r="C25" s="19" t="s">
        <v>132</v>
      </c>
      <c r="D25" s="56" t="s">
        <v>62</v>
      </c>
      <c r="E25" s="58" t="s">
        <v>70</v>
      </c>
      <c r="F25" s="56" t="s">
        <v>71</v>
      </c>
      <c r="G25" s="56" t="s">
        <v>57</v>
      </c>
      <c r="H25" s="56" t="s">
        <v>77</v>
      </c>
      <c r="I25" s="15" t="s">
        <v>78</v>
      </c>
      <c r="J25" s="15" t="s">
        <v>79</v>
      </c>
      <c r="K25" s="15"/>
      <c r="L25" s="15" t="s">
        <v>76</v>
      </c>
      <c r="M25" s="15" t="s">
        <v>80</v>
      </c>
      <c r="N25" s="25">
        <v>100000</v>
      </c>
      <c r="O25" s="15" t="s">
        <v>133</v>
      </c>
      <c r="P25" s="15" t="s">
        <v>74</v>
      </c>
      <c r="Q25" s="29" t="s">
        <v>24</v>
      </c>
      <c r="R25" s="56" t="s">
        <v>37</v>
      </c>
      <c r="T25" s="41" t="s">
        <v>20</v>
      </c>
      <c r="U25" s="3" t="s">
        <v>21</v>
      </c>
    </row>
    <row r="26" spans="1:21" ht="16.5" x14ac:dyDescent="0.25">
      <c r="A26" s="30">
        <v>21</v>
      </c>
      <c r="B26" s="19">
        <v>43652</v>
      </c>
      <c r="C26" s="19" t="s">
        <v>132</v>
      </c>
      <c r="D26" s="56" t="s">
        <v>62</v>
      </c>
      <c r="E26" s="57">
        <v>862118021579476</v>
      </c>
      <c r="F26" s="56" t="s">
        <v>71</v>
      </c>
      <c r="G26" s="56" t="s">
        <v>57</v>
      </c>
      <c r="H26" s="56" t="s">
        <v>60</v>
      </c>
      <c r="I26" s="15" t="s">
        <v>72</v>
      </c>
      <c r="J26" s="15" t="s">
        <v>73</v>
      </c>
      <c r="K26" s="15"/>
      <c r="L26" s="15" t="s">
        <v>76</v>
      </c>
      <c r="M26" s="15" t="s">
        <v>75</v>
      </c>
      <c r="N26" s="25">
        <v>30000</v>
      </c>
      <c r="O26" s="15" t="s">
        <v>133</v>
      </c>
      <c r="P26" s="15" t="s">
        <v>74</v>
      </c>
      <c r="Q26" s="29" t="s">
        <v>24</v>
      </c>
      <c r="R26" s="56" t="s">
        <v>37</v>
      </c>
      <c r="T26" s="30" t="s">
        <v>33</v>
      </c>
      <c r="U26" s="3">
        <f>COUNTIF($R$6:$R$55,"MCU")</f>
        <v>1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2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2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3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13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T4:T5"/>
    <mergeCell ref="E3:F3"/>
    <mergeCell ref="U4:U5"/>
    <mergeCell ref="T6:T11"/>
    <mergeCell ref="T12:T16"/>
    <mergeCell ref="Q4:Q5"/>
    <mergeCell ref="R4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TG007S</vt:lpstr>
      <vt:lpstr>TG007X</vt:lpstr>
      <vt:lpstr>TG102V</vt:lpstr>
      <vt:lpstr>TG007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2019-07-31T03:43:04Z</dcterms:modified>
</cp:coreProperties>
</file>