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2.XuLyBH\"/>
    </mc:Choice>
  </mc:AlternateContent>
  <bookViews>
    <workbookView xWindow="0" yWindow="0" windowWidth="28800" windowHeight="12435" activeTab="2"/>
  </bookViews>
  <sheets>
    <sheet name="TG102LE" sheetId="31" r:id="rId1"/>
    <sheet name="TG102V" sheetId="30" r:id="rId2"/>
    <sheet name="TongHopThang" sheetId="22" r:id="rId3"/>
  </sheets>
  <definedNames>
    <definedName name="_xlnm._FilterDatabase" localSheetId="0" hidden="1">TG102LE!$S$1:$S$105</definedName>
    <definedName name="_xlnm._FilterDatabase" localSheetId="1" hidden="1">TG102V!$S$1:$S$105</definedName>
    <definedName name="_xlnm._FilterDatabase" localSheetId="2" hidden="1">TongHopThang!$S$1:$S$105</definedName>
    <definedName name="_xlnm.Criteria" localSheetId="0">TG102LE!$S$4:$S$51</definedName>
    <definedName name="_xlnm.Criteria" localSheetId="1">TG102V!$S$4:$S$51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V67" i="31" l="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26" i="31"/>
  <c r="W22" i="31"/>
  <c r="W21" i="31"/>
  <c r="W20" i="31"/>
  <c r="W37" i="31" l="1"/>
  <c r="W56" i="31"/>
  <c r="V67" i="30" l="1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<sst xmlns="http://schemas.openxmlformats.org/spreadsheetml/2006/main" count="344" uniqueCount="91">
  <si>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</si>
  <si>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</si>
  <si>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</si>
  <si>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</si>
  <si>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</si>
  <si>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</si>
  <si>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</si>
  <si>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</si>
  <si>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</si>
  <si>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</si>
  <si>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</si>
  <si>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</si>
  <si>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</si>
  <si>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</si>
  <si>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</si>
  <si>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</si>
  <si>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</si>
  <si>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</si>
  <si>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</si>
  <si>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</si>
  <si>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</si>
  <si>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</si>
  <si>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</si>
  <si>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</si>
  <si>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</si>
  <si>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</si>
  <si>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</si>
  <si>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</si>
  <si>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</si>
  <si>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</si>
  <si>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</si>
  <si>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</si>
  <si>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</si>
  <si>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</si>
  <si>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</si>
  <si>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</si>
  <si>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</si>
  <si>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</si>
  <si>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</si>
  <si>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</si>
  <si>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</si>
  <si>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</si>
  <si>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</si>
  <si>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</si>
  <si>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</si>
  <si>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</si>
  <si>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</si>
  <si>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</si>
  <si>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</si>
  <si>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</si>
  <si>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</si>
  <si>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</si>
  <si>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</si>
  <si>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</si>
  <si>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</si>
  <si>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</si>
  <si>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</si>
  <si>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</si>
  <si>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</si>
  <si>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</si>
  <si>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</si>
  <si>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</si>
  <si>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</si>
  <si>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</si>
  <si>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</si>
  <si>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</si>
  <si>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H</t>
  </si>
  <si>
    <t>XỬ LÝ THIẾT BỊ BẢO HÀNH THÁNG 12 NĂM 2020</t>
  </si>
  <si>
    <t>08/12/2020</t>
  </si>
  <si>
    <t>Q-maps</t>
  </si>
  <si>
    <t>W.2.00.---19.200416</t>
  </si>
  <si>
    <t xml:space="preserve">W.1.00.---01.180629 </t>
  </si>
  <si>
    <t>125.212.203.114,15757</t>
  </si>
  <si>
    <t>Lock: 125.212.203.114,15757</t>
  </si>
  <si>
    <t>Tùng</t>
  </si>
  <si>
    <t>CS</t>
  </si>
  <si>
    <t>W.2.00.---21.200630</t>
  </si>
  <si>
    <t>Nâng cấp khay sim, nâng cấp FW</t>
  </si>
  <si>
    <t>Qmaps</t>
  </si>
  <si>
    <t>11/12/2020</t>
  </si>
  <si>
    <t>Thiết bị không nhận sim</t>
  </si>
  <si>
    <t>BT</t>
  </si>
  <si>
    <t>Nâng cấp khay sim+FW cho thiết bị</t>
  </si>
  <si>
    <t>Không khắc phục được thiết bị</t>
  </si>
  <si>
    <t>KS</t>
  </si>
  <si>
    <t>Thể</t>
  </si>
  <si>
    <t>PC+PM</t>
  </si>
  <si>
    <t>Thiết bị oxi hóa linh kiện</t>
  </si>
  <si>
    <t>16/12/2020</t>
  </si>
  <si>
    <t>Thiết bị không khởi động được</t>
  </si>
  <si>
    <t>Nạp lại FW cho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</si>
</sst>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0" fillId="0" borderId="1" xfId="0" quotePrefix="1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73" t="s">
        <v>67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</row>
    <row r="2" spans="1:23" ht="24.95" customHeight="1" x14ac:dyDescent="0.25">
      <c r="A2" s="74" t="s">
        <v>65</v>
      </c>
      <c r="B2" s="75"/>
      <c r="C2" s="75"/>
      <c r="D2" s="75"/>
      <c r="E2" s="76" t="s">
        <v>78</v>
      </c>
      <c r="F2" s="76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77" t="s">
        <v>0</v>
      </c>
      <c r="B4" s="78" t="s">
        <v>9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79" t="s">
        <v>42</v>
      </c>
      <c r="N4" s="79" t="s">
        <v>10</v>
      </c>
      <c r="O4" s="78" t="s">
        <v>8</v>
      </c>
      <c r="P4" s="87" t="s">
        <v>14</v>
      </c>
      <c r="Q4" s="78" t="s">
        <v>39</v>
      </c>
      <c r="R4" s="78" t="s">
        <v>61</v>
      </c>
      <c r="S4" s="88" t="s">
        <v>64</v>
      </c>
      <c r="T4" s="28"/>
      <c r="U4" s="28"/>
      <c r="V4" s="78" t="s">
        <v>39</v>
      </c>
      <c r="W4" s="78" t="s">
        <v>61</v>
      </c>
    </row>
    <row r="5" spans="1:23" ht="50.1" customHeight="1" x14ac:dyDescent="0.25">
      <c r="A5" s="77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78"/>
      <c r="K5" s="58" t="s">
        <v>12</v>
      </c>
      <c r="L5" s="58" t="s">
        <v>13</v>
      </c>
      <c r="M5" s="80"/>
      <c r="N5" s="80"/>
      <c r="O5" s="78"/>
      <c r="P5" s="87"/>
      <c r="Q5" s="78"/>
      <c r="R5" s="78"/>
      <c r="S5" s="89"/>
      <c r="T5" s="28"/>
      <c r="U5" s="28"/>
      <c r="V5" s="78"/>
      <c r="W5" s="78"/>
    </row>
    <row r="6" spans="1:23" s="14" customFormat="1" ht="18" customHeight="1" x14ac:dyDescent="0.25">
      <c r="A6" s="4">
        <v>1</v>
      </c>
      <c r="B6" s="68" t="s">
        <v>88</v>
      </c>
      <c r="C6" s="68" t="s">
        <v>88</v>
      </c>
      <c r="D6" s="51" t="s">
        <v>44</v>
      </c>
      <c r="E6" s="52">
        <v>868183033848339</v>
      </c>
      <c r="F6" s="51"/>
      <c r="G6" s="51" t="s">
        <v>66</v>
      </c>
      <c r="H6" s="65"/>
      <c r="I6" s="70">
        <v>1.25212203114157E+16</v>
      </c>
      <c r="J6" s="53" t="s">
        <v>89</v>
      </c>
      <c r="K6" s="53"/>
      <c r="L6" s="56"/>
      <c r="M6" s="53" t="s">
        <v>90</v>
      </c>
      <c r="N6" s="55"/>
      <c r="O6" s="53" t="s">
        <v>81</v>
      </c>
      <c r="P6" s="53" t="s">
        <v>85</v>
      </c>
      <c r="Q6" s="3" t="s">
        <v>19</v>
      </c>
      <c r="R6" s="51" t="s">
        <v>24</v>
      </c>
      <c r="S6" s="4"/>
      <c r="T6" s="28"/>
      <c r="U6" s="72"/>
      <c r="V6" s="81" t="s">
        <v>18</v>
      </c>
      <c r="W6" s="4" t="s">
        <v>20</v>
      </c>
    </row>
    <row r="7" spans="1:23" s="14" customFormat="1" ht="18" customHeight="1" x14ac:dyDescent="0.25">
      <c r="A7" s="4">
        <v>2</v>
      </c>
      <c r="B7" s="68"/>
      <c r="C7" s="50"/>
      <c r="D7" s="51"/>
      <c r="E7" s="52"/>
      <c r="F7" s="69"/>
      <c r="G7" s="51"/>
      <c r="H7" s="65"/>
      <c r="I7" s="53"/>
      <c r="J7" s="53"/>
      <c r="K7" s="1"/>
      <c r="L7" s="53"/>
      <c r="M7" s="53"/>
      <c r="N7" s="3"/>
      <c r="O7" s="53"/>
      <c r="P7" s="53"/>
      <c r="Q7" s="3"/>
      <c r="R7" s="51"/>
      <c r="S7" s="4"/>
      <c r="T7" s="28"/>
      <c r="U7" s="72"/>
      <c r="V7" s="82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65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72"/>
      <c r="V8" s="82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65"/>
      <c r="G9" s="51"/>
      <c r="H9" s="51"/>
      <c r="I9" s="53"/>
      <c r="J9" s="53"/>
      <c r="K9" s="1"/>
      <c r="L9" s="53"/>
      <c r="M9" s="53"/>
      <c r="N9" s="3"/>
      <c r="O9" s="53"/>
      <c r="P9" s="53"/>
      <c r="Q9" s="3"/>
      <c r="R9" s="56"/>
      <c r="S9" s="4"/>
      <c r="T9" s="72"/>
      <c r="U9" s="72"/>
      <c r="V9" s="82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72"/>
      <c r="U10" s="72"/>
      <c r="V10" s="82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72"/>
      <c r="U11" s="72"/>
      <c r="V11" s="82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72"/>
      <c r="U12" s="72"/>
      <c r="V12" s="81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66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72"/>
      <c r="U13" s="72"/>
      <c r="V13" s="82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6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72"/>
      <c r="U14" s="72"/>
      <c r="V14" s="82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66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72"/>
      <c r="U15" s="16"/>
      <c r="V15" s="82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66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72"/>
      <c r="U16" s="16"/>
      <c r="V16" s="83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66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72"/>
      <c r="U17" s="16"/>
      <c r="V17" s="72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66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72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2"/>
      <c r="F19" s="51"/>
      <c r="G19" s="51"/>
      <c r="H19" s="51"/>
      <c r="I19" s="66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72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66"/>
      <c r="J20" s="53"/>
      <c r="K20" s="54"/>
      <c r="L20" s="1"/>
      <c r="M20" s="1"/>
      <c r="N20" s="1"/>
      <c r="O20" s="53"/>
      <c r="P20" s="1"/>
      <c r="Q20" s="3"/>
      <c r="R20" s="11"/>
      <c r="S20" s="4"/>
      <c r="T20" s="72"/>
      <c r="U20" s="16"/>
      <c r="V20" s="11" t="s">
        <v>17</v>
      </c>
      <c r="W20" s="11">
        <f>COUNTIF($Q$6:$Q$105,"PM")</f>
        <v>1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67"/>
      <c r="J21" s="1"/>
      <c r="K21" s="53"/>
      <c r="L21" s="1"/>
      <c r="M21" s="1"/>
      <c r="N21" s="1"/>
      <c r="O21" s="53"/>
      <c r="P21" s="1"/>
      <c r="Q21" s="3"/>
      <c r="R21" s="11"/>
      <c r="S21" s="4"/>
      <c r="T21" s="72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67"/>
      <c r="J22" s="1"/>
      <c r="K22" s="1"/>
      <c r="L22" s="1"/>
      <c r="M22" s="1"/>
      <c r="N22" s="13"/>
      <c r="O22" s="53"/>
      <c r="P22" s="1"/>
      <c r="Q22" s="3"/>
      <c r="R22" s="11"/>
      <c r="S22" s="4"/>
      <c r="T22" s="72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66"/>
      <c r="J23" s="1"/>
      <c r="K23" s="1"/>
      <c r="L23" s="1"/>
      <c r="M23" s="53"/>
      <c r="N23" s="1"/>
      <c r="O23" s="53"/>
      <c r="P23" s="1"/>
      <c r="Q23" s="3"/>
      <c r="R23" s="11"/>
      <c r="S23" s="4"/>
      <c r="T23" s="72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66"/>
      <c r="J24" s="1"/>
      <c r="K24" s="1"/>
      <c r="L24" s="1"/>
      <c r="M24" s="53"/>
      <c r="N24" s="1"/>
      <c r="O24" s="53"/>
      <c r="P24" s="1"/>
      <c r="Q24" s="3"/>
      <c r="R24" s="11"/>
      <c r="S24" s="4"/>
      <c r="T24" s="72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72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0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72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5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72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66"/>
      <c r="J28" s="1"/>
      <c r="K28" s="1"/>
      <c r="L28" s="1"/>
      <c r="M28" s="53"/>
      <c r="N28" s="1"/>
      <c r="O28" s="53"/>
      <c r="P28" s="1"/>
      <c r="Q28" s="3"/>
      <c r="R28" s="11"/>
      <c r="S28" s="4"/>
      <c r="T28" s="72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72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72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72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72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72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72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72"/>
      <c r="U35" s="16"/>
      <c r="V35" s="4" t="s">
        <v>38</v>
      </c>
      <c r="W35" s="11">
        <f>COUNTIF($R$6:$R$51,"*NCFW*")</f>
        <v>1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72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72"/>
      <c r="U37" s="16"/>
      <c r="V37" s="20" t="s">
        <v>33</v>
      </c>
      <c r="W37" s="11">
        <f>SUM(W26:W36)</f>
        <v>1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72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72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72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72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72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72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1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71"/>
      <c r="E50" s="34"/>
      <c r="F50" s="71"/>
      <c r="G50" s="7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7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4" t="s">
        <v>63</v>
      </c>
      <c r="W56" s="84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5"/>
      <c r="W57" s="85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6"/>
      <c r="W58" s="86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F1" zoomScale="55" zoomScaleNormal="55" workbookViewId="0">
      <selection activeCell="J8" sqref="J8:J9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73" t="s">
        <v>67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</row>
    <row r="2" spans="1:23" ht="24.95" customHeight="1" x14ac:dyDescent="0.25">
      <c r="A2" s="74" t="s">
        <v>65</v>
      </c>
      <c r="B2" s="75"/>
      <c r="C2" s="75"/>
      <c r="D2" s="75"/>
      <c r="E2" s="76" t="s">
        <v>69</v>
      </c>
      <c r="F2" s="76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77" t="s">
        <v>0</v>
      </c>
      <c r="B4" s="78" t="s">
        <v>9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79" t="s">
        <v>42</v>
      </c>
      <c r="N4" s="79" t="s">
        <v>10</v>
      </c>
      <c r="O4" s="78" t="s">
        <v>8</v>
      </c>
      <c r="P4" s="87" t="s">
        <v>14</v>
      </c>
      <c r="Q4" s="78" t="s">
        <v>39</v>
      </c>
      <c r="R4" s="78" t="s">
        <v>61</v>
      </c>
      <c r="S4" s="88" t="s">
        <v>64</v>
      </c>
      <c r="T4" s="28"/>
      <c r="U4" s="28"/>
      <c r="V4" s="78" t="s">
        <v>39</v>
      </c>
      <c r="W4" s="78" t="s">
        <v>61</v>
      </c>
    </row>
    <row r="5" spans="1:23" ht="50.1" customHeight="1" x14ac:dyDescent="0.25">
      <c r="A5" s="77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78"/>
      <c r="K5" s="58" t="s">
        <v>12</v>
      </c>
      <c r="L5" s="58" t="s">
        <v>13</v>
      </c>
      <c r="M5" s="80"/>
      <c r="N5" s="80"/>
      <c r="O5" s="78"/>
      <c r="P5" s="87"/>
      <c r="Q5" s="78"/>
      <c r="R5" s="78"/>
      <c r="S5" s="89"/>
      <c r="T5" s="28"/>
      <c r="U5" s="28"/>
      <c r="V5" s="78"/>
      <c r="W5" s="78"/>
    </row>
    <row r="6" spans="1:23" s="14" customFormat="1" ht="18" customHeight="1" x14ac:dyDescent="0.25">
      <c r="A6" s="4">
        <v>1</v>
      </c>
      <c r="B6" s="68" t="s">
        <v>68</v>
      </c>
      <c r="C6" s="68" t="s">
        <v>79</v>
      </c>
      <c r="D6" s="51" t="s">
        <v>46</v>
      </c>
      <c r="E6" s="52">
        <v>868926033962744</v>
      </c>
      <c r="F6" s="69"/>
      <c r="G6" s="51" t="s">
        <v>66</v>
      </c>
      <c r="H6" s="65"/>
      <c r="I6" s="70" t="s">
        <v>72</v>
      </c>
      <c r="J6" s="53" t="s">
        <v>80</v>
      </c>
      <c r="K6" s="53" t="s">
        <v>71</v>
      </c>
      <c r="L6" s="56" t="s">
        <v>76</v>
      </c>
      <c r="M6" s="53" t="s">
        <v>77</v>
      </c>
      <c r="N6" s="55"/>
      <c r="O6" s="53" t="s">
        <v>81</v>
      </c>
      <c r="P6" s="53" t="s">
        <v>74</v>
      </c>
      <c r="Q6" s="3" t="s">
        <v>18</v>
      </c>
      <c r="R6" s="51" t="s">
        <v>24</v>
      </c>
      <c r="S6" s="4" t="s">
        <v>75</v>
      </c>
      <c r="T6" s="28"/>
      <c r="U6" s="64"/>
      <c r="V6" s="81" t="s">
        <v>18</v>
      </c>
      <c r="W6" s="4" t="s">
        <v>20</v>
      </c>
    </row>
    <row r="7" spans="1:23" s="14" customFormat="1" ht="18" customHeight="1" x14ac:dyDescent="0.25">
      <c r="A7" s="4">
        <v>2</v>
      </c>
      <c r="B7" s="68" t="s">
        <v>68</v>
      </c>
      <c r="C7" s="50">
        <v>44147</v>
      </c>
      <c r="D7" s="51" t="s">
        <v>46</v>
      </c>
      <c r="E7" s="52">
        <v>868926033936326</v>
      </c>
      <c r="F7" s="69"/>
      <c r="G7" s="51" t="s">
        <v>66</v>
      </c>
      <c r="H7" s="65"/>
      <c r="I7" s="53" t="s">
        <v>73</v>
      </c>
      <c r="J7" s="53" t="s">
        <v>80</v>
      </c>
      <c r="K7" s="1" t="s">
        <v>70</v>
      </c>
      <c r="L7" s="53" t="s">
        <v>76</v>
      </c>
      <c r="M7" s="53" t="s">
        <v>77</v>
      </c>
      <c r="N7" s="3"/>
      <c r="O7" s="53" t="s">
        <v>81</v>
      </c>
      <c r="P7" s="53" t="s">
        <v>74</v>
      </c>
      <c r="Q7" s="3" t="s">
        <v>18</v>
      </c>
      <c r="R7" s="51" t="s">
        <v>24</v>
      </c>
      <c r="S7" s="4" t="s">
        <v>75</v>
      </c>
      <c r="T7" s="28"/>
      <c r="U7" s="64"/>
      <c r="V7" s="82"/>
      <c r="W7" s="4" t="s">
        <v>35</v>
      </c>
    </row>
    <row r="8" spans="1:23" s="14" customFormat="1" ht="18" customHeight="1" x14ac:dyDescent="0.25">
      <c r="A8" s="4">
        <v>3</v>
      </c>
      <c r="B8" s="50">
        <v>44181</v>
      </c>
      <c r="C8" s="50">
        <v>44181</v>
      </c>
      <c r="D8" s="51" t="s">
        <v>46</v>
      </c>
      <c r="E8" s="52">
        <v>868926033929016</v>
      </c>
      <c r="F8" s="65"/>
      <c r="G8" s="51" t="s">
        <v>66</v>
      </c>
      <c r="H8" s="51"/>
      <c r="I8" s="53" t="s">
        <v>73</v>
      </c>
      <c r="J8" s="53" t="s">
        <v>80</v>
      </c>
      <c r="K8" s="56"/>
      <c r="L8" s="53" t="s">
        <v>76</v>
      </c>
      <c r="M8" s="53" t="s">
        <v>82</v>
      </c>
      <c r="N8" s="3"/>
      <c r="O8" s="53" t="s">
        <v>81</v>
      </c>
      <c r="P8" s="53" t="s">
        <v>85</v>
      </c>
      <c r="Q8" s="3" t="s">
        <v>86</v>
      </c>
      <c r="R8" s="56" t="s">
        <v>24</v>
      </c>
      <c r="S8" s="4" t="s">
        <v>75</v>
      </c>
      <c r="T8" s="28"/>
      <c r="U8" s="64"/>
      <c r="V8" s="82"/>
      <c r="W8" s="4" t="s">
        <v>21</v>
      </c>
    </row>
    <row r="9" spans="1:23" s="14" customFormat="1" ht="18" customHeight="1" x14ac:dyDescent="0.25">
      <c r="A9" s="4">
        <v>4</v>
      </c>
      <c r="B9" s="50">
        <v>44181</v>
      </c>
      <c r="C9" s="50">
        <v>44181</v>
      </c>
      <c r="D9" s="51" t="s">
        <v>46</v>
      </c>
      <c r="E9" s="52">
        <v>868926033937951</v>
      </c>
      <c r="F9" s="65"/>
      <c r="G9" s="51" t="s">
        <v>66</v>
      </c>
      <c r="H9" s="51"/>
      <c r="I9" s="53" t="s">
        <v>73</v>
      </c>
      <c r="J9" s="53" t="s">
        <v>87</v>
      </c>
      <c r="K9" s="1"/>
      <c r="L9" s="53" t="s">
        <v>76</v>
      </c>
      <c r="M9" s="53" t="s">
        <v>83</v>
      </c>
      <c r="N9" s="3"/>
      <c r="O9" s="53" t="s">
        <v>84</v>
      </c>
      <c r="P9" s="53" t="s">
        <v>85</v>
      </c>
      <c r="Q9" s="3" t="s">
        <v>18</v>
      </c>
      <c r="R9" s="56" t="s">
        <v>30</v>
      </c>
      <c r="S9" s="4"/>
      <c r="T9" s="64"/>
      <c r="U9" s="64"/>
      <c r="V9" s="82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64"/>
      <c r="U10" s="64"/>
      <c r="V10" s="82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64"/>
      <c r="U11" s="64"/>
      <c r="V11" s="82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4"/>
      <c r="U12" s="64"/>
      <c r="V12" s="81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4"/>
      <c r="U13" s="64"/>
      <c r="V13" s="82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4"/>
      <c r="U14" s="64"/>
      <c r="V14" s="82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4"/>
      <c r="U15" s="16"/>
      <c r="V15" s="82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4"/>
      <c r="U16" s="16"/>
      <c r="V16" s="83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4"/>
      <c r="U17" s="16"/>
      <c r="V17" s="64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4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4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4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4"/>
      <c r="U21" s="16"/>
      <c r="V21" s="11" t="s">
        <v>57</v>
      </c>
      <c r="W21" s="11">
        <f>COUNTIF($Q$6:$Q$105,"PC")</f>
        <v>3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4"/>
      <c r="U22" s="16"/>
      <c r="V22" s="11" t="s">
        <v>58</v>
      </c>
      <c r="W22" s="11">
        <f>COUNTIF($Q$6:$Q$105,"PC+PM")</f>
        <v>1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4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4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4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4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4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4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4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4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4"/>
      <c r="U31" s="16"/>
      <c r="V31" s="4" t="s">
        <v>22</v>
      </c>
      <c r="W31" s="11">
        <f>COUNTIF($R$6:$R$51,"*LK*")</f>
        <v>1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4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4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4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4"/>
      <c r="U35" s="16"/>
      <c r="V35" s="4" t="s">
        <v>38</v>
      </c>
      <c r="W35" s="11">
        <f>COUNTIF($R$6:$R$51,"*NCFW*")</f>
        <v>3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4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4"/>
      <c r="U37" s="16"/>
      <c r="V37" s="20" t="s">
        <v>33</v>
      </c>
      <c r="W37" s="11">
        <f>SUM(W26:W36)</f>
        <v>4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4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4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4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4"/>
      <c r="U41" s="16"/>
      <c r="V41" s="20" t="s">
        <v>41</v>
      </c>
      <c r="W41" s="11">
        <f>COUNTIF($O$6:$O$51,"*KS*")</f>
        <v>1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4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4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3"/>
      <c r="E50" s="34"/>
      <c r="F50" s="63"/>
      <c r="G50" s="63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3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4" t="s">
        <v>63</v>
      </c>
      <c r="W56" s="84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5"/>
      <c r="W57" s="85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6"/>
      <c r="W58" s="86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1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B10" sqref="B10:S10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73" t="s">
        <v>67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</row>
    <row r="2" spans="1:23" ht="24.95" customHeight="1" x14ac:dyDescent="0.25">
      <c r="A2" s="74" t="s">
        <v>65</v>
      </c>
      <c r="B2" s="75"/>
      <c r="C2" s="75"/>
      <c r="D2" s="75"/>
      <c r="E2" s="76" t="s">
        <v>78</v>
      </c>
      <c r="F2" s="76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77" t="s">
        <v>0</v>
      </c>
      <c r="B4" s="78" t="s">
        <v>9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79" t="s">
        <v>42</v>
      </c>
      <c r="N4" s="79" t="s">
        <v>10</v>
      </c>
      <c r="O4" s="78" t="s">
        <v>8</v>
      </c>
      <c r="P4" s="87" t="s">
        <v>14</v>
      </c>
      <c r="Q4" s="78" t="s">
        <v>39</v>
      </c>
      <c r="R4" s="78" t="s">
        <v>61</v>
      </c>
      <c r="S4" s="88" t="s">
        <v>64</v>
      </c>
      <c r="T4" s="28"/>
      <c r="U4" s="28"/>
      <c r="V4" s="78" t="s">
        <v>39</v>
      </c>
      <c r="W4" s="78" t="s">
        <v>61</v>
      </c>
    </row>
    <row r="5" spans="1:23" ht="50.1" customHeight="1" x14ac:dyDescent="0.25">
      <c r="A5" s="77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78"/>
      <c r="K5" s="5" t="s">
        <v>12</v>
      </c>
      <c r="L5" s="5" t="s">
        <v>13</v>
      </c>
      <c r="M5" s="80"/>
      <c r="N5" s="80"/>
      <c r="O5" s="78"/>
      <c r="P5" s="87"/>
      <c r="Q5" s="78"/>
      <c r="R5" s="78"/>
      <c r="S5" s="89"/>
      <c r="T5" s="28"/>
      <c r="U5" s="28"/>
      <c r="V5" s="78"/>
      <c r="W5" s="78"/>
    </row>
    <row r="6" spans="1:23" s="14" customFormat="1" ht="18" customHeight="1" x14ac:dyDescent="0.25">
      <c r="A6" s="4">
        <v>1</v>
      </c>
      <c r="B6" s="68" t="s">
        <v>68</v>
      </c>
      <c r="C6" s="68" t="s">
        <v>79</v>
      </c>
      <c r="D6" s="51" t="s">
        <v>46</v>
      </c>
      <c r="E6" s="52">
        <v>868926033962744</v>
      </c>
      <c r="F6" s="69"/>
      <c r="G6" s="51" t="s">
        <v>66</v>
      </c>
      <c r="H6" s="65"/>
      <c r="I6" s="70" t="s">
        <v>72</v>
      </c>
      <c r="J6" s="53" t="s">
        <v>80</v>
      </c>
      <c r="K6" s="53" t="s">
        <v>71</v>
      </c>
      <c r="L6" s="56" t="s">
        <v>76</v>
      </c>
      <c r="M6" s="53" t="s">
        <v>77</v>
      </c>
      <c r="N6" s="55"/>
      <c r="O6" s="53" t="s">
        <v>81</v>
      </c>
      <c r="P6" s="53" t="s">
        <v>74</v>
      </c>
      <c r="Q6" s="3" t="s">
        <v>18</v>
      </c>
      <c r="R6" s="51" t="s">
        <v>24</v>
      </c>
      <c r="S6" s="4" t="s">
        <v>75</v>
      </c>
      <c r="T6" s="28"/>
      <c r="U6" s="30"/>
      <c r="V6" s="81" t="s">
        <v>18</v>
      </c>
      <c r="W6" s="4" t="s">
        <v>20</v>
      </c>
    </row>
    <row r="7" spans="1:23" s="14" customFormat="1" ht="18" customHeight="1" x14ac:dyDescent="0.25">
      <c r="A7" s="4">
        <v>2</v>
      </c>
      <c r="B7" s="68" t="s">
        <v>68</v>
      </c>
      <c r="C7" s="50">
        <v>44147</v>
      </c>
      <c r="D7" s="51" t="s">
        <v>46</v>
      </c>
      <c r="E7" s="52">
        <v>868926033936326</v>
      </c>
      <c r="F7" s="69"/>
      <c r="G7" s="51" t="s">
        <v>66</v>
      </c>
      <c r="H7" s="65"/>
      <c r="I7" s="53" t="s">
        <v>73</v>
      </c>
      <c r="J7" s="53" t="s">
        <v>80</v>
      </c>
      <c r="K7" s="1" t="s">
        <v>70</v>
      </c>
      <c r="L7" s="53" t="s">
        <v>76</v>
      </c>
      <c r="M7" s="53" t="s">
        <v>77</v>
      </c>
      <c r="N7" s="3"/>
      <c r="O7" s="53" t="s">
        <v>81</v>
      </c>
      <c r="P7" s="53" t="s">
        <v>74</v>
      </c>
      <c r="Q7" s="3" t="s">
        <v>18</v>
      </c>
      <c r="R7" s="51" t="s">
        <v>24</v>
      </c>
      <c r="S7" s="4" t="s">
        <v>75</v>
      </c>
      <c r="T7" s="28"/>
      <c r="U7" s="30"/>
      <c r="V7" s="82"/>
      <c r="W7" s="4" t="s">
        <v>35</v>
      </c>
    </row>
    <row r="8" spans="1:23" s="14" customFormat="1" ht="18" customHeight="1" x14ac:dyDescent="0.25">
      <c r="A8" s="4">
        <v>3</v>
      </c>
      <c r="B8" s="50">
        <v>44181</v>
      </c>
      <c r="C8" s="50">
        <v>44181</v>
      </c>
      <c r="D8" s="51" t="s">
        <v>46</v>
      </c>
      <c r="E8" s="52">
        <v>868926033929016</v>
      </c>
      <c r="F8" s="65"/>
      <c r="G8" s="51" t="s">
        <v>66</v>
      </c>
      <c r="H8" s="51"/>
      <c r="I8" s="53" t="s">
        <v>73</v>
      </c>
      <c r="J8" s="53" t="s">
        <v>80</v>
      </c>
      <c r="K8" s="56"/>
      <c r="L8" s="53" t="s">
        <v>76</v>
      </c>
      <c r="M8" s="53" t="s">
        <v>82</v>
      </c>
      <c r="N8" s="3"/>
      <c r="O8" s="53" t="s">
        <v>81</v>
      </c>
      <c r="P8" s="53" t="s">
        <v>85</v>
      </c>
      <c r="Q8" s="3" t="s">
        <v>86</v>
      </c>
      <c r="R8" s="56" t="s">
        <v>24</v>
      </c>
      <c r="S8" s="4" t="s">
        <v>75</v>
      </c>
      <c r="T8" s="28"/>
      <c r="U8" s="30"/>
      <c r="V8" s="82"/>
      <c r="W8" s="4" t="s">
        <v>21</v>
      </c>
    </row>
    <row r="9" spans="1:23" s="14" customFormat="1" ht="18" customHeight="1" x14ac:dyDescent="0.25">
      <c r="A9" s="4">
        <v>4</v>
      </c>
      <c r="B9" s="50">
        <v>44181</v>
      </c>
      <c r="C9" s="50">
        <v>44181</v>
      </c>
      <c r="D9" s="51" t="s">
        <v>46</v>
      </c>
      <c r="E9" s="52">
        <v>868926033937951</v>
      </c>
      <c r="F9" s="65"/>
      <c r="G9" s="51" t="s">
        <v>66</v>
      </c>
      <c r="H9" s="51"/>
      <c r="I9" s="53" t="s">
        <v>73</v>
      </c>
      <c r="J9" s="53" t="s">
        <v>87</v>
      </c>
      <c r="K9" s="1"/>
      <c r="L9" s="53" t="s">
        <v>76</v>
      </c>
      <c r="M9" s="53" t="s">
        <v>83</v>
      </c>
      <c r="N9" s="3"/>
      <c r="O9" s="53" t="s">
        <v>84</v>
      </c>
      <c r="P9" s="53" t="s">
        <v>85</v>
      </c>
      <c r="Q9" s="3" t="s">
        <v>18</v>
      </c>
      <c r="R9" s="56" t="s">
        <v>30</v>
      </c>
      <c r="S9" s="4"/>
      <c r="T9" s="30"/>
      <c r="U9" s="30"/>
      <c r="V9" s="82"/>
      <c r="W9" s="4" t="s">
        <v>59</v>
      </c>
    </row>
    <row r="10" spans="1:23" s="14" customFormat="1" ht="18" customHeight="1" x14ac:dyDescent="0.25">
      <c r="A10" s="4">
        <v>5</v>
      </c>
      <c r="B10" s="68" t="s">
        <v>88</v>
      </c>
      <c r="C10" s="68" t="s">
        <v>88</v>
      </c>
      <c r="D10" s="51" t="s">
        <v>44</v>
      </c>
      <c r="E10" s="52">
        <v>868183033848339</v>
      </c>
      <c r="F10" s="51"/>
      <c r="G10" s="51" t="s">
        <v>66</v>
      </c>
      <c r="H10" s="65"/>
      <c r="I10" s="70">
        <v>1.25212203114157E+16</v>
      </c>
      <c r="J10" s="53" t="s">
        <v>89</v>
      </c>
      <c r="K10" s="53"/>
      <c r="L10" s="56"/>
      <c r="M10" s="53" t="s">
        <v>90</v>
      </c>
      <c r="N10" s="55"/>
      <c r="O10" s="53" t="s">
        <v>81</v>
      </c>
      <c r="P10" s="53" t="s">
        <v>85</v>
      </c>
      <c r="Q10" s="3" t="s">
        <v>19</v>
      </c>
      <c r="R10" s="51" t="s">
        <v>24</v>
      </c>
      <c r="S10" s="4"/>
      <c r="T10" s="30"/>
      <c r="U10" s="30"/>
      <c r="V10" s="82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82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81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66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82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6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82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66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82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66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83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66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66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2"/>
      <c r="F19" s="51"/>
      <c r="G19" s="51"/>
      <c r="H19" s="51"/>
      <c r="I19" s="66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66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1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67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3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67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1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66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66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0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5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66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1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4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5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1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1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4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4" t="s">
        <v>63</v>
      </c>
      <c r="W56" s="84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5"/>
      <c r="W57" s="85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6"/>
      <c r="W58" s="86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1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TongHopThang</vt:lpstr>
      <vt:lpstr>TG102LE!Criteria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2020-12-24T08:15:57Z</dcterms:modified>
</cp:coreProperties>
</file>