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9\1.XuLyBH\"/>
    </mc:Choice>
  </mc:AlternateContent>
  <bookViews>
    <workbookView xWindow="0" yWindow="4215" windowWidth="21600" windowHeight="11385" activeTab="1"/>
  </bookViews>
  <sheets>
    <sheet name="TG102LE" sheetId="55" r:id="rId1"/>
    <sheet name="TG102V" sheetId="53" r:id="rId2"/>
  </sheets>
  <definedNames>
    <definedName name="_xlnm._FilterDatabase" localSheetId="0" hidden="1">TG102LE!$S$4:$S$50</definedName>
    <definedName name="_xlnm._FilterDatabase" localSheetId="1" hidden="1">TG102V!$S$4:$S$50</definedName>
    <definedName name="_xlnm.Criteria" localSheetId="0">TG102LE!$S$4:$S$50</definedName>
    <definedName name="_xlnm.Criteria" localSheetId="1">TG102V!$S$4:$S$50</definedName>
  </definedNames>
  <calcPr calcId="152511"/>
</workbook>
</file>

<file path=xl/calcChain.xml><?xml version="1.0" encoding="utf-8"?>
<calcChain xmlns="http://schemas.openxmlformats.org/spreadsheetml/2006/main">
  <c r="X47" i="55" l="1"/>
  <c r="W47" i="55"/>
  <c r="V47" i="55"/>
  <c r="T47" i="55"/>
  <c r="X46" i="55"/>
  <c r="W46" i="55"/>
  <c r="V46" i="55"/>
  <c r="X45" i="55"/>
  <c r="W45" i="55"/>
  <c r="V45" i="55"/>
  <c r="X44" i="55"/>
  <c r="W44" i="55"/>
  <c r="V44" i="55"/>
  <c r="V40" i="55"/>
  <c r="V39" i="55"/>
  <c r="V33" i="55"/>
  <c r="V32" i="55"/>
  <c r="V31" i="55"/>
  <c r="V29" i="55"/>
  <c r="V28" i="55"/>
  <c r="V27" i="55"/>
  <c r="V26" i="55"/>
  <c r="V25" i="55"/>
  <c r="V20" i="55"/>
  <c r="X47" i="53" l="1"/>
  <c r="W47" i="53"/>
  <c r="V47" i="53"/>
  <c r="T47" i="53"/>
  <c r="X46" i="53"/>
  <c r="W46" i="53"/>
  <c r="V46" i="53"/>
  <c r="X45" i="53"/>
  <c r="W45" i="53"/>
  <c r="V45" i="53"/>
  <c r="X44" i="53"/>
  <c r="W44" i="53"/>
  <c r="V44" i="53"/>
  <c r="V40" i="53"/>
  <c r="V39" i="53"/>
  <c r="V33" i="53"/>
  <c r="V32" i="53"/>
  <c r="V31" i="53"/>
  <c r="V29" i="53"/>
  <c r="V28" i="53"/>
  <c r="V27" i="53"/>
  <c r="V26" i="53"/>
  <c r="V25" i="53"/>
  <c r="V20" i="53"/>
</calcChain>
</file>

<file path=xl/sharedStrings.xml><?xml version="1.0" encoding="utf-8"?>
<sst xmlns="http://schemas.openxmlformats.org/spreadsheetml/2006/main" count="143" uniqueCount="64">
  <si>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</si>
  <si>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</si>
  <si>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</si>
  <si>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</si>
  <si>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</si>
  <si>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</si>
  <si>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</si>
  <si>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</si>
  <si>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</si>
  <si>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</si>
  <si>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</si>
  <si>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</si>
  <si>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</si>
  <si>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</si>
  <si>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</si>
  <si>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</si>
  <si>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</si>
  <si>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</si>
  <si>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</si>
  <si>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</si>
  <si>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</si>
  <si>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</si>
  <si>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</si>
  <si>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</si>
  <si>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</si>
  <si>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</si>
  <si>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</si>
  <si>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</si>
  <si>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</si>
  <si>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</si>
  <si>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</si>
  <si>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</si>
  <si>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</si>
  <si>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</si>
  <si>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</si>
  <si>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</si>
  <si>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</si>
  <si>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</si>
  <si>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</si>
  <si>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</si>
  <si>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</si>
  <si>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</si>
  <si>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</si>
  <si>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</si>
  <si>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</si>
  <si>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</si>
  <si>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</si>
  <si>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</si>
  <si>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</si>
  <si>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</si>
  <si>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</si>
  <si>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</si>
  <si>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</si>
  <si>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</si>
  <si>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</si>
  <si>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</si>
  <si>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</si>
  <si>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</si>
  <si>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</si>
  <si>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</si>
  <si>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</si>
  <si>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TG102V</t>
  </si>
  <si>
    <t>DL Nguyễn Nam</t>
  </si>
  <si>
    <t>ĐL Nguyễn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</si>
</sst>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15" zoomScaleNormal="115" workbookViewId="0">
      <selection activeCell="E7" sqref="E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63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40</v>
      </c>
      <c r="N4" s="59" t="s">
        <v>9</v>
      </c>
      <c r="O4" s="59" t="s">
        <v>6</v>
      </c>
      <c r="P4" s="57" t="s">
        <v>13</v>
      </c>
      <c r="Q4" s="59" t="s">
        <v>37</v>
      </c>
      <c r="R4" s="59" t="s">
        <v>51</v>
      </c>
      <c r="S4" s="61" t="s">
        <v>52</v>
      </c>
      <c r="U4" s="62" t="s">
        <v>37</v>
      </c>
      <c r="V4" s="62" t="s">
        <v>51</v>
      </c>
      <c r="W4" s="28"/>
    </row>
    <row r="5" spans="1:23" ht="50.1" customHeight="1" x14ac:dyDescent="0.25">
      <c r="A5" s="67"/>
      <c r="B5" s="51" t="s">
        <v>1</v>
      </c>
      <c r="C5" s="51" t="s">
        <v>2</v>
      </c>
      <c r="D5" s="51" t="s">
        <v>3</v>
      </c>
      <c r="E5" s="51" t="s">
        <v>41</v>
      </c>
      <c r="F5" s="51" t="s">
        <v>4</v>
      </c>
      <c r="G5" s="51" t="s">
        <v>5</v>
      </c>
      <c r="H5" s="51" t="s">
        <v>53</v>
      </c>
      <c r="I5" s="33" t="s">
        <v>14</v>
      </c>
      <c r="J5" s="51" t="s">
        <v>11</v>
      </c>
      <c r="K5" s="51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5">
        <v>1</v>
      </c>
      <c r="B6" s="38"/>
      <c r="C6" s="38"/>
      <c r="D6" s="37"/>
      <c r="E6" s="39"/>
      <c r="F6" s="37"/>
      <c r="G6" s="37"/>
      <c r="H6" s="37"/>
      <c r="I6" s="40"/>
      <c r="J6" s="42"/>
      <c r="K6" s="43"/>
      <c r="L6" s="43"/>
      <c r="M6" s="43"/>
      <c r="N6" s="41"/>
      <c r="O6" s="41"/>
      <c r="P6" s="43"/>
      <c r="Q6" s="41"/>
      <c r="R6" s="44"/>
      <c r="S6" s="45"/>
      <c r="T6" s="52"/>
      <c r="U6" s="54" t="s">
        <v>17</v>
      </c>
      <c r="V6" s="3" t="s">
        <v>19</v>
      </c>
      <c r="W6" s="52"/>
    </row>
    <row r="7" spans="1:23" ht="18" customHeight="1" x14ac:dyDescent="0.25">
      <c r="A7" s="45">
        <v>2</v>
      </c>
      <c r="B7" s="38"/>
      <c r="C7" s="38"/>
      <c r="D7" s="37"/>
      <c r="E7" s="39"/>
      <c r="F7" s="37"/>
      <c r="G7" s="37"/>
      <c r="H7" s="37"/>
      <c r="I7" s="40"/>
      <c r="J7" s="42"/>
      <c r="K7" s="43"/>
      <c r="L7" s="43"/>
      <c r="M7" s="43"/>
      <c r="N7" s="41"/>
      <c r="O7" s="41"/>
      <c r="P7" s="43"/>
      <c r="Q7" s="41"/>
      <c r="R7" s="44"/>
      <c r="S7" s="45"/>
      <c r="T7" s="52"/>
      <c r="U7" s="55"/>
      <c r="V7" s="3" t="s">
        <v>33</v>
      </c>
      <c r="W7" s="52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37"/>
      <c r="I8" s="40"/>
      <c r="J8" s="43"/>
      <c r="K8" s="43"/>
      <c r="L8" s="43"/>
      <c r="M8" s="43"/>
      <c r="N8" s="41"/>
      <c r="O8" s="41"/>
      <c r="P8" s="43"/>
      <c r="Q8" s="41"/>
      <c r="R8" s="44"/>
      <c r="S8" s="45"/>
      <c r="T8" s="52"/>
      <c r="U8" s="55"/>
      <c r="V8" s="3" t="s">
        <v>20</v>
      </c>
      <c r="W8" s="52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52"/>
      <c r="U9" s="55"/>
      <c r="V9" s="3" t="s">
        <v>49</v>
      </c>
      <c r="W9" s="52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2"/>
      <c r="U10" s="55"/>
      <c r="V10" s="3" t="s">
        <v>29</v>
      </c>
      <c r="W10" s="52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52"/>
      <c r="U11" s="55"/>
      <c r="V11" s="3" t="s">
        <v>28</v>
      </c>
      <c r="W11" s="52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2"/>
      <c r="U12" s="54" t="s">
        <v>18</v>
      </c>
      <c r="V12" s="3" t="s">
        <v>22</v>
      </c>
      <c r="W12" s="52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52"/>
      <c r="U13" s="55"/>
      <c r="V13" s="3" t="s">
        <v>35</v>
      </c>
      <c r="W13" s="52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2"/>
      <c r="U14" s="55"/>
      <c r="V14" s="3" t="s">
        <v>34</v>
      </c>
      <c r="W14" s="52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2"/>
      <c r="U15" s="56"/>
      <c r="V15" s="3" t="s">
        <v>23</v>
      </c>
      <c r="W15" s="52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2"/>
      <c r="U16" s="52"/>
      <c r="V16" s="9"/>
      <c r="W16" s="52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2"/>
      <c r="U17" s="52"/>
      <c r="V17" s="9"/>
      <c r="W17" s="52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2"/>
      <c r="U18" s="51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2"/>
      <c r="U19" s="3" t="s">
        <v>16</v>
      </c>
      <c r="V19" s="3">
        <v>4</v>
      </c>
      <c r="W19" s="52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2"/>
      <c r="U20" s="3" t="s">
        <v>47</v>
      </c>
      <c r="V20" s="3">
        <f>COUNTIF($Q$6:$Q$50,"PC")</f>
        <v>0</v>
      </c>
      <c r="W20" s="52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2"/>
      <c r="U21" s="3" t="s">
        <v>48</v>
      </c>
      <c r="V21" s="3"/>
      <c r="W21" s="52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2"/>
      <c r="U22" s="52"/>
      <c r="V22" s="9"/>
      <c r="W22" s="52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2"/>
      <c r="U23" s="52"/>
      <c r="V23" s="9"/>
      <c r="W23" s="52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2"/>
      <c r="U24" s="51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2"/>
      <c r="U25" s="3" t="s">
        <v>24</v>
      </c>
      <c r="V25" s="3">
        <f>COUNTIF($R$6:$R$50,"*MCU*")</f>
        <v>0</v>
      </c>
      <c r="W25" s="52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2"/>
      <c r="U26" s="3" t="s">
        <v>32</v>
      </c>
      <c r="V26" s="3">
        <f>COUNTIF($R$6:$R$50,"*GSM*")</f>
        <v>0</v>
      </c>
      <c r="W26" s="52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2"/>
      <c r="U27" s="3" t="s">
        <v>25</v>
      </c>
      <c r="V27" s="3">
        <f>COUNTIF($R$6:$R$50,"*GPS*")</f>
        <v>0</v>
      </c>
      <c r="W27" s="52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2"/>
      <c r="U28" s="3" t="s">
        <v>50</v>
      </c>
      <c r="V28" s="3">
        <f>COUNTIF($R$6:$R$50,"*NG*")</f>
        <v>0</v>
      </c>
      <c r="W28" s="52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2"/>
      <c r="U29" s="3" t="s">
        <v>30</v>
      </c>
      <c r="V29" s="3">
        <f>COUNTIF($R$6:$R$50,"*I/O*")</f>
        <v>0</v>
      </c>
      <c r="W29" s="52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2"/>
      <c r="U30" s="3" t="s">
        <v>21</v>
      </c>
      <c r="V30" s="3"/>
      <c r="W30" s="52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2"/>
      <c r="U31" s="3" t="s">
        <v>26</v>
      </c>
      <c r="V31" s="3">
        <f>COUNTIF($R$6:$R$50,"*MCH*")</f>
        <v>0</v>
      </c>
      <c r="W31" s="52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2"/>
      <c r="U32" s="3" t="s">
        <v>45</v>
      </c>
      <c r="V32" s="3">
        <f>COUNTIF($R$6:$R$50,"*SF*")</f>
        <v>0</v>
      </c>
      <c r="W32" s="52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2"/>
      <c r="U33" s="3" t="s">
        <v>46</v>
      </c>
      <c r="V33" s="3">
        <f>COUNTIF($R$6:$R$50,"*RTB*")</f>
        <v>0</v>
      </c>
      <c r="W33" s="52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2"/>
      <c r="U34" s="3" t="s">
        <v>36</v>
      </c>
      <c r="V34" s="3"/>
      <c r="W34" s="52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2"/>
      <c r="U35" s="3" t="s">
        <v>27</v>
      </c>
      <c r="V35" s="3"/>
      <c r="W35" s="52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2"/>
      <c r="U36" s="11" t="s">
        <v>31</v>
      </c>
      <c r="V36" s="3"/>
      <c r="W36" s="52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2"/>
      <c r="U37" s="52"/>
      <c r="V37" s="9"/>
      <c r="W37" s="52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2"/>
      <c r="U38" s="52"/>
      <c r="V38" s="9"/>
      <c r="W38" s="52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2"/>
      <c r="U39" s="11" t="s">
        <v>38</v>
      </c>
      <c r="V39" s="3">
        <f>COUNTIF($O$6:$O$50,"*DM*")</f>
        <v>0</v>
      </c>
      <c r="W39" s="52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2"/>
      <c r="U40" s="11" t="s">
        <v>39</v>
      </c>
      <c r="V40" s="3">
        <f>COUNTIF($O$6:$O$50,"*KS*")</f>
        <v>0</v>
      </c>
      <c r="W40" s="52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2"/>
      <c r="U41" s="52"/>
      <c r="V41" s="9"/>
      <c r="W41" s="52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2"/>
      <c r="U42" s="52"/>
      <c r="V42" s="9"/>
      <c r="W42" s="52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2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2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2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2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2"/>
      <c r="V55" s="52"/>
      <c r="W55" s="52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2"/>
      <c r="V56" s="52"/>
      <c r="W56" s="52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62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40</v>
      </c>
      <c r="N4" s="59" t="s">
        <v>9</v>
      </c>
      <c r="O4" s="59" t="s">
        <v>6</v>
      </c>
      <c r="P4" s="57" t="s">
        <v>13</v>
      </c>
      <c r="Q4" s="59" t="s">
        <v>37</v>
      </c>
      <c r="R4" s="59" t="s">
        <v>51</v>
      </c>
      <c r="S4" s="61" t="s">
        <v>52</v>
      </c>
      <c r="U4" s="62" t="s">
        <v>37</v>
      </c>
      <c r="V4" s="62" t="s">
        <v>51</v>
      </c>
      <c r="W4" s="28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5">
        <v>1</v>
      </c>
      <c r="B6" s="38">
        <v>2</v>
      </c>
      <c r="C6" s="38"/>
      <c r="D6" s="37" t="s">
        <v>61</v>
      </c>
      <c r="E6" s="39">
        <v>868926033961886</v>
      </c>
      <c r="F6" s="37"/>
      <c r="G6" s="37"/>
      <c r="H6" s="37"/>
      <c r="I6" s="40"/>
      <c r="J6" s="42"/>
      <c r="K6" s="43"/>
      <c r="L6" s="43"/>
      <c r="M6" s="43"/>
      <c r="N6" s="41"/>
      <c r="O6" s="41"/>
      <c r="P6" s="43"/>
      <c r="Q6" s="41"/>
      <c r="R6" s="44"/>
      <c r="S6" s="45"/>
      <c r="T6" s="49"/>
      <c r="U6" s="54" t="s">
        <v>17</v>
      </c>
      <c r="V6" s="3" t="s">
        <v>19</v>
      </c>
      <c r="W6" s="49"/>
    </row>
    <row r="7" spans="1:23" ht="18" customHeight="1" x14ac:dyDescent="0.25">
      <c r="A7" s="45">
        <v>2</v>
      </c>
      <c r="B7" s="38"/>
      <c r="C7" s="38"/>
      <c r="D7" s="37"/>
      <c r="E7" s="39"/>
      <c r="F7" s="37"/>
      <c r="G7" s="37"/>
      <c r="H7" s="37"/>
      <c r="I7" s="40"/>
      <c r="J7" s="42"/>
      <c r="K7" s="43"/>
      <c r="L7" s="43"/>
      <c r="M7" s="43"/>
      <c r="N7" s="41"/>
      <c r="O7" s="41"/>
      <c r="P7" s="43"/>
      <c r="Q7" s="41"/>
      <c r="R7" s="44"/>
      <c r="S7" s="45"/>
      <c r="T7" s="49"/>
      <c r="U7" s="55"/>
      <c r="V7" s="3" t="s">
        <v>33</v>
      </c>
      <c r="W7" s="49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37"/>
      <c r="I8" s="40"/>
      <c r="J8" s="43"/>
      <c r="K8" s="43"/>
      <c r="L8" s="43"/>
      <c r="M8" s="43"/>
      <c r="N8" s="41"/>
      <c r="O8" s="41"/>
      <c r="P8" s="43"/>
      <c r="Q8" s="41"/>
      <c r="R8" s="44"/>
      <c r="S8" s="45"/>
      <c r="T8" s="49"/>
      <c r="U8" s="55"/>
      <c r="V8" s="3" t="s">
        <v>20</v>
      </c>
      <c r="W8" s="49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49"/>
      <c r="U9" s="55"/>
      <c r="V9" s="3" t="s">
        <v>49</v>
      </c>
      <c r="W9" s="49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49"/>
      <c r="U10" s="55"/>
      <c r="V10" s="3" t="s">
        <v>29</v>
      </c>
      <c r="W10" s="49"/>
    </row>
    <row r="11" spans="1:23" ht="18" customHeight="1" x14ac:dyDescent="0.25">
      <c r="A11" s="45">
        <v>6</v>
      </c>
      <c r="B11" s="38"/>
      <c r="C11" s="38"/>
      <c r="D11" s="37"/>
      <c r="E11" s="53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49"/>
      <c r="U11" s="55"/>
      <c r="V11" s="3" t="s">
        <v>28</v>
      </c>
      <c r="W11" s="49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49"/>
      <c r="U12" s="54" t="s">
        <v>18</v>
      </c>
      <c r="V12" s="3" t="s">
        <v>22</v>
      </c>
      <c r="W12" s="49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49"/>
      <c r="U13" s="55"/>
      <c r="V13" s="3" t="s">
        <v>35</v>
      </c>
      <c r="W13" s="49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49"/>
      <c r="U14" s="55"/>
      <c r="V14" s="3" t="s">
        <v>34</v>
      </c>
      <c r="W14" s="49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49"/>
      <c r="U15" s="56"/>
      <c r="V15" s="3" t="s">
        <v>23</v>
      </c>
      <c r="W15" s="49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49"/>
      <c r="U16" s="49"/>
      <c r="V16" s="9"/>
      <c r="W16" s="49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3"/>
      <c r="M17" s="43"/>
      <c r="N17" s="41"/>
      <c r="O17" s="41"/>
      <c r="P17" s="43"/>
      <c r="Q17" s="41"/>
      <c r="R17" s="44"/>
      <c r="S17" s="45"/>
      <c r="T17" s="49"/>
      <c r="U17" s="49"/>
      <c r="V17" s="9"/>
      <c r="W17" s="49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1"/>
      <c r="K18" s="42"/>
      <c r="L18" s="43"/>
      <c r="M18" s="43"/>
      <c r="N18" s="41"/>
      <c r="O18" s="41"/>
      <c r="P18" s="43"/>
      <c r="Q18" s="41"/>
      <c r="R18" s="44"/>
      <c r="S18" s="45"/>
      <c r="T18" s="49"/>
      <c r="U18" s="50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0"/>
      <c r="K19" s="42"/>
      <c r="L19" s="43"/>
      <c r="M19" s="43"/>
      <c r="N19" s="41"/>
      <c r="O19" s="41"/>
      <c r="P19" s="43"/>
      <c r="Q19" s="41"/>
      <c r="R19" s="44"/>
      <c r="S19" s="45"/>
      <c r="T19" s="49"/>
      <c r="U19" s="3" t="s">
        <v>16</v>
      </c>
      <c r="V19" s="3">
        <v>4</v>
      </c>
      <c r="W19" s="49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2"/>
      <c r="L20" s="43"/>
      <c r="M20" s="43"/>
      <c r="N20" s="41"/>
      <c r="O20" s="41"/>
      <c r="P20" s="43"/>
      <c r="Q20" s="41"/>
      <c r="R20" s="44"/>
      <c r="S20" s="45"/>
      <c r="T20" s="49"/>
      <c r="U20" s="3" t="s">
        <v>47</v>
      </c>
      <c r="V20" s="3">
        <f>COUNTIF($Q$6:$Q$50,"PC")</f>
        <v>0</v>
      </c>
      <c r="W20" s="49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49"/>
      <c r="U21" s="3" t="s">
        <v>48</v>
      </c>
      <c r="V21" s="3"/>
      <c r="W21" s="49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49"/>
      <c r="U22" s="49"/>
      <c r="V22" s="9"/>
      <c r="W22" s="49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49"/>
      <c r="U23" s="49"/>
      <c r="V23" s="9"/>
      <c r="W23" s="49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49"/>
      <c r="U24" s="50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43"/>
      <c r="L25" s="43"/>
      <c r="M25" s="43"/>
      <c r="N25" s="41"/>
      <c r="O25" s="41"/>
      <c r="P25" s="43"/>
      <c r="Q25" s="41"/>
      <c r="R25" s="44"/>
      <c r="S25" s="3"/>
      <c r="T25" s="49"/>
      <c r="U25" s="3" t="s">
        <v>24</v>
      </c>
      <c r="V25" s="3">
        <f>COUNTIF($R$6:$R$50,"*MCU*")</f>
        <v>0</v>
      </c>
      <c r="W25" s="49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49"/>
      <c r="U28" s="3" t="s">
        <v>50</v>
      </c>
      <c r="V28" s="3">
        <f>COUNTIF($R$6:$R$50,"*NG*")</f>
        <v>0</v>
      </c>
      <c r="W28" s="49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49"/>
      <c r="U30" s="3" t="s">
        <v>21</v>
      </c>
      <c r="V30" s="3"/>
      <c r="W30" s="49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49"/>
      <c r="U34" s="3" t="s">
        <v>36</v>
      </c>
      <c r="V34" s="3"/>
      <c r="W34" s="49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49"/>
      <c r="U35" s="3" t="s">
        <v>27</v>
      </c>
      <c r="V35" s="3"/>
      <c r="W35" s="49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49"/>
      <c r="U36" s="11" t="s">
        <v>31</v>
      </c>
      <c r="V36" s="3"/>
      <c r="W36" s="49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49"/>
      <c r="U37" s="49"/>
      <c r="V37" s="9"/>
      <c r="W37" s="49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49"/>
      <c r="U38" s="49"/>
      <c r="V38" s="9"/>
      <c r="W38" s="49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49"/>
      <c r="U39" s="11" t="s">
        <v>38</v>
      </c>
      <c r="V39" s="3">
        <f>COUNTIF($O$6:$O$50,"*DM*")</f>
        <v>0</v>
      </c>
      <c r="W39" s="49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49"/>
      <c r="U40" s="11" t="s">
        <v>39</v>
      </c>
      <c r="V40" s="3">
        <f>COUNTIF($O$6:$O$50,"*KS*")</f>
        <v>0</v>
      </c>
      <c r="W40" s="49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TG102V</vt:lpstr>
      <vt:lpstr>TG102LE!Criteria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2023-10-02T03:32:51Z</dcterms:modified>
</cp:coreProperties>
</file>