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9\1.XuLyBH\"/>
    </mc:Choice>
  </mc:AlternateContent>
  <bookViews>
    <workbookView xWindow="0" yWindow="4215" windowWidth="21600" windowHeight="11385" activeTab="3"/>
  </bookViews>
  <sheets>
    <sheet name="TG102LE-4G" sheetId="56" r:id="rId1"/>
    <sheet name="TG102LE" sheetId="55" r:id="rId2"/>
    <sheet name="TG102E" sheetId="54" r:id="rId3"/>
    <sheet name="TG102V" sheetId="53" r:id="rId4"/>
  </sheets>
  <definedNames>
    <definedName name="_xlnm._FilterDatabase" localSheetId="2" hidden="1">TG102E!$S$4:$S$50</definedName>
    <definedName name="_xlnm._FilterDatabase" localSheetId="1" hidden="1">TG102LE!$S$4:$S$50</definedName>
    <definedName name="_xlnm._FilterDatabase" localSheetId="0" hidden="1">'TG102LE-4G'!$S$4:$S$50</definedName>
    <definedName name="_xlnm._FilterDatabase" localSheetId="3" hidden="1">TG102V!$S$4:$S$50</definedName>
    <definedName name="_xlnm.Criteria" localSheetId="2">TG102E!$S$4:$S$50</definedName>
    <definedName name="_xlnm.Criteria" localSheetId="1">TG102LE!$S$4:$S$50</definedName>
    <definedName name="_xlnm.Criteria" localSheetId="0">'TG102LE-4G'!$S$4:$S$50</definedName>
    <definedName name="_xlnm.Criteria" localSheetId="3">TG102V!$S$4:$S$50</definedName>
  </definedNames>
  <calcPr calcId="152511"/>
</workbook>
</file>

<file path=xl/calcChain.xml><?xml version="1.0" encoding="utf-8"?>
<calcChain xmlns="http://schemas.openxmlformats.org/spreadsheetml/2006/main">
  <c r="X47" i="56" l="1"/>
  <c r="W47" i="56"/>
  <c r="V47" i="56"/>
  <c r="T47" i="56"/>
  <c r="X46" i="56"/>
  <c r="W46" i="56"/>
  <c r="V46" i="56"/>
  <c r="X45" i="56"/>
  <c r="W45" i="56"/>
  <c r="V45" i="56"/>
  <c r="X44" i="56"/>
  <c r="W44" i="56"/>
  <c r="V44" i="56"/>
  <c r="V40" i="56"/>
  <c r="V39" i="56"/>
  <c r="V33" i="56"/>
  <c r="V32" i="56"/>
  <c r="V31" i="56"/>
  <c r="V29" i="56"/>
  <c r="V28" i="56"/>
  <c r="V27" i="56"/>
  <c r="V26" i="56"/>
  <c r="V25" i="56"/>
  <c r="V20" i="56"/>
  <c r="X47" i="55" l="1"/>
  <c r="W47" i="55"/>
  <c r="V47" i="55"/>
  <c r="T47" i="55"/>
  <c r="X46" i="55"/>
  <c r="W46" i="55"/>
  <c r="V46" i="55"/>
  <c r="X45" i="55"/>
  <c r="W45" i="55"/>
  <c r="V45" i="55"/>
  <c r="X44" i="55"/>
  <c r="W44" i="55"/>
  <c r="V44" i="55"/>
  <c r="V40" i="55"/>
  <c r="V39" i="55"/>
  <c r="V33" i="55"/>
  <c r="V32" i="55"/>
  <c r="V31" i="55"/>
  <c r="V29" i="55"/>
  <c r="V28" i="55"/>
  <c r="V27" i="55"/>
  <c r="V26" i="55"/>
  <c r="V25" i="55"/>
  <c r="V20" i="55"/>
  <c r="X47" i="54" l="1"/>
  <c r="W47" i="54"/>
  <c r="V47" i="54"/>
  <c r="T47" i="54"/>
  <c r="X46" i="54"/>
  <c r="W46" i="54"/>
  <c r="V46" i="54"/>
  <c r="X45" i="54"/>
  <c r="W45" i="54"/>
  <c r="V45" i="54"/>
  <c r="X44" i="54"/>
  <c r="W44" i="54"/>
  <c r="V44" i="54"/>
  <c r="V40" i="54"/>
  <c r="V39" i="54"/>
  <c r="V33" i="54"/>
  <c r="V32" i="54"/>
  <c r="V31" i="54"/>
  <c r="V29" i="54"/>
  <c r="V28" i="54"/>
  <c r="V27" i="54"/>
  <c r="V26" i="54"/>
  <c r="V25" i="54"/>
  <c r="V20" i="54"/>
  <c r="X47" i="53"/>
  <c r="W47" i="53"/>
  <c r="V47" i="53"/>
  <c r="T47" i="53"/>
  <c r="X46" i="53"/>
  <c r="W46" i="53"/>
  <c r="V46" i="53"/>
  <c r="X45" i="53"/>
  <c r="W45" i="53"/>
  <c r="V45" i="53"/>
  <c r="X44" i="53"/>
  <c r="W44" i="53"/>
  <c r="V44" i="53"/>
  <c r="V40" i="53"/>
  <c r="V39" i="53"/>
  <c r="V33" i="53"/>
  <c r="V32" i="53"/>
  <c r="V31" i="53"/>
  <c r="V29" i="53"/>
  <c r="V28" i="53"/>
  <c r="V27" i="53"/>
  <c r="V26" i="53"/>
  <c r="V25" i="53"/>
  <c r="V20" i="53"/>
</calcChain>
</file>

<file path=xl/sharedStrings.xml><?xml version="1.0" encoding="utf-8"?>
<sst xmlns="http://schemas.openxmlformats.org/spreadsheetml/2006/main" count="718" uniqueCount="122">
  <si>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</si>
  <si>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</si>
  <si>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</si>
  <si>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</si>
  <si>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</si>
  <si>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</si>
  <si>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</si>
  <si>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</si>
  <si>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</si>
  <si>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</si>
  <si>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</si>
  <si>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</si>
  <si>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</si>
  <si>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</si>
  <si>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</si>
  <si>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</si>
  <si>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</si>
  <si>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</si>
  <si>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</si>
  <si>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</si>
  <si>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</si>
  <si>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</si>
  <si>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</si>
  <si>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</si>
  <si>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</si>
  <si>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</si>
  <si>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</si>
  <si>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</si>
  <si>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</si>
  <si>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</si>
  <si>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</si>
  <si>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</si>
  <si>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</si>
  <si>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</si>
  <si>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</si>
  <si>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</si>
  <si>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</si>
  <si>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</si>
  <si>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</si>
  <si>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</si>
  <si>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</si>
  <si>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</si>
  <si>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</si>
  <si>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</si>
  <si>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</si>
  <si>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</si>
  <si>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</si>
  <si>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</si>
  <si>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</si>
  <si>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</si>
  <si>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</si>
  <si>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</si>
  <si>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</si>
  <si>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</si>
  <si>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</si>
  <si>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</si>
  <si>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</si>
  <si>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</si>
  <si>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</si>
  <si>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</si>
  <si>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</si>
  <si>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Hết hạn dv</t>
  </si>
  <si>
    <t>125.212.203.114,16565</t>
  </si>
  <si>
    <t>BT</t>
  </si>
  <si>
    <t>Tùng</t>
  </si>
  <si>
    <t>125.212.203.114,16969</t>
  </si>
  <si>
    <t>Test lại thiết bị</t>
  </si>
  <si>
    <t>Thiết bị hoạt động bình thường</t>
  </si>
  <si>
    <t>PC+PM</t>
  </si>
  <si>
    <t>Còn BH</t>
  </si>
  <si>
    <t>Lắp đặt</t>
  </si>
  <si>
    <t>TG102V</t>
  </si>
  <si>
    <t>W.2.00.---19.200527</t>
  </si>
  <si>
    <t>W.2.00.---21.200630</t>
  </si>
  <si>
    <t>Thiết bị không nhận sim</t>
  </si>
  <si>
    <t>Nâng cấp khay sim, nâng cấp FW</t>
  </si>
  <si>
    <t>LK,NCFW</t>
  </si>
  <si>
    <t>Sim</t>
  </si>
  <si>
    <t>125.212.203.114,16060</t>
  </si>
  <si>
    <t>VI.2.00.---21.200630</t>
  </si>
  <si>
    <t>Lỗi cable connector</t>
  </si>
  <si>
    <t>Thay cable connector</t>
  </si>
  <si>
    <t>125.212.203.114,16767</t>
  </si>
  <si>
    <t>Thiết bị không chốt GPS</t>
  </si>
  <si>
    <t>Thay module GPS</t>
  </si>
  <si>
    <t>LE.2.00.---28.200624</t>
  </si>
  <si>
    <t>Thiết bị reset liện tục</t>
  </si>
  <si>
    <t>Nạp lại FW</t>
  </si>
  <si>
    <t>125.212.203.114,16363</t>
  </si>
  <si>
    <t>W.2.00.---19.200416</t>
  </si>
  <si>
    <t xml:space="preserve">W.1.00.---01.180320 </t>
  </si>
  <si>
    <t>Thay module GSM, nâng cấp khay sim, nâng cấp FW</t>
  </si>
  <si>
    <t>GSM,NCFW</t>
  </si>
  <si>
    <t>IMEI mới: 864811036982416</t>
  </si>
  <si>
    <t xml:space="preserve">W.1.00.---01.181101 </t>
  </si>
  <si>
    <t xml:space="preserve">W.1.00.---01.180629 </t>
  </si>
  <si>
    <t>VI.1.00.---01.180320</t>
  </si>
  <si>
    <t>VI.2.00.---20.200622</t>
  </si>
  <si>
    <t>125.212.203.114,15353</t>
  </si>
  <si>
    <t>Le4.1.00.AOO02.210621</t>
  </si>
  <si>
    <t>125.212.203.114,14747</t>
  </si>
  <si>
    <t>Le4.2.3.06.230830</t>
  </si>
  <si>
    <t>Thiết bị không chốt GSM</t>
  </si>
  <si>
    <t>NCFW</t>
  </si>
  <si>
    <t>Le4.1.02.AOO06.220315</t>
  </si>
  <si>
    <t>Le4.1.02.AOO06.220322</t>
  </si>
  <si>
    <t>Thay MCU, nâng cấp FW</t>
  </si>
  <si>
    <t>MCU,NCFW</t>
  </si>
  <si>
    <t>LE.3.00.---01.200923</t>
  </si>
  <si>
    <t>Hạ FW</t>
  </si>
  <si>
    <t>Thiết bị không chốt GSM, nước vào MCU</t>
  </si>
  <si>
    <t>Vệ sinh MCU, nâng cấp FW</t>
  </si>
  <si>
    <t>Main oxi hóa</t>
  </si>
  <si>
    <t>Không sửa chữa</t>
  </si>
  <si>
    <t>KS</t>
  </si>
  <si>
    <t>Nguồn chập chờn</t>
  </si>
  <si>
    <t>Xử lý lại connector nguồn</t>
  </si>
  <si>
    <t>Le4.2.3.08.230921</t>
  </si>
  <si>
    <t>Le4.2.3.09.230922</t>
  </si>
  <si>
    <t>TG102LE-4G(STM)</t>
  </si>
  <si>
    <t>TG102LE-4G(GD)</t>
  </si>
  <si>
    <t>Giữ lại tháo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</si>
</sst>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zoomScale="115" zoomScaleNormal="115" workbookViewId="0">
      <selection activeCell="L12" sqref="L12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7"/>
    </row>
    <row r="2" spans="1:23" ht="24.95" customHeight="1" x14ac:dyDescent="0.25">
      <c r="A2" s="60" t="s">
        <v>8</v>
      </c>
      <c r="B2" s="61"/>
      <c r="C2" s="61"/>
      <c r="D2" s="61"/>
      <c r="E2" s="62" t="s">
        <v>70</v>
      </c>
      <c r="F2" s="62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60</v>
      </c>
      <c r="M4" s="64" t="s">
        <v>40</v>
      </c>
      <c r="N4" s="64" t="s">
        <v>9</v>
      </c>
      <c r="O4" s="64" t="s">
        <v>6</v>
      </c>
      <c r="P4" s="69" t="s">
        <v>13</v>
      </c>
      <c r="Q4" s="64" t="s">
        <v>37</v>
      </c>
      <c r="R4" s="64" t="s">
        <v>51</v>
      </c>
      <c r="S4" s="71" t="s">
        <v>52</v>
      </c>
      <c r="U4" s="58" t="s">
        <v>37</v>
      </c>
      <c r="V4" s="58" t="s">
        <v>51</v>
      </c>
      <c r="W4" s="28"/>
    </row>
    <row r="5" spans="1:23" ht="50.1" customHeight="1" x14ac:dyDescent="0.25">
      <c r="A5" s="63"/>
      <c r="B5" s="57" t="s">
        <v>1</v>
      </c>
      <c r="C5" s="57" t="s">
        <v>2</v>
      </c>
      <c r="D5" s="57" t="s">
        <v>3</v>
      </c>
      <c r="E5" s="57" t="s">
        <v>41</v>
      </c>
      <c r="F5" s="57" t="s">
        <v>4</v>
      </c>
      <c r="G5" s="57" t="s">
        <v>5</v>
      </c>
      <c r="H5" s="57" t="s">
        <v>53</v>
      </c>
      <c r="I5" s="33" t="s">
        <v>14</v>
      </c>
      <c r="J5" s="57" t="s">
        <v>11</v>
      </c>
      <c r="K5" s="57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28"/>
    </row>
    <row r="6" spans="1:23" ht="18" customHeight="1" x14ac:dyDescent="0.25">
      <c r="A6" s="45">
        <v>1</v>
      </c>
      <c r="B6" s="38">
        <v>45004</v>
      </c>
      <c r="C6" s="38">
        <v>45195</v>
      </c>
      <c r="D6" s="37" t="s">
        <v>120</v>
      </c>
      <c r="E6" s="39">
        <v>862205051162123</v>
      </c>
      <c r="F6" s="37"/>
      <c r="G6" s="37" t="s">
        <v>69</v>
      </c>
      <c r="H6" s="37"/>
      <c r="I6" s="40" t="s">
        <v>100</v>
      </c>
      <c r="J6" s="42" t="s">
        <v>99</v>
      </c>
      <c r="K6" s="43" t="s">
        <v>101</v>
      </c>
      <c r="L6" s="43" t="s">
        <v>102</v>
      </c>
      <c r="M6" s="43" t="s">
        <v>36</v>
      </c>
      <c r="N6" s="41"/>
      <c r="O6" s="41" t="s">
        <v>63</v>
      </c>
      <c r="P6" s="43" t="s">
        <v>64</v>
      </c>
      <c r="Q6" s="41" t="s">
        <v>18</v>
      </c>
      <c r="R6" s="44" t="s">
        <v>103</v>
      </c>
      <c r="S6" s="45"/>
      <c r="T6" s="56"/>
      <c r="U6" s="66" t="s">
        <v>17</v>
      </c>
      <c r="V6" s="3" t="s">
        <v>19</v>
      </c>
      <c r="W6" s="56"/>
    </row>
    <row r="7" spans="1:23" ht="18" customHeight="1" x14ac:dyDescent="0.25">
      <c r="A7" s="45">
        <v>2</v>
      </c>
      <c r="B7" s="38">
        <v>45004</v>
      </c>
      <c r="C7" s="38">
        <v>45195</v>
      </c>
      <c r="D7" s="37" t="s">
        <v>120</v>
      </c>
      <c r="E7" s="39">
        <v>861881051084763</v>
      </c>
      <c r="F7" s="37"/>
      <c r="G7" s="37" t="s">
        <v>69</v>
      </c>
      <c r="H7" s="37"/>
      <c r="I7" s="40" t="s">
        <v>78</v>
      </c>
      <c r="J7" s="42" t="s">
        <v>104</v>
      </c>
      <c r="K7" s="43" t="s">
        <v>101</v>
      </c>
      <c r="L7" s="43" t="s">
        <v>102</v>
      </c>
      <c r="M7" s="43" t="s">
        <v>36</v>
      </c>
      <c r="N7" s="41"/>
      <c r="O7" s="41" t="s">
        <v>63</v>
      </c>
      <c r="P7" s="43" t="s">
        <v>64</v>
      </c>
      <c r="Q7" s="41" t="s">
        <v>18</v>
      </c>
      <c r="R7" s="44" t="s">
        <v>103</v>
      </c>
      <c r="S7" s="45"/>
      <c r="T7" s="56"/>
      <c r="U7" s="67"/>
      <c r="V7" s="3" t="s">
        <v>33</v>
      </c>
      <c r="W7" s="56"/>
    </row>
    <row r="8" spans="1:23" ht="18" customHeight="1" x14ac:dyDescent="0.25">
      <c r="A8" s="45">
        <v>3</v>
      </c>
      <c r="B8" s="38">
        <v>45004</v>
      </c>
      <c r="C8" s="38">
        <v>45195</v>
      </c>
      <c r="D8" s="37" t="s">
        <v>120</v>
      </c>
      <c r="E8" s="46">
        <v>861881054167813</v>
      </c>
      <c r="F8" s="37"/>
      <c r="G8" s="37" t="s">
        <v>69</v>
      </c>
      <c r="H8" s="37"/>
      <c r="I8" s="40" t="s">
        <v>65</v>
      </c>
      <c r="J8" s="43" t="s">
        <v>105</v>
      </c>
      <c r="K8" s="43" t="s">
        <v>101</v>
      </c>
      <c r="L8" s="43" t="s">
        <v>102</v>
      </c>
      <c r="M8" s="43" t="s">
        <v>36</v>
      </c>
      <c r="N8" s="41"/>
      <c r="O8" s="41" t="s">
        <v>63</v>
      </c>
      <c r="P8" s="43" t="s">
        <v>64</v>
      </c>
      <c r="Q8" s="41" t="s">
        <v>18</v>
      </c>
      <c r="R8" s="44" t="s">
        <v>103</v>
      </c>
      <c r="S8" s="45"/>
      <c r="T8" s="56"/>
      <c r="U8" s="67"/>
      <c r="V8" s="3" t="s">
        <v>20</v>
      </c>
      <c r="W8" s="56"/>
    </row>
    <row r="9" spans="1:23" ht="18" customHeight="1" x14ac:dyDescent="0.25">
      <c r="A9" s="45">
        <v>4</v>
      </c>
      <c r="B9" s="38">
        <v>45004</v>
      </c>
      <c r="C9" s="38">
        <v>45195</v>
      </c>
      <c r="D9" s="37" t="s">
        <v>120</v>
      </c>
      <c r="E9" s="46">
        <v>862205051161968</v>
      </c>
      <c r="F9" s="37"/>
      <c r="G9" s="37" t="s">
        <v>69</v>
      </c>
      <c r="H9" s="37"/>
      <c r="I9" s="40" t="s">
        <v>78</v>
      </c>
      <c r="J9" s="43" t="s">
        <v>99</v>
      </c>
      <c r="K9" s="43" t="s">
        <v>101</v>
      </c>
      <c r="L9" s="43" t="s">
        <v>102</v>
      </c>
      <c r="M9" s="43" t="s">
        <v>36</v>
      </c>
      <c r="N9" s="41"/>
      <c r="O9" s="41" t="s">
        <v>63</v>
      </c>
      <c r="P9" s="43" t="s">
        <v>64</v>
      </c>
      <c r="Q9" s="41" t="s">
        <v>18</v>
      </c>
      <c r="R9" s="44" t="s">
        <v>103</v>
      </c>
      <c r="S9" s="45"/>
      <c r="T9" s="56"/>
      <c r="U9" s="67"/>
      <c r="V9" s="3" t="s">
        <v>49</v>
      </c>
      <c r="W9" s="56"/>
    </row>
    <row r="10" spans="1:23" ht="18" customHeight="1" x14ac:dyDescent="0.25">
      <c r="A10" s="45">
        <v>5</v>
      </c>
      <c r="B10" s="38">
        <v>45004</v>
      </c>
      <c r="C10" s="38">
        <v>45195</v>
      </c>
      <c r="D10" s="37" t="s">
        <v>119</v>
      </c>
      <c r="E10" s="46">
        <v>862205051186445</v>
      </c>
      <c r="F10" s="37"/>
      <c r="G10" s="37" t="s">
        <v>69</v>
      </c>
      <c r="H10" s="37"/>
      <c r="I10" s="40" t="s">
        <v>78</v>
      </c>
      <c r="J10" s="43" t="s">
        <v>99</v>
      </c>
      <c r="K10" s="43" t="s">
        <v>101</v>
      </c>
      <c r="L10" s="43" t="s">
        <v>102</v>
      </c>
      <c r="M10" s="43" t="s">
        <v>106</v>
      </c>
      <c r="N10" s="41"/>
      <c r="O10" s="41" t="s">
        <v>63</v>
      </c>
      <c r="P10" s="43" t="s">
        <v>64</v>
      </c>
      <c r="Q10" s="41" t="s">
        <v>68</v>
      </c>
      <c r="R10" s="44" t="s">
        <v>107</v>
      </c>
      <c r="S10" s="45"/>
      <c r="T10" s="56"/>
      <c r="U10" s="67"/>
      <c r="V10" s="3" t="s">
        <v>29</v>
      </c>
      <c r="W10" s="56"/>
    </row>
    <row r="11" spans="1:23" ht="18" customHeight="1" x14ac:dyDescent="0.25">
      <c r="A11" s="45">
        <v>6</v>
      </c>
      <c r="B11" s="38">
        <v>45190</v>
      </c>
      <c r="C11" s="38">
        <v>45195</v>
      </c>
      <c r="D11" s="37" t="s">
        <v>120</v>
      </c>
      <c r="E11" s="46">
        <v>862205051234351</v>
      </c>
      <c r="F11" s="47"/>
      <c r="G11" s="37" t="s">
        <v>69</v>
      </c>
      <c r="H11" s="48"/>
      <c r="I11" s="40" t="s">
        <v>78</v>
      </c>
      <c r="J11" s="43" t="s">
        <v>99</v>
      </c>
      <c r="K11" s="43" t="s">
        <v>101</v>
      </c>
      <c r="L11" s="43" t="s">
        <v>110</v>
      </c>
      <c r="M11" s="43" t="s">
        <v>111</v>
      </c>
      <c r="N11" s="41"/>
      <c r="O11" s="41" t="s">
        <v>63</v>
      </c>
      <c r="P11" s="43" t="s">
        <v>64</v>
      </c>
      <c r="Q11" s="41" t="s">
        <v>68</v>
      </c>
      <c r="R11" s="44" t="s">
        <v>76</v>
      </c>
      <c r="S11" s="45"/>
      <c r="T11" s="56"/>
      <c r="U11" s="67"/>
      <c r="V11" s="3" t="s">
        <v>28</v>
      </c>
      <c r="W11" s="56"/>
    </row>
    <row r="12" spans="1:23" ht="18" customHeight="1" x14ac:dyDescent="0.25">
      <c r="A12" s="45">
        <v>7</v>
      </c>
      <c r="B12" s="38">
        <v>45190</v>
      </c>
      <c r="C12" s="38">
        <v>45195</v>
      </c>
      <c r="D12" s="37" t="s">
        <v>120</v>
      </c>
      <c r="E12" s="55">
        <v>862205051238089</v>
      </c>
      <c r="F12" s="47"/>
      <c r="G12" s="37" t="s">
        <v>69</v>
      </c>
      <c r="H12" s="37"/>
      <c r="I12" s="40" t="s">
        <v>82</v>
      </c>
      <c r="J12" s="43"/>
      <c r="K12" s="43" t="s">
        <v>117</v>
      </c>
      <c r="L12" s="43" t="s">
        <v>32</v>
      </c>
      <c r="M12" s="43"/>
      <c r="N12" s="41"/>
      <c r="O12" s="41"/>
      <c r="P12" s="43" t="s">
        <v>64</v>
      </c>
      <c r="Q12" s="41"/>
      <c r="R12" s="44"/>
      <c r="S12" s="45"/>
      <c r="T12" s="56"/>
      <c r="U12" s="66" t="s">
        <v>18</v>
      </c>
      <c r="V12" s="3" t="s">
        <v>22</v>
      </c>
      <c r="W12" s="56"/>
    </row>
    <row r="13" spans="1:23" ht="18" customHeight="1" x14ac:dyDescent="0.25">
      <c r="A13" s="45">
        <v>8</v>
      </c>
      <c r="B13" s="38">
        <v>45190</v>
      </c>
      <c r="C13" s="38">
        <v>45195</v>
      </c>
      <c r="D13" s="37" t="s">
        <v>119</v>
      </c>
      <c r="E13" s="55">
        <v>862205051216291</v>
      </c>
      <c r="F13" s="47"/>
      <c r="G13" s="37" t="s">
        <v>69</v>
      </c>
      <c r="H13" s="47"/>
      <c r="I13" s="40" t="s">
        <v>82</v>
      </c>
      <c r="J13" s="43"/>
      <c r="K13" s="42" t="s">
        <v>118</v>
      </c>
      <c r="L13" s="43" t="s">
        <v>102</v>
      </c>
      <c r="M13" s="43" t="s">
        <v>106</v>
      </c>
      <c r="N13" s="41"/>
      <c r="O13" s="41" t="s">
        <v>63</v>
      </c>
      <c r="P13" s="43" t="s">
        <v>64</v>
      </c>
      <c r="Q13" s="41" t="s">
        <v>68</v>
      </c>
      <c r="R13" s="44" t="s">
        <v>107</v>
      </c>
      <c r="S13" s="45"/>
      <c r="T13" s="56"/>
      <c r="U13" s="67"/>
      <c r="V13" s="3" t="s">
        <v>35</v>
      </c>
      <c r="W13" s="56"/>
    </row>
    <row r="14" spans="1:23" ht="18" customHeight="1" x14ac:dyDescent="0.25">
      <c r="A14" s="45">
        <v>9</v>
      </c>
      <c r="B14" s="38">
        <v>45190</v>
      </c>
      <c r="C14" s="38">
        <v>45195</v>
      </c>
      <c r="D14" s="37" t="s">
        <v>120</v>
      </c>
      <c r="E14" s="46">
        <v>862205051192328</v>
      </c>
      <c r="F14" s="47"/>
      <c r="G14" s="37" t="s">
        <v>69</v>
      </c>
      <c r="H14" s="47"/>
      <c r="I14" s="40" t="s">
        <v>82</v>
      </c>
      <c r="J14" s="43" t="s">
        <v>101</v>
      </c>
      <c r="K14" s="42" t="s">
        <v>118</v>
      </c>
      <c r="L14" s="43" t="s">
        <v>102</v>
      </c>
      <c r="M14" s="43" t="s">
        <v>36</v>
      </c>
      <c r="N14" s="41"/>
      <c r="O14" s="41" t="s">
        <v>63</v>
      </c>
      <c r="P14" s="43" t="s">
        <v>64</v>
      </c>
      <c r="Q14" s="41" t="s">
        <v>18</v>
      </c>
      <c r="R14" s="44" t="s">
        <v>103</v>
      </c>
      <c r="S14" s="45"/>
      <c r="T14" s="56"/>
      <c r="U14" s="67"/>
      <c r="V14" s="3" t="s">
        <v>34</v>
      </c>
      <c r="W14" s="56"/>
    </row>
    <row r="15" spans="1:23" ht="18" customHeight="1" x14ac:dyDescent="0.25">
      <c r="A15" s="45">
        <v>10</v>
      </c>
      <c r="B15" s="38">
        <v>45190</v>
      </c>
      <c r="C15" s="38">
        <v>45195</v>
      </c>
      <c r="D15" s="37" t="s">
        <v>120</v>
      </c>
      <c r="E15" s="46">
        <v>862205051234039</v>
      </c>
      <c r="F15" s="47"/>
      <c r="G15" s="37" t="s">
        <v>69</v>
      </c>
      <c r="H15" s="37"/>
      <c r="I15" s="40" t="s">
        <v>78</v>
      </c>
      <c r="J15" s="43" t="s">
        <v>99</v>
      </c>
      <c r="K15" s="42" t="s">
        <v>118</v>
      </c>
      <c r="L15" s="43" t="s">
        <v>102</v>
      </c>
      <c r="M15" s="43" t="s">
        <v>36</v>
      </c>
      <c r="N15" s="41"/>
      <c r="O15" s="41" t="s">
        <v>63</v>
      </c>
      <c r="P15" s="43" t="s">
        <v>64</v>
      </c>
      <c r="Q15" s="41" t="s">
        <v>18</v>
      </c>
      <c r="R15" s="44" t="s">
        <v>103</v>
      </c>
      <c r="S15" s="45"/>
      <c r="T15" s="56"/>
      <c r="U15" s="68"/>
      <c r="V15" s="3" t="s">
        <v>23</v>
      </c>
      <c r="W15" s="56"/>
    </row>
    <row r="16" spans="1:23" ht="18" customHeight="1" x14ac:dyDescent="0.25">
      <c r="A16" s="45">
        <v>11</v>
      </c>
      <c r="B16" s="38">
        <v>45190</v>
      </c>
      <c r="C16" s="38">
        <v>45195</v>
      </c>
      <c r="D16" s="37" t="s">
        <v>120</v>
      </c>
      <c r="E16" s="46">
        <v>862205051171975</v>
      </c>
      <c r="F16" s="47"/>
      <c r="G16" s="37" t="s">
        <v>69</v>
      </c>
      <c r="H16" s="37"/>
      <c r="I16" s="40" t="s">
        <v>82</v>
      </c>
      <c r="J16" s="43" t="s">
        <v>99</v>
      </c>
      <c r="K16" s="42" t="s">
        <v>118</v>
      </c>
      <c r="L16" s="43" t="s">
        <v>102</v>
      </c>
      <c r="M16" s="43" t="s">
        <v>36</v>
      </c>
      <c r="N16" s="41"/>
      <c r="O16" s="41" t="s">
        <v>63</v>
      </c>
      <c r="P16" s="43" t="s">
        <v>64</v>
      </c>
      <c r="Q16" s="41" t="s">
        <v>18</v>
      </c>
      <c r="R16" s="44" t="s">
        <v>103</v>
      </c>
      <c r="S16" s="45"/>
      <c r="T16" s="56"/>
      <c r="U16" s="56"/>
      <c r="V16" s="9"/>
      <c r="W16" s="56"/>
    </row>
    <row r="17" spans="1:23" ht="18" customHeight="1" x14ac:dyDescent="0.25">
      <c r="A17" s="45">
        <v>12</v>
      </c>
      <c r="B17" s="38">
        <v>45190</v>
      </c>
      <c r="C17" s="38">
        <v>45195</v>
      </c>
      <c r="D17" s="37" t="s">
        <v>119</v>
      </c>
      <c r="E17" s="46">
        <v>862205051179937</v>
      </c>
      <c r="F17" s="47"/>
      <c r="G17" s="37" t="s">
        <v>69</v>
      </c>
      <c r="H17" s="41"/>
      <c r="I17" s="40" t="s">
        <v>78</v>
      </c>
      <c r="J17" s="41" t="s">
        <v>59</v>
      </c>
      <c r="K17" s="42" t="s">
        <v>118</v>
      </c>
      <c r="L17" s="43" t="s">
        <v>102</v>
      </c>
      <c r="M17" s="43" t="s">
        <v>106</v>
      </c>
      <c r="N17" s="41"/>
      <c r="O17" s="41" t="s">
        <v>63</v>
      </c>
      <c r="P17" s="43" t="s">
        <v>64</v>
      </c>
      <c r="Q17" s="41" t="s">
        <v>68</v>
      </c>
      <c r="R17" s="44" t="s">
        <v>107</v>
      </c>
      <c r="S17" s="45"/>
      <c r="T17" s="56"/>
      <c r="U17" s="56"/>
      <c r="V17" s="9"/>
      <c r="W17" s="56"/>
    </row>
    <row r="18" spans="1:23" ht="18" customHeight="1" x14ac:dyDescent="0.25">
      <c r="A18" s="45">
        <v>13</v>
      </c>
      <c r="B18" s="38"/>
      <c r="C18" s="38"/>
      <c r="D18" s="37"/>
      <c r="E18" s="46"/>
      <c r="F18" s="47"/>
      <c r="G18" s="37"/>
      <c r="H18" s="41"/>
      <c r="I18" s="40"/>
      <c r="J18" s="43"/>
      <c r="K18" s="43"/>
      <c r="L18" s="43"/>
      <c r="M18" s="43"/>
      <c r="N18" s="41"/>
      <c r="O18" s="41"/>
      <c r="P18" s="43"/>
      <c r="Q18" s="41"/>
      <c r="R18" s="44"/>
      <c r="S18" s="45"/>
      <c r="T18" s="56"/>
      <c r="U18" s="57" t="s">
        <v>37</v>
      </c>
      <c r="V18" s="10" t="s">
        <v>15</v>
      </c>
      <c r="W18" s="29"/>
    </row>
    <row r="19" spans="1:23" ht="18" customHeight="1" x14ac:dyDescent="0.25">
      <c r="A19" s="45">
        <v>14</v>
      </c>
      <c r="B19" s="38"/>
      <c r="C19" s="38"/>
      <c r="D19" s="37"/>
      <c r="E19" s="46"/>
      <c r="F19" s="37"/>
      <c r="G19" s="37"/>
      <c r="H19" s="41"/>
      <c r="I19" s="40"/>
      <c r="J19" s="42"/>
      <c r="K19" s="43"/>
      <c r="L19" s="43"/>
      <c r="M19" s="43"/>
      <c r="N19" s="41"/>
      <c r="O19" s="41"/>
      <c r="P19" s="43"/>
      <c r="Q19" s="41"/>
      <c r="R19" s="44"/>
      <c r="S19" s="45"/>
      <c r="T19" s="56"/>
      <c r="U19" s="3" t="s">
        <v>16</v>
      </c>
      <c r="V19" s="3">
        <v>4</v>
      </c>
      <c r="W19" s="56"/>
    </row>
    <row r="20" spans="1:23" ht="18" customHeight="1" x14ac:dyDescent="0.25">
      <c r="A20" s="45">
        <v>15</v>
      </c>
      <c r="B20" s="38"/>
      <c r="C20" s="38"/>
      <c r="D20" s="37"/>
      <c r="E20" s="46"/>
      <c r="F20" s="37"/>
      <c r="G20" s="37"/>
      <c r="H20" s="41"/>
      <c r="I20" s="40"/>
      <c r="J20" s="42"/>
      <c r="K20" s="43"/>
      <c r="L20" s="43"/>
      <c r="M20" s="43"/>
      <c r="N20" s="41"/>
      <c r="O20" s="41"/>
      <c r="P20" s="43"/>
      <c r="Q20" s="41"/>
      <c r="R20" s="44"/>
      <c r="S20" s="45"/>
      <c r="T20" s="56"/>
      <c r="U20" s="3" t="s">
        <v>47</v>
      </c>
      <c r="V20" s="3">
        <f>COUNTIF($Q$6:$Q$50,"PC")</f>
        <v>0</v>
      </c>
      <c r="W20" s="56"/>
    </row>
    <row r="21" spans="1:23" ht="18" customHeight="1" x14ac:dyDescent="0.25">
      <c r="A21" s="45">
        <v>16</v>
      </c>
      <c r="B21" s="38"/>
      <c r="C21" s="38"/>
      <c r="D21" s="37"/>
      <c r="E21" s="46"/>
      <c r="F21" s="47"/>
      <c r="G21" s="37"/>
      <c r="H21" s="45"/>
      <c r="I21" s="40"/>
      <c r="J21" s="43"/>
      <c r="K21" s="43"/>
      <c r="L21" s="43"/>
      <c r="M21" s="43"/>
      <c r="N21" s="41"/>
      <c r="O21" s="41"/>
      <c r="P21" s="43"/>
      <c r="Q21" s="41"/>
      <c r="R21" s="44"/>
      <c r="S21" s="45"/>
      <c r="T21" s="56"/>
      <c r="U21" s="3" t="s">
        <v>48</v>
      </c>
      <c r="V21" s="3"/>
      <c r="W21" s="56"/>
    </row>
    <row r="22" spans="1:23" ht="18" customHeight="1" x14ac:dyDescent="0.25">
      <c r="A22" s="45">
        <v>17</v>
      </c>
      <c r="B22" s="38"/>
      <c r="C22" s="38"/>
      <c r="D22" s="37"/>
      <c r="E22" s="46"/>
      <c r="F22" s="47"/>
      <c r="G22" s="37"/>
      <c r="H22" s="45"/>
      <c r="I22" s="40"/>
      <c r="J22" s="43"/>
      <c r="K22" s="43"/>
      <c r="L22" s="43"/>
      <c r="M22" s="43"/>
      <c r="N22" s="41"/>
      <c r="O22" s="41"/>
      <c r="P22" s="43"/>
      <c r="Q22" s="41"/>
      <c r="R22" s="44"/>
      <c r="S22" s="45"/>
      <c r="T22" s="56"/>
      <c r="U22" s="56"/>
      <c r="V22" s="9"/>
      <c r="W22" s="56"/>
    </row>
    <row r="23" spans="1:23" ht="18" customHeight="1" x14ac:dyDescent="0.25">
      <c r="A23" s="45">
        <v>18</v>
      </c>
      <c r="B23" s="38"/>
      <c r="C23" s="38"/>
      <c r="D23" s="37"/>
      <c r="E23" s="46"/>
      <c r="F23" s="47"/>
      <c r="G23" s="37"/>
      <c r="H23" s="45"/>
      <c r="I23" s="40"/>
      <c r="J23" s="43"/>
      <c r="K23" s="43"/>
      <c r="L23" s="43"/>
      <c r="M23" s="43"/>
      <c r="N23" s="41"/>
      <c r="O23" s="41"/>
      <c r="P23" s="43"/>
      <c r="Q23" s="41"/>
      <c r="R23" s="44"/>
      <c r="S23" s="45"/>
      <c r="T23" s="56"/>
      <c r="U23" s="56"/>
      <c r="V23" s="9"/>
      <c r="W23" s="56"/>
    </row>
    <row r="24" spans="1:23" ht="18" customHeight="1" x14ac:dyDescent="0.25">
      <c r="A24" s="45">
        <v>19</v>
      </c>
      <c r="B24" s="38"/>
      <c r="C24" s="38"/>
      <c r="D24" s="37"/>
      <c r="E24" s="46"/>
      <c r="F24" s="47"/>
      <c r="G24" s="37"/>
      <c r="H24" s="45"/>
      <c r="I24" s="40"/>
      <c r="J24" s="42"/>
      <c r="K24" s="43"/>
      <c r="L24" s="43"/>
      <c r="M24" s="43"/>
      <c r="N24" s="41"/>
      <c r="O24" s="41"/>
      <c r="P24" s="43"/>
      <c r="Q24" s="41"/>
      <c r="R24" s="44"/>
      <c r="S24" s="45"/>
      <c r="T24" s="56"/>
      <c r="U24" s="57" t="s">
        <v>44</v>
      </c>
      <c r="V24" s="10" t="s">
        <v>15</v>
      </c>
      <c r="W24" s="29"/>
    </row>
    <row r="25" spans="1:23" ht="18" customHeight="1" x14ac:dyDescent="0.25">
      <c r="A25" s="45">
        <v>20</v>
      </c>
      <c r="B25" s="38"/>
      <c r="C25" s="22"/>
      <c r="D25" s="37"/>
      <c r="E25" s="46"/>
      <c r="F25" s="30"/>
      <c r="G25" s="37"/>
      <c r="H25" s="37"/>
      <c r="I25" s="40"/>
      <c r="J25" s="43"/>
      <c r="K25" s="25"/>
      <c r="L25" s="43"/>
      <c r="M25" s="43"/>
      <c r="N25" s="41"/>
      <c r="O25" s="41"/>
      <c r="P25" s="43"/>
      <c r="Q25" s="41"/>
      <c r="R25" s="44"/>
      <c r="S25" s="3"/>
      <c r="T25" s="56"/>
      <c r="U25" s="3" t="s">
        <v>24</v>
      </c>
      <c r="V25" s="3">
        <f>COUNTIF($R$6:$R$50,"*MCU*")</f>
        <v>3</v>
      </c>
      <c r="W25" s="56"/>
    </row>
    <row r="26" spans="1:23" ht="18" customHeight="1" x14ac:dyDescent="0.25">
      <c r="A26" s="45">
        <v>21</v>
      </c>
      <c r="B26" s="38"/>
      <c r="C26" s="38"/>
      <c r="D26" s="37"/>
      <c r="E26" s="46"/>
      <c r="F26" s="47"/>
      <c r="G26" s="37"/>
      <c r="H26" s="45"/>
      <c r="I26" s="40"/>
      <c r="J26" s="45"/>
      <c r="K26" s="43"/>
      <c r="L26" s="43"/>
      <c r="M26" s="43"/>
      <c r="N26" s="41"/>
      <c r="O26" s="41"/>
      <c r="P26" s="43"/>
      <c r="Q26" s="41"/>
      <c r="R26" s="44"/>
      <c r="S26" s="45"/>
      <c r="T26" s="56"/>
      <c r="U26" s="3" t="s">
        <v>32</v>
      </c>
      <c r="V26" s="3">
        <f>COUNTIF($R$6:$R$50,"*GSM*")</f>
        <v>0</v>
      </c>
      <c r="W26" s="56"/>
    </row>
    <row r="27" spans="1:23" ht="18" customHeight="1" x14ac:dyDescent="0.25">
      <c r="A27" s="45">
        <v>22</v>
      </c>
      <c r="B27" s="38"/>
      <c r="C27" s="38"/>
      <c r="D27" s="37"/>
      <c r="E27" s="46"/>
      <c r="F27" s="47"/>
      <c r="G27" s="37"/>
      <c r="H27" s="37"/>
      <c r="I27" s="40"/>
      <c r="J27" s="41"/>
      <c r="K27" s="43"/>
      <c r="L27" s="43"/>
      <c r="M27" s="43"/>
      <c r="N27" s="41"/>
      <c r="O27" s="41"/>
      <c r="P27" s="43"/>
      <c r="Q27" s="41"/>
      <c r="R27" s="44"/>
      <c r="S27" s="45"/>
      <c r="T27" s="56"/>
      <c r="U27" s="3" t="s">
        <v>25</v>
      </c>
      <c r="V27" s="3">
        <f>COUNTIF($R$6:$R$50,"*GPS*")</f>
        <v>0</v>
      </c>
      <c r="W27" s="56"/>
    </row>
    <row r="28" spans="1:23" ht="18" customHeight="1" x14ac:dyDescent="0.25">
      <c r="A28" s="45">
        <v>23</v>
      </c>
      <c r="B28" s="38"/>
      <c r="C28" s="38"/>
      <c r="D28" s="37"/>
      <c r="E28" s="46"/>
      <c r="F28" s="47"/>
      <c r="G28" s="37"/>
      <c r="H28" s="37"/>
      <c r="I28" s="40"/>
      <c r="J28" s="41"/>
      <c r="K28" s="43"/>
      <c r="L28" s="43"/>
      <c r="M28" s="43"/>
      <c r="N28" s="41"/>
      <c r="O28" s="41"/>
      <c r="P28" s="43"/>
      <c r="Q28" s="41"/>
      <c r="R28" s="44"/>
      <c r="S28" s="45"/>
      <c r="T28" s="56"/>
      <c r="U28" s="3" t="s">
        <v>50</v>
      </c>
      <c r="V28" s="3">
        <f>COUNTIF($R$6:$R$50,"*NG*")</f>
        <v>0</v>
      </c>
      <c r="W28" s="56"/>
    </row>
    <row r="29" spans="1:23" ht="18" customHeight="1" x14ac:dyDescent="0.25">
      <c r="A29" s="45">
        <v>24</v>
      </c>
      <c r="B29" s="38"/>
      <c r="C29" s="38"/>
      <c r="D29" s="37"/>
      <c r="E29" s="46"/>
      <c r="F29" s="47"/>
      <c r="G29" s="37"/>
      <c r="H29" s="37"/>
      <c r="I29" s="40"/>
      <c r="J29" s="41"/>
      <c r="K29" s="43"/>
      <c r="L29" s="43"/>
      <c r="M29" s="43"/>
      <c r="N29" s="41"/>
      <c r="O29" s="41"/>
      <c r="P29" s="43"/>
      <c r="Q29" s="41"/>
      <c r="R29" s="44"/>
      <c r="S29" s="45"/>
      <c r="T29" s="56"/>
      <c r="U29" s="3" t="s">
        <v>30</v>
      </c>
      <c r="V29" s="3">
        <f>COUNTIF($R$6:$R$50,"*I/O*")</f>
        <v>0</v>
      </c>
      <c r="W29" s="56"/>
    </row>
    <row r="30" spans="1:23" ht="18" customHeight="1" x14ac:dyDescent="0.25">
      <c r="A30" s="45">
        <v>25</v>
      </c>
      <c r="B30" s="38"/>
      <c r="C30" s="38"/>
      <c r="D30" s="37"/>
      <c r="E30" s="46"/>
      <c r="F30" s="47"/>
      <c r="G30" s="37"/>
      <c r="H30" s="41"/>
      <c r="I30" s="40"/>
      <c r="J30" s="41"/>
      <c r="K30" s="43"/>
      <c r="L30" s="43"/>
      <c r="M30" s="43"/>
      <c r="N30" s="41"/>
      <c r="O30" s="41"/>
      <c r="P30" s="43"/>
      <c r="Q30" s="41"/>
      <c r="R30" s="44"/>
      <c r="S30" s="45"/>
      <c r="T30" s="56"/>
      <c r="U30" s="3" t="s">
        <v>21</v>
      </c>
      <c r="V30" s="3"/>
      <c r="W30" s="56"/>
    </row>
    <row r="31" spans="1:23" ht="18" customHeight="1" x14ac:dyDescent="0.25">
      <c r="A31" s="45">
        <v>26</v>
      </c>
      <c r="B31" s="38"/>
      <c r="C31" s="38"/>
      <c r="D31" s="37"/>
      <c r="E31" s="46"/>
      <c r="F31" s="47"/>
      <c r="G31" s="37"/>
      <c r="H31" s="41"/>
      <c r="I31" s="40"/>
      <c r="J31" s="41"/>
      <c r="K31" s="43"/>
      <c r="L31" s="43"/>
      <c r="M31" s="43"/>
      <c r="N31" s="41"/>
      <c r="O31" s="41"/>
      <c r="P31" s="43"/>
      <c r="Q31" s="41"/>
      <c r="R31" s="44"/>
      <c r="S31" s="45"/>
      <c r="T31" s="56"/>
      <c r="U31" s="3" t="s">
        <v>26</v>
      </c>
      <c r="V31" s="3">
        <f>COUNTIF($R$6:$R$50,"*MCH*")</f>
        <v>0</v>
      </c>
      <c r="W31" s="56"/>
    </row>
    <row r="32" spans="1:23" ht="18" customHeight="1" x14ac:dyDescent="0.25">
      <c r="A32" s="45">
        <v>27</v>
      </c>
      <c r="B32" s="38"/>
      <c r="C32" s="38"/>
      <c r="D32" s="37"/>
      <c r="E32" s="46"/>
      <c r="F32" s="47"/>
      <c r="G32" s="37"/>
      <c r="H32" s="41"/>
      <c r="I32" s="40"/>
      <c r="J32" s="41"/>
      <c r="K32" s="41"/>
      <c r="L32" s="43"/>
      <c r="M32" s="43"/>
      <c r="N32" s="41"/>
      <c r="O32" s="41"/>
      <c r="P32" s="43"/>
      <c r="Q32" s="41"/>
      <c r="R32" s="44"/>
      <c r="S32" s="45"/>
      <c r="T32" s="56"/>
      <c r="U32" s="3" t="s">
        <v>45</v>
      </c>
      <c r="V32" s="3">
        <f>COUNTIF($R$6:$R$50,"*SF*")</f>
        <v>0</v>
      </c>
      <c r="W32" s="56"/>
    </row>
    <row r="33" spans="1:24" ht="18" customHeight="1" x14ac:dyDescent="0.25">
      <c r="A33" s="45">
        <v>28</v>
      </c>
      <c r="B33" s="38"/>
      <c r="C33" s="38"/>
      <c r="D33" s="37"/>
      <c r="E33" s="46"/>
      <c r="F33" s="47"/>
      <c r="G33" s="37"/>
      <c r="H33" s="41"/>
      <c r="I33" s="40"/>
      <c r="J33" s="41"/>
      <c r="K33" s="41"/>
      <c r="L33" s="43"/>
      <c r="M33" s="43"/>
      <c r="N33" s="41"/>
      <c r="O33" s="41"/>
      <c r="P33" s="43"/>
      <c r="Q33" s="41"/>
      <c r="R33" s="44"/>
      <c r="S33" s="45"/>
      <c r="T33" s="56"/>
      <c r="U33" s="3" t="s">
        <v>46</v>
      </c>
      <c r="V33" s="3">
        <f>COUNTIF($R$6:$R$50,"*RTB*")</f>
        <v>0</v>
      </c>
      <c r="W33" s="56"/>
    </row>
    <row r="34" spans="1:24" ht="18" customHeight="1" x14ac:dyDescent="0.25">
      <c r="A34" s="45">
        <v>29</v>
      </c>
      <c r="B34" s="38"/>
      <c r="C34" s="38"/>
      <c r="D34" s="37"/>
      <c r="E34" s="46"/>
      <c r="F34" s="47"/>
      <c r="G34" s="37"/>
      <c r="H34" s="41"/>
      <c r="I34" s="40"/>
      <c r="J34" s="41"/>
      <c r="K34" s="43"/>
      <c r="L34" s="43"/>
      <c r="M34" s="43"/>
      <c r="N34" s="41"/>
      <c r="O34" s="41"/>
      <c r="P34" s="43"/>
      <c r="Q34" s="41"/>
      <c r="R34" s="44"/>
      <c r="S34" s="45"/>
      <c r="T34" s="56"/>
      <c r="U34" s="3" t="s">
        <v>36</v>
      </c>
      <c r="V34" s="3"/>
      <c r="W34" s="56"/>
    </row>
    <row r="35" spans="1:24" ht="18" customHeight="1" x14ac:dyDescent="0.25">
      <c r="A35" s="45">
        <v>30</v>
      </c>
      <c r="B35" s="38"/>
      <c r="C35" s="22"/>
      <c r="D35" s="37"/>
      <c r="E35" s="46"/>
      <c r="F35" s="30"/>
      <c r="G35" s="37"/>
      <c r="H35" s="1"/>
      <c r="I35" s="40"/>
      <c r="J35" s="41"/>
      <c r="K35" s="25"/>
      <c r="L35" s="43"/>
      <c r="M35" s="43"/>
      <c r="N35" s="41"/>
      <c r="O35" s="41"/>
      <c r="P35" s="43"/>
      <c r="Q35" s="41"/>
      <c r="R35" s="44"/>
      <c r="S35" s="3"/>
      <c r="T35" s="56"/>
      <c r="U35" s="3" t="s">
        <v>27</v>
      </c>
      <c r="V35" s="3"/>
      <c r="W35" s="56"/>
    </row>
    <row r="36" spans="1:24" ht="18" customHeight="1" x14ac:dyDescent="0.25">
      <c r="A36" s="45">
        <v>31</v>
      </c>
      <c r="B36" s="38"/>
      <c r="C36" s="22"/>
      <c r="D36" s="37"/>
      <c r="E36" s="46"/>
      <c r="F36" s="30"/>
      <c r="G36" s="37"/>
      <c r="H36" s="41"/>
      <c r="I36" s="40"/>
      <c r="J36" s="40"/>
      <c r="K36" s="25"/>
      <c r="L36" s="43"/>
      <c r="M36" s="43"/>
      <c r="N36" s="41"/>
      <c r="O36" s="41"/>
      <c r="P36" s="43"/>
      <c r="Q36" s="41"/>
      <c r="R36" s="44"/>
      <c r="S36" s="3"/>
      <c r="T36" s="56"/>
      <c r="U36" s="11" t="s">
        <v>31</v>
      </c>
      <c r="V36" s="3"/>
      <c r="W36" s="56"/>
    </row>
    <row r="37" spans="1:24" ht="18" customHeight="1" x14ac:dyDescent="0.25">
      <c r="A37" s="45">
        <v>32</v>
      </c>
      <c r="B37" s="38"/>
      <c r="C37" s="22"/>
      <c r="D37" s="37"/>
      <c r="E37" s="46"/>
      <c r="F37" s="30"/>
      <c r="G37" s="37"/>
      <c r="H37" s="1"/>
      <c r="I37" s="40"/>
      <c r="J37" s="41"/>
      <c r="K37" s="41"/>
      <c r="L37" s="43"/>
      <c r="M37" s="43"/>
      <c r="N37" s="41"/>
      <c r="O37" s="41"/>
      <c r="P37" s="43"/>
      <c r="Q37" s="41"/>
      <c r="R37" s="44"/>
      <c r="S37" s="3"/>
      <c r="T37" s="56"/>
      <c r="U37" s="56"/>
      <c r="V37" s="9"/>
      <c r="W37" s="56"/>
    </row>
    <row r="38" spans="1:24" ht="18" customHeight="1" x14ac:dyDescent="0.25">
      <c r="A38" s="45">
        <v>33</v>
      </c>
      <c r="B38" s="38"/>
      <c r="C38" s="22"/>
      <c r="D38" s="37"/>
      <c r="E38" s="46"/>
      <c r="F38" s="30"/>
      <c r="G38" s="37"/>
      <c r="H38" s="41"/>
      <c r="I38" s="40"/>
      <c r="J38" s="41"/>
      <c r="K38" s="41"/>
      <c r="L38" s="43"/>
      <c r="M38" s="43"/>
      <c r="N38" s="41"/>
      <c r="O38" s="41"/>
      <c r="P38" s="43"/>
      <c r="Q38" s="41"/>
      <c r="R38" s="44"/>
      <c r="S38" s="3"/>
      <c r="T38" s="56"/>
      <c r="U38" s="56"/>
      <c r="V38" s="9"/>
      <c r="W38" s="56"/>
    </row>
    <row r="39" spans="1:24" ht="18" customHeight="1" x14ac:dyDescent="0.25">
      <c r="A39" s="45">
        <v>34</v>
      </c>
      <c r="B39" s="38"/>
      <c r="C39" s="22"/>
      <c r="D39" s="37"/>
      <c r="E39" s="46"/>
      <c r="F39" s="30"/>
      <c r="G39" s="37"/>
      <c r="H39" s="41"/>
      <c r="I39" s="40"/>
      <c r="J39" s="41"/>
      <c r="K39" s="41"/>
      <c r="L39" s="43"/>
      <c r="M39" s="43"/>
      <c r="N39" s="41"/>
      <c r="O39" s="41"/>
      <c r="P39" s="43"/>
      <c r="Q39" s="41"/>
      <c r="R39" s="44"/>
      <c r="S39" s="3"/>
      <c r="T39" s="56"/>
      <c r="U39" s="11" t="s">
        <v>38</v>
      </c>
      <c r="V39" s="3">
        <f>COUNTIF($O$6:$O$50,"*DM*")</f>
        <v>0</v>
      </c>
      <c r="W39" s="56"/>
    </row>
    <row r="40" spans="1:24" ht="18" customHeight="1" x14ac:dyDescent="0.25">
      <c r="A40" s="45">
        <v>35</v>
      </c>
      <c r="B40" s="38"/>
      <c r="C40" s="22"/>
      <c r="D40" s="37"/>
      <c r="E40" s="46"/>
      <c r="F40" s="30"/>
      <c r="G40" s="37"/>
      <c r="H40" s="1"/>
      <c r="I40" s="40"/>
      <c r="J40" s="41"/>
      <c r="K40" s="25"/>
      <c r="L40" s="43"/>
      <c r="M40" s="43"/>
      <c r="N40" s="41"/>
      <c r="O40" s="41"/>
      <c r="P40" s="43"/>
      <c r="Q40" s="41"/>
      <c r="R40" s="44"/>
      <c r="S40" s="3"/>
      <c r="T40" s="56"/>
      <c r="U40" s="11" t="s">
        <v>39</v>
      </c>
      <c r="V40" s="3">
        <f>COUNTIF($O$6:$O$50,"*KS*")</f>
        <v>0</v>
      </c>
      <c r="W40" s="56"/>
    </row>
    <row r="41" spans="1:24" ht="18" customHeight="1" x14ac:dyDescent="0.25">
      <c r="A41" s="45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56"/>
      <c r="U41" s="56"/>
      <c r="V41" s="9"/>
      <c r="W41" s="56"/>
    </row>
    <row r="42" spans="1:24" ht="18" customHeight="1" x14ac:dyDescent="0.25">
      <c r="A42" s="45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56"/>
      <c r="U42" s="56"/>
      <c r="V42" s="9"/>
      <c r="W42" s="56"/>
    </row>
    <row r="43" spans="1:24" ht="18" customHeight="1" x14ac:dyDescent="0.25">
      <c r="A43" s="45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56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5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56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5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56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5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56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5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5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5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5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5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5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5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5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5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56"/>
      <c r="V55" s="56"/>
      <c r="W55" s="56"/>
    </row>
    <row r="56" spans="1:24" ht="18" customHeight="1" x14ac:dyDescent="0.25">
      <c r="A56" s="45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56"/>
      <c r="V56" s="56"/>
      <c r="W56" s="56"/>
    </row>
    <row r="57" spans="1:24" ht="18" customHeight="1" x14ac:dyDescent="0.25">
      <c r="A57" s="45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5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5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5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5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5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5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5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5">
        <v>60</v>
      </c>
    </row>
    <row r="66" spans="1:1" ht="18" customHeight="1" x14ac:dyDescent="0.25">
      <c r="A66" s="45">
        <v>61</v>
      </c>
    </row>
    <row r="67" spans="1:1" ht="18" customHeight="1" x14ac:dyDescent="0.25">
      <c r="A67" s="45">
        <v>62</v>
      </c>
    </row>
    <row r="68" spans="1:1" ht="18" customHeight="1" x14ac:dyDescent="0.25">
      <c r="A68" s="45">
        <v>63</v>
      </c>
    </row>
    <row r="69" spans="1:1" ht="18" customHeight="1" x14ac:dyDescent="0.25">
      <c r="A69" s="45">
        <v>64</v>
      </c>
    </row>
    <row r="70" spans="1:1" ht="18" customHeight="1" x14ac:dyDescent="0.25">
      <c r="A70" s="45">
        <v>65</v>
      </c>
    </row>
    <row r="71" spans="1:1" ht="18" customHeight="1" x14ac:dyDescent="0.25">
      <c r="A71" s="45">
        <v>66</v>
      </c>
    </row>
    <row r="72" spans="1:1" ht="18" customHeight="1" x14ac:dyDescent="0.25">
      <c r="A72" s="45">
        <v>67</v>
      </c>
    </row>
    <row r="73" spans="1:1" ht="18" customHeight="1" x14ac:dyDescent="0.25">
      <c r="A73" s="45">
        <v>68</v>
      </c>
    </row>
    <row r="74" spans="1:1" ht="18" customHeight="1" x14ac:dyDescent="0.25">
      <c r="A74" s="45">
        <v>69</v>
      </c>
    </row>
    <row r="75" spans="1:1" ht="18" customHeight="1" x14ac:dyDescent="0.25">
      <c r="A75" s="45">
        <v>70</v>
      </c>
    </row>
    <row r="76" spans="1:1" ht="18" customHeight="1" x14ac:dyDescent="0.25">
      <c r="A76" s="45">
        <v>71</v>
      </c>
    </row>
    <row r="77" spans="1:1" ht="18" customHeight="1" x14ac:dyDescent="0.25">
      <c r="A77" s="45">
        <v>72</v>
      </c>
    </row>
    <row r="78" spans="1:1" ht="18" customHeight="1" x14ac:dyDescent="0.25">
      <c r="A78" s="45">
        <v>73</v>
      </c>
    </row>
    <row r="79" spans="1:1" ht="18" customHeight="1" x14ac:dyDescent="0.25">
      <c r="A79" s="45">
        <v>74</v>
      </c>
    </row>
    <row r="80" spans="1:1" ht="18" customHeight="1" x14ac:dyDescent="0.25">
      <c r="A80" s="45">
        <v>75</v>
      </c>
    </row>
    <row r="81" spans="1:1" ht="18" customHeight="1" x14ac:dyDescent="0.25">
      <c r="A81" s="45">
        <v>76</v>
      </c>
    </row>
    <row r="82" spans="1:1" ht="18" customHeight="1" x14ac:dyDescent="0.25">
      <c r="A82" s="45">
        <v>77</v>
      </c>
    </row>
    <row r="83" spans="1:1" ht="18" customHeight="1" x14ac:dyDescent="0.25">
      <c r="A83" s="45">
        <v>78</v>
      </c>
    </row>
    <row r="84" spans="1:1" ht="18" customHeight="1" x14ac:dyDescent="0.25">
      <c r="A84" s="45">
        <v>79</v>
      </c>
    </row>
    <row r="85" spans="1:1" ht="18" customHeight="1" x14ac:dyDescent="0.25">
      <c r="A85" s="45">
        <v>80</v>
      </c>
    </row>
    <row r="86" spans="1:1" ht="18" customHeight="1" x14ac:dyDescent="0.25">
      <c r="A86" s="45">
        <v>81</v>
      </c>
    </row>
    <row r="87" spans="1:1" ht="18" customHeight="1" x14ac:dyDescent="0.25">
      <c r="A87" s="45">
        <v>82</v>
      </c>
    </row>
    <row r="88" spans="1:1" ht="18" customHeight="1" x14ac:dyDescent="0.25">
      <c r="A88" s="45">
        <v>83</v>
      </c>
    </row>
    <row r="89" spans="1:1" ht="18" customHeight="1" x14ac:dyDescent="0.25">
      <c r="A89" s="45">
        <v>84</v>
      </c>
    </row>
    <row r="90" spans="1:1" ht="18" customHeight="1" x14ac:dyDescent="0.25">
      <c r="A90" s="45">
        <v>85</v>
      </c>
    </row>
    <row r="91" spans="1:1" ht="18" customHeight="1" x14ac:dyDescent="0.25">
      <c r="A91" s="45">
        <v>86</v>
      </c>
    </row>
    <row r="92" spans="1:1" ht="18" customHeight="1" x14ac:dyDescent="0.25">
      <c r="A92" s="45">
        <v>87</v>
      </c>
    </row>
    <row r="93" spans="1:1" ht="18" customHeight="1" x14ac:dyDescent="0.25">
      <c r="A93" s="45">
        <v>88</v>
      </c>
    </row>
    <row r="94" spans="1:1" ht="18" customHeight="1" x14ac:dyDescent="0.25">
      <c r="A94" s="45">
        <v>89</v>
      </c>
    </row>
    <row r="95" spans="1:1" ht="18" customHeight="1" x14ac:dyDescent="0.25">
      <c r="A95" s="45">
        <v>90</v>
      </c>
    </row>
    <row r="96" spans="1:1" ht="18" customHeight="1" x14ac:dyDescent="0.25">
      <c r="A96" s="45">
        <v>91</v>
      </c>
    </row>
    <row r="97" spans="1:1" ht="18" customHeight="1" x14ac:dyDescent="0.25">
      <c r="A97" s="45">
        <v>92</v>
      </c>
    </row>
    <row r="98" spans="1:1" ht="18" customHeight="1" x14ac:dyDescent="0.25">
      <c r="A98" s="45">
        <v>93</v>
      </c>
    </row>
    <row r="99" spans="1:1" ht="18" customHeight="1" x14ac:dyDescent="0.25">
      <c r="A99" s="45">
        <v>94</v>
      </c>
    </row>
    <row r="100" spans="1:1" ht="18" customHeight="1" x14ac:dyDescent="0.25">
      <c r="A100" s="45">
        <v>95</v>
      </c>
    </row>
    <row r="101" spans="1:1" ht="18" customHeight="1" x14ac:dyDescent="0.25">
      <c r="A101" s="45">
        <v>96</v>
      </c>
    </row>
    <row r="102" spans="1:1" ht="18" customHeight="1" x14ac:dyDescent="0.25">
      <c r="A102" s="45">
        <v>97</v>
      </c>
    </row>
    <row r="103" spans="1:1" ht="18" customHeight="1" x14ac:dyDescent="0.25">
      <c r="A103" s="45">
        <v>98</v>
      </c>
    </row>
    <row r="104" spans="1:1" ht="18" customHeight="1" x14ac:dyDescent="0.25">
      <c r="A104" s="45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U6:U11"/>
    <mergeCell ref="U12:U15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zoomScale="115" zoomScaleNormal="115" workbookViewId="0">
      <selection activeCell="G14" sqref="G14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7"/>
    </row>
    <row r="2" spans="1:23" ht="24.95" customHeight="1" x14ac:dyDescent="0.25">
      <c r="A2" s="60" t="s">
        <v>8</v>
      </c>
      <c r="B2" s="61"/>
      <c r="C2" s="61"/>
      <c r="D2" s="61"/>
      <c r="E2" s="62" t="s">
        <v>70</v>
      </c>
      <c r="F2" s="62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60</v>
      </c>
      <c r="M4" s="64" t="s">
        <v>40</v>
      </c>
      <c r="N4" s="64" t="s">
        <v>9</v>
      </c>
      <c r="O4" s="64" t="s">
        <v>6</v>
      </c>
      <c r="P4" s="69" t="s">
        <v>13</v>
      </c>
      <c r="Q4" s="64" t="s">
        <v>37</v>
      </c>
      <c r="R4" s="64" t="s">
        <v>51</v>
      </c>
      <c r="S4" s="71" t="s">
        <v>52</v>
      </c>
      <c r="U4" s="58" t="s">
        <v>37</v>
      </c>
      <c r="V4" s="58" t="s">
        <v>51</v>
      </c>
      <c r="W4" s="28"/>
    </row>
    <row r="5" spans="1:23" ht="50.1" customHeight="1" x14ac:dyDescent="0.25">
      <c r="A5" s="63"/>
      <c r="B5" s="53" t="s">
        <v>1</v>
      </c>
      <c r="C5" s="53" t="s">
        <v>2</v>
      </c>
      <c r="D5" s="53" t="s">
        <v>3</v>
      </c>
      <c r="E5" s="53" t="s">
        <v>41</v>
      </c>
      <c r="F5" s="53" t="s">
        <v>4</v>
      </c>
      <c r="G5" s="53" t="s">
        <v>5</v>
      </c>
      <c r="H5" s="53" t="s">
        <v>53</v>
      </c>
      <c r="I5" s="33" t="s">
        <v>14</v>
      </c>
      <c r="J5" s="53" t="s">
        <v>11</v>
      </c>
      <c r="K5" s="53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28"/>
    </row>
    <row r="6" spans="1:23" ht="18" customHeight="1" x14ac:dyDescent="0.25">
      <c r="A6" s="45">
        <v>1</v>
      </c>
      <c r="B6" s="38">
        <v>45182</v>
      </c>
      <c r="C6" s="38">
        <v>45195</v>
      </c>
      <c r="D6" s="37" t="s">
        <v>42</v>
      </c>
      <c r="E6" s="39">
        <v>868183037835688</v>
      </c>
      <c r="F6" s="37"/>
      <c r="G6" s="37" t="s">
        <v>69</v>
      </c>
      <c r="H6" s="37"/>
      <c r="I6" s="40" t="s">
        <v>82</v>
      </c>
      <c r="J6" s="42"/>
      <c r="K6" s="43" t="s">
        <v>85</v>
      </c>
      <c r="L6" s="43" t="s">
        <v>86</v>
      </c>
      <c r="M6" s="43" t="s">
        <v>87</v>
      </c>
      <c r="N6" s="41"/>
      <c r="O6" s="41" t="s">
        <v>63</v>
      </c>
      <c r="P6" s="43" t="s">
        <v>64</v>
      </c>
      <c r="Q6" s="41" t="s">
        <v>18</v>
      </c>
      <c r="R6" s="44" t="s">
        <v>34</v>
      </c>
      <c r="S6" s="45"/>
      <c r="T6" s="54"/>
      <c r="U6" s="66" t="s">
        <v>17</v>
      </c>
      <c r="V6" s="3" t="s">
        <v>19</v>
      </c>
      <c r="W6" s="54"/>
    </row>
    <row r="7" spans="1:23" ht="18" customHeight="1" x14ac:dyDescent="0.25">
      <c r="A7" s="45">
        <v>2</v>
      </c>
      <c r="B7" s="38">
        <v>45182</v>
      </c>
      <c r="C7" s="38">
        <v>45195</v>
      </c>
      <c r="D7" s="37" t="s">
        <v>42</v>
      </c>
      <c r="E7" s="39">
        <v>860157040235050</v>
      </c>
      <c r="F7" s="37"/>
      <c r="G7" s="37" t="s">
        <v>69</v>
      </c>
      <c r="H7" s="37"/>
      <c r="I7" s="40" t="s">
        <v>88</v>
      </c>
      <c r="J7" s="42"/>
      <c r="K7" s="43" t="s">
        <v>85</v>
      </c>
      <c r="L7" s="43" t="s">
        <v>86</v>
      </c>
      <c r="M7" s="43" t="s">
        <v>87</v>
      </c>
      <c r="N7" s="41"/>
      <c r="O7" s="41" t="s">
        <v>63</v>
      </c>
      <c r="P7" s="43" t="s">
        <v>64</v>
      </c>
      <c r="Q7" s="41" t="s">
        <v>18</v>
      </c>
      <c r="R7" s="44" t="s">
        <v>34</v>
      </c>
      <c r="S7" s="45"/>
      <c r="T7" s="54"/>
      <c r="U7" s="67"/>
      <c r="V7" s="3" t="s">
        <v>33</v>
      </c>
      <c r="W7" s="54"/>
    </row>
    <row r="8" spans="1:23" ht="18" customHeight="1" x14ac:dyDescent="0.25">
      <c r="A8" s="45">
        <v>3</v>
      </c>
      <c r="B8" s="38">
        <v>45189</v>
      </c>
      <c r="C8" s="38">
        <v>45195</v>
      </c>
      <c r="D8" s="37" t="s">
        <v>42</v>
      </c>
      <c r="E8" s="46">
        <v>868183034563242</v>
      </c>
      <c r="F8" s="37"/>
      <c r="G8" s="37" t="s">
        <v>69</v>
      </c>
      <c r="H8" s="37"/>
      <c r="I8" s="40" t="s">
        <v>88</v>
      </c>
      <c r="J8" s="43" t="s">
        <v>108</v>
      </c>
      <c r="K8" s="43" t="s">
        <v>85</v>
      </c>
      <c r="L8" s="43" t="s">
        <v>67</v>
      </c>
      <c r="M8" s="43" t="s">
        <v>109</v>
      </c>
      <c r="N8" s="41"/>
      <c r="O8" s="41" t="s">
        <v>63</v>
      </c>
      <c r="P8" s="43" t="s">
        <v>64</v>
      </c>
      <c r="Q8" s="41" t="s">
        <v>18</v>
      </c>
      <c r="R8" s="44"/>
      <c r="S8" s="45"/>
      <c r="T8" s="54"/>
      <c r="U8" s="67"/>
      <c r="V8" s="3" t="s">
        <v>20</v>
      </c>
      <c r="W8" s="54"/>
    </row>
    <row r="9" spans="1:23" ht="18" customHeight="1" x14ac:dyDescent="0.25">
      <c r="A9" s="45">
        <v>4</v>
      </c>
      <c r="B9" s="38">
        <v>45190</v>
      </c>
      <c r="C9" s="38"/>
      <c r="D9" s="37" t="s">
        <v>42</v>
      </c>
      <c r="E9" s="46">
        <v>202107141412580</v>
      </c>
      <c r="F9" s="37"/>
      <c r="G9" s="37" t="s">
        <v>69</v>
      </c>
      <c r="H9" s="37" t="s">
        <v>121</v>
      </c>
      <c r="I9" s="40"/>
      <c r="J9" s="43"/>
      <c r="K9" s="43"/>
      <c r="L9" s="43" t="s">
        <v>112</v>
      </c>
      <c r="M9" s="43" t="s">
        <v>113</v>
      </c>
      <c r="N9" s="41"/>
      <c r="O9" s="41" t="s">
        <v>114</v>
      </c>
      <c r="P9" s="43" t="s">
        <v>64</v>
      </c>
      <c r="Q9" s="41"/>
      <c r="R9" s="44"/>
      <c r="S9" s="45"/>
      <c r="T9" s="54"/>
      <c r="U9" s="67"/>
      <c r="V9" s="3" t="s">
        <v>49</v>
      </c>
      <c r="W9" s="54"/>
    </row>
    <row r="10" spans="1:23" ht="18" customHeight="1" x14ac:dyDescent="0.25">
      <c r="A10" s="45">
        <v>5</v>
      </c>
      <c r="B10" s="38">
        <v>45190</v>
      </c>
      <c r="C10" s="38">
        <v>45195</v>
      </c>
      <c r="D10" s="37" t="s">
        <v>42</v>
      </c>
      <c r="E10" s="46">
        <v>868183034611363</v>
      </c>
      <c r="F10" s="37"/>
      <c r="G10" s="37" t="s">
        <v>69</v>
      </c>
      <c r="H10" s="37"/>
      <c r="I10" s="40" t="s">
        <v>88</v>
      </c>
      <c r="J10" s="43" t="s">
        <v>85</v>
      </c>
      <c r="K10" s="43"/>
      <c r="L10" s="43" t="s">
        <v>115</v>
      </c>
      <c r="M10" s="43" t="s">
        <v>116</v>
      </c>
      <c r="N10" s="41"/>
      <c r="O10" s="41" t="s">
        <v>63</v>
      </c>
      <c r="P10" s="43" t="s">
        <v>64</v>
      </c>
      <c r="Q10" s="41" t="s">
        <v>17</v>
      </c>
      <c r="R10" s="44" t="s">
        <v>29</v>
      </c>
      <c r="S10" s="45"/>
      <c r="T10" s="54"/>
      <c r="U10" s="67"/>
      <c r="V10" s="3" t="s">
        <v>29</v>
      </c>
      <c r="W10" s="54"/>
    </row>
    <row r="11" spans="1:23" ht="18" customHeight="1" x14ac:dyDescent="0.25">
      <c r="A11" s="45">
        <v>6</v>
      </c>
      <c r="B11" s="38"/>
      <c r="C11" s="38"/>
      <c r="D11" s="37"/>
      <c r="E11" s="46"/>
      <c r="F11" s="47"/>
      <c r="G11" s="37"/>
      <c r="H11" s="48"/>
      <c r="I11" s="40"/>
      <c r="J11" s="43"/>
      <c r="K11" s="43"/>
      <c r="L11" s="43"/>
      <c r="M11" s="43"/>
      <c r="N11" s="41"/>
      <c r="O11" s="41"/>
      <c r="P11" s="43"/>
      <c r="Q11" s="41"/>
      <c r="R11" s="44"/>
      <c r="S11" s="45"/>
      <c r="T11" s="54"/>
      <c r="U11" s="67"/>
      <c r="V11" s="3" t="s">
        <v>28</v>
      </c>
      <c r="W11" s="54"/>
    </row>
    <row r="12" spans="1:23" ht="18" customHeight="1" x14ac:dyDescent="0.25">
      <c r="A12" s="45">
        <v>7</v>
      </c>
      <c r="B12" s="38"/>
      <c r="C12" s="38"/>
      <c r="D12" s="37"/>
      <c r="E12" s="46"/>
      <c r="F12" s="47"/>
      <c r="G12" s="37"/>
      <c r="H12" s="37"/>
      <c r="I12" s="40"/>
      <c r="J12" s="43"/>
      <c r="K12" s="43"/>
      <c r="L12" s="43"/>
      <c r="M12" s="43"/>
      <c r="N12" s="41"/>
      <c r="O12" s="41"/>
      <c r="P12" s="43"/>
      <c r="Q12" s="41"/>
      <c r="R12" s="44"/>
      <c r="S12" s="45"/>
      <c r="T12" s="54"/>
      <c r="U12" s="66" t="s">
        <v>18</v>
      </c>
      <c r="V12" s="3" t="s">
        <v>22</v>
      </c>
      <c r="W12" s="54"/>
    </row>
    <row r="13" spans="1:23" ht="18" customHeight="1" x14ac:dyDescent="0.25">
      <c r="A13" s="45">
        <v>8</v>
      </c>
      <c r="B13" s="38"/>
      <c r="C13" s="38"/>
      <c r="D13" s="37"/>
      <c r="E13" s="46"/>
      <c r="F13" s="47"/>
      <c r="G13" s="37"/>
      <c r="H13" s="47"/>
      <c r="I13" s="40"/>
      <c r="J13" s="43"/>
      <c r="K13" s="43"/>
      <c r="L13" s="43"/>
      <c r="M13" s="43"/>
      <c r="N13" s="41"/>
      <c r="O13" s="41"/>
      <c r="P13" s="43"/>
      <c r="Q13" s="41"/>
      <c r="R13" s="44"/>
      <c r="S13" s="45"/>
      <c r="T13" s="54"/>
      <c r="U13" s="67"/>
      <c r="V13" s="3" t="s">
        <v>35</v>
      </c>
      <c r="W13" s="54"/>
    </row>
    <row r="14" spans="1:23" ht="18" customHeight="1" x14ac:dyDescent="0.25">
      <c r="A14" s="45">
        <v>9</v>
      </c>
      <c r="B14" s="38"/>
      <c r="C14" s="38"/>
      <c r="D14" s="37"/>
      <c r="E14" s="46"/>
      <c r="F14" s="47"/>
      <c r="G14" s="37"/>
      <c r="H14" s="47"/>
      <c r="I14" s="40"/>
      <c r="J14" s="43"/>
      <c r="K14" s="43"/>
      <c r="L14" s="43"/>
      <c r="M14" s="43"/>
      <c r="N14" s="41"/>
      <c r="O14" s="41"/>
      <c r="P14" s="43"/>
      <c r="Q14" s="41"/>
      <c r="R14" s="44"/>
      <c r="S14" s="45"/>
      <c r="T14" s="54"/>
      <c r="U14" s="67"/>
      <c r="V14" s="3" t="s">
        <v>34</v>
      </c>
      <c r="W14" s="54"/>
    </row>
    <row r="15" spans="1:23" ht="18" customHeight="1" x14ac:dyDescent="0.25">
      <c r="A15" s="45">
        <v>10</v>
      </c>
      <c r="B15" s="38"/>
      <c r="C15" s="38"/>
      <c r="D15" s="37"/>
      <c r="E15" s="46"/>
      <c r="F15" s="47"/>
      <c r="G15" s="37"/>
      <c r="H15" s="37"/>
      <c r="I15" s="40"/>
      <c r="J15" s="43"/>
      <c r="K15" s="43"/>
      <c r="L15" s="43"/>
      <c r="M15" s="43"/>
      <c r="N15" s="41"/>
      <c r="O15" s="41"/>
      <c r="P15" s="43"/>
      <c r="Q15" s="41"/>
      <c r="R15" s="44"/>
      <c r="S15" s="45"/>
      <c r="T15" s="54"/>
      <c r="U15" s="68"/>
      <c r="V15" s="3" t="s">
        <v>23</v>
      </c>
      <c r="W15" s="54"/>
    </row>
    <row r="16" spans="1:23" ht="18" customHeight="1" x14ac:dyDescent="0.25">
      <c r="A16" s="45">
        <v>11</v>
      </c>
      <c r="B16" s="38"/>
      <c r="C16" s="38"/>
      <c r="D16" s="37"/>
      <c r="E16" s="46"/>
      <c r="F16" s="47"/>
      <c r="G16" s="37"/>
      <c r="H16" s="37"/>
      <c r="I16" s="40"/>
      <c r="J16" s="43"/>
      <c r="K16" s="42"/>
      <c r="L16" s="43"/>
      <c r="M16" s="43"/>
      <c r="N16" s="41"/>
      <c r="O16" s="41"/>
      <c r="P16" s="43"/>
      <c r="Q16" s="41"/>
      <c r="R16" s="44"/>
      <c r="S16" s="45"/>
      <c r="T16" s="54"/>
      <c r="U16" s="54"/>
      <c r="V16" s="9"/>
      <c r="W16" s="54"/>
    </row>
    <row r="17" spans="1:23" ht="18" customHeight="1" x14ac:dyDescent="0.25">
      <c r="A17" s="45">
        <v>12</v>
      </c>
      <c r="B17" s="38"/>
      <c r="C17" s="38"/>
      <c r="D17" s="37"/>
      <c r="E17" s="46"/>
      <c r="F17" s="47"/>
      <c r="G17" s="37"/>
      <c r="H17" s="41"/>
      <c r="I17" s="40"/>
      <c r="J17" s="41"/>
      <c r="K17" s="42"/>
      <c r="L17" s="42"/>
      <c r="M17" s="43"/>
      <c r="N17" s="41"/>
      <c r="O17" s="41"/>
      <c r="P17" s="43"/>
      <c r="Q17" s="41"/>
      <c r="R17" s="44"/>
      <c r="S17" s="45"/>
      <c r="T17" s="54"/>
      <c r="U17" s="54"/>
      <c r="V17" s="9"/>
      <c r="W17" s="54"/>
    </row>
    <row r="18" spans="1:23" ht="18" customHeight="1" x14ac:dyDescent="0.25">
      <c r="A18" s="45">
        <v>13</v>
      </c>
      <c r="B18" s="38"/>
      <c r="C18" s="38"/>
      <c r="D18" s="37"/>
      <c r="E18" s="46"/>
      <c r="F18" s="47"/>
      <c r="G18" s="37"/>
      <c r="H18" s="41"/>
      <c r="I18" s="40"/>
      <c r="J18" s="43"/>
      <c r="K18" s="43"/>
      <c r="L18" s="43"/>
      <c r="M18" s="43"/>
      <c r="N18" s="41"/>
      <c r="O18" s="41"/>
      <c r="P18" s="43"/>
      <c r="Q18" s="41"/>
      <c r="R18" s="44"/>
      <c r="S18" s="45"/>
      <c r="T18" s="54"/>
      <c r="U18" s="53" t="s">
        <v>37</v>
      </c>
      <c r="V18" s="10" t="s">
        <v>15</v>
      </c>
      <c r="W18" s="29"/>
    </row>
    <row r="19" spans="1:23" ht="18" customHeight="1" x14ac:dyDescent="0.25">
      <c r="A19" s="45">
        <v>14</v>
      </c>
      <c r="B19" s="38"/>
      <c r="C19" s="38"/>
      <c r="D19" s="37"/>
      <c r="E19" s="46"/>
      <c r="F19" s="37"/>
      <c r="G19" s="37"/>
      <c r="H19" s="41"/>
      <c r="I19" s="40"/>
      <c r="J19" s="42"/>
      <c r="K19" s="43"/>
      <c r="L19" s="43"/>
      <c r="M19" s="43"/>
      <c r="N19" s="41"/>
      <c r="O19" s="41"/>
      <c r="P19" s="43"/>
      <c r="Q19" s="41"/>
      <c r="R19" s="44"/>
      <c r="S19" s="45"/>
      <c r="T19" s="54"/>
      <c r="U19" s="3" t="s">
        <v>16</v>
      </c>
      <c r="V19" s="3">
        <v>4</v>
      </c>
      <c r="W19" s="54"/>
    </row>
    <row r="20" spans="1:23" ht="18" customHeight="1" x14ac:dyDescent="0.25">
      <c r="A20" s="45">
        <v>15</v>
      </c>
      <c r="B20" s="38"/>
      <c r="C20" s="38"/>
      <c r="D20" s="37"/>
      <c r="E20" s="46"/>
      <c r="F20" s="37"/>
      <c r="G20" s="37"/>
      <c r="H20" s="41"/>
      <c r="I20" s="40"/>
      <c r="J20" s="42"/>
      <c r="K20" s="43"/>
      <c r="L20" s="43"/>
      <c r="M20" s="43"/>
      <c r="N20" s="41"/>
      <c r="O20" s="41"/>
      <c r="P20" s="43"/>
      <c r="Q20" s="41"/>
      <c r="R20" s="44"/>
      <c r="S20" s="45"/>
      <c r="T20" s="54"/>
      <c r="U20" s="3" t="s">
        <v>47</v>
      </c>
      <c r="V20" s="3">
        <f>COUNTIF($Q$6:$Q$50,"PC")</f>
        <v>1</v>
      </c>
      <c r="W20" s="54"/>
    </row>
    <row r="21" spans="1:23" ht="18" customHeight="1" x14ac:dyDescent="0.25">
      <c r="A21" s="45">
        <v>16</v>
      </c>
      <c r="B21" s="38"/>
      <c r="C21" s="38"/>
      <c r="D21" s="37"/>
      <c r="E21" s="46"/>
      <c r="F21" s="47"/>
      <c r="G21" s="37"/>
      <c r="H21" s="45"/>
      <c r="I21" s="40"/>
      <c r="J21" s="43"/>
      <c r="K21" s="43"/>
      <c r="L21" s="43"/>
      <c r="M21" s="43"/>
      <c r="N21" s="41"/>
      <c r="O21" s="41"/>
      <c r="P21" s="43"/>
      <c r="Q21" s="41"/>
      <c r="R21" s="44"/>
      <c r="S21" s="45"/>
      <c r="T21" s="54"/>
      <c r="U21" s="3" t="s">
        <v>48</v>
      </c>
      <c r="V21" s="3"/>
      <c r="W21" s="54"/>
    </row>
    <row r="22" spans="1:23" ht="18" customHeight="1" x14ac:dyDescent="0.25">
      <c r="A22" s="45">
        <v>17</v>
      </c>
      <c r="B22" s="38"/>
      <c r="C22" s="38"/>
      <c r="D22" s="37"/>
      <c r="E22" s="46"/>
      <c r="F22" s="47"/>
      <c r="G22" s="37"/>
      <c r="H22" s="45"/>
      <c r="I22" s="40"/>
      <c r="J22" s="43"/>
      <c r="K22" s="43"/>
      <c r="L22" s="43"/>
      <c r="M22" s="43"/>
      <c r="N22" s="41"/>
      <c r="O22" s="41"/>
      <c r="P22" s="43"/>
      <c r="Q22" s="41"/>
      <c r="R22" s="44"/>
      <c r="S22" s="45"/>
      <c r="T22" s="54"/>
      <c r="U22" s="54"/>
      <c r="V22" s="9"/>
      <c r="W22" s="54"/>
    </row>
    <row r="23" spans="1:23" ht="18" customHeight="1" x14ac:dyDescent="0.25">
      <c r="A23" s="45">
        <v>18</v>
      </c>
      <c r="B23" s="38"/>
      <c r="C23" s="38"/>
      <c r="D23" s="37"/>
      <c r="E23" s="46"/>
      <c r="F23" s="47"/>
      <c r="G23" s="37"/>
      <c r="H23" s="45"/>
      <c r="I23" s="40"/>
      <c r="J23" s="43"/>
      <c r="K23" s="43"/>
      <c r="L23" s="43"/>
      <c r="M23" s="43"/>
      <c r="N23" s="41"/>
      <c r="O23" s="41"/>
      <c r="P23" s="43"/>
      <c r="Q23" s="41"/>
      <c r="R23" s="44"/>
      <c r="S23" s="45"/>
      <c r="T23" s="54"/>
      <c r="U23" s="54"/>
      <c r="V23" s="9"/>
      <c r="W23" s="54"/>
    </row>
    <row r="24" spans="1:23" ht="18" customHeight="1" x14ac:dyDescent="0.25">
      <c r="A24" s="45">
        <v>19</v>
      </c>
      <c r="B24" s="38"/>
      <c r="C24" s="38"/>
      <c r="D24" s="37"/>
      <c r="E24" s="46"/>
      <c r="F24" s="47"/>
      <c r="G24" s="37"/>
      <c r="H24" s="45"/>
      <c r="I24" s="40"/>
      <c r="J24" s="42"/>
      <c r="K24" s="43"/>
      <c r="L24" s="43"/>
      <c r="M24" s="43"/>
      <c r="N24" s="41"/>
      <c r="O24" s="41"/>
      <c r="P24" s="43"/>
      <c r="Q24" s="41"/>
      <c r="R24" s="44"/>
      <c r="S24" s="45"/>
      <c r="T24" s="54"/>
      <c r="U24" s="53" t="s">
        <v>44</v>
      </c>
      <c r="V24" s="10" t="s">
        <v>15</v>
      </c>
      <c r="W24" s="29"/>
    </row>
    <row r="25" spans="1:23" ht="18" customHeight="1" x14ac:dyDescent="0.25">
      <c r="A25" s="45">
        <v>20</v>
      </c>
      <c r="B25" s="38"/>
      <c r="C25" s="22"/>
      <c r="D25" s="37"/>
      <c r="E25" s="46"/>
      <c r="F25" s="30"/>
      <c r="G25" s="37"/>
      <c r="H25" s="37"/>
      <c r="I25" s="40"/>
      <c r="J25" s="43"/>
      <c r="K25" s="25"/>
      <c r="L25" s="43"/>
      <c r="M25" s="43"/>
      <c r="N25" s="41"/>
      <c r="O25" s="41"/>
      <c r="P25" s="43"/>
      <c r="Q25" s="41"/>
      <c r="R25" s="44"/>
      <c r="S25" s="3"/>
      <c r="T25" s="54"/>
      <c r="U25" s="3" t="s">
        <v>24</v>
      </c>
      <c r="V25" s="3">
        <f>COUNTIF($R$6:$R$50,"*MCU*")</f>
        <v>0</v>
      </c>
      <c r="W25" s="54"/>
    </row>
    <row r="26" spans="1:23" ht="18" customHeight="1" x14ac:dyDescent="0.25">
      <c r="A26" s="45">
        <v>21</v>
      </c>
      <c r="B26" s="38"/>
      <c r="C26" s="38"/>
      <c r="D26" s="37"/>
      <c r="E26" s="46"/>
      <c r="F26" s="47"/>
      <c r="G26" s="37"/>
      <c r="H26" s="45"/>
      <c r="I26" s="40"/>
      <c r="J26" s="45"/>
      <c r="K26" s="43"/>
      <c r="L26" s="43"/>
      <c r="M26" s="43"/>
      <c r="N26" s="41"/>
      <c r="O26" s="41"/>
      <c r="P26" s="43"/>
      <c r="Q26" s="41"/>
      <c r="R26" s="44"/>
      <c r="S26" s="45"/>
      <c r="T26" s="54"/>
      <c r="U26" s="3" t="s">
        <v>32</v>
      </c>
      <c r="V26" s="3">
        <f>COUNTIF($R$6:$R$50,"*GSM*")</f>
        <v>0</v>
      </c>
      <c r="W26" s="54"/>
    </row>
    <row r="27" spans="1:23" ht="18" customHeight="1" x14ac:dyDescent="0.25">
      <c r="A27" s="45">
        <v>22</v>
      </c>
      <c r="B27" s="38"/>
      <c r="C27" s="38"/>
      <c r="D27" s="37"/>
      <c r="E27" s="46"/>
      <c r="F27" s="47"/>
      <c r="G27" s="37"/>
      <c r="H27" s="37"/>
      <c r="I27" s="40"/>
      <c r="J27" s="41"/>
      <c r="K27" s="43"/>
      <c r="L27" s="43"/>
      <c r="M27" s="43"/>
      <c r="N27" s="41"/>
      <c r="O27" s="41"/>
      <c r="P27" s="43"/>
      <c r="Q27" s="41"/>
      <c r="R27" s="44"/>
      <c r="S27" s="45"/>
      <c r="T27" s="54"/>
      <c r="U27" s="3" t="s">
        <v>25</v>
      </c>
      <c r="V27" s="3">
        <f>COUNTIF($R$6:$R$50,"*GPS*")</f>
        <v>0</v>
      </c>
      <c r="W27" s="54"/>
    </row>
    <row r="28" spans="1:23" ht="18" customHeight="1" x14ac:dyDescent="0.25">
      <c r="A28" s="45">
        <v>23</v>
      </c>
      <c r="B28" s="38"/>
      <c r="C28" s="38"/>
      <c r="D28" s="37"/>
      <c r="E28" s="46"/>
      <c r="F28" s="47"/>
      <c r="G28" s="37"/>
      <c r="H28" s="37"/>
      <c r="I28" s="40"/>
      <c r="J28" s="41"/>
      <c r="K28" s="43"/>
      <c r="L28" s="43"/>
      <c r="M28" s="43"/>
      <c r="N28" s="41"/>
      <c r="O28" s="41"/>
      <c r="P28" s="43"/>
      <c r="Q28" s="41"/>
      <c r="R28" s="44"/>
      <c r="S28" s="45"/>
      <c r="T28" s="54"/>
      <c r="U28" s="3" t="s">
        <v>50</v>
      </c>
      <c r="V28" s="3">
        <f>COUNTIF($R$6:$R$50,"*NG*")</f>
        <v>1</v>
      </c>
      <c r="W28" s="54"/>
    </row>
    <row r="29" spans="1:23" ht="18" customHeight="1" x14ac:dyDescent="0.25">
      <c r="A29" s="45">
        <v>24</v>
      </c>
      <c r="B29" s="38"/>
      <c r="C29" s="38"/>
      <c r="D29" s="37"/>
      <c r="E29" s="46"/>
      <c r="F29" s="47"/>
      <c r="G29" s="37"/>
      <c r="H29" s="37"/>
      <c r="I29" s="40"/>
      <c r="J29" s="41"/>
      <c r="K29" s="43"/>
      <c r="L29" s="43"/>
      <c r="M29" s="43"/>
      <c r="N29" s="41"/>
      <c r="O29" s="41"/>
      <c r="P29" s="43"/>
      <c r="Q29" s="41"/>
      <c r="R29" s="44"/>
      <c r="S29" s="45"/>
      <c r="T29" s="54"/>
      <c r="U29" s="3" t="s">
        <v>30</v>
      </c>
      <c r="V29" s="3">
        <f>COUNTIF($R$6:$R$50,"*I/O*")</f>
        <v>0</v>
      </c>
      <c r="W29" s="54"/>
    </row>
    <row r="30" spans="1:23" ht="18" customHeight="1" x14ac:dyDescent="0.25">
      <c r="A30" s="45">
        <v>25</v>
      </c>
      <c r="B30" s="38"/>
      <c r="C30" s="38"/>
      <c r="D30" s="37"/>
      <c r="E30" s="46"/>
      <c r="F30" s="47"/>
      <c r="G30" s="37"/>
      <c r="H30" s="41"/>
      <c r="I30" s="40"/>
      <c r="J30" s="41"/>
      <c r="K30" s="43"/>
      <c r="L30" s="43"/>
      <c r="M30" s="43"/>
      <c r="N30" s="41"/>
      <c r="O30" s="41"/>
      <c r="P30" s="43"/>
      <c r="Q30" s="41"/>
      <c r="R30" s="44"/>
      <c r="S30" s="45"/>
      <c r="T30" s="54"/>
      <c r="U30" s="3" t="s">
        <v>21</v>
      </c>
      <c r="V30" s="3"/>
      <c r="W30" s="54"/>
    </row>
    <row r="31" spans="1:23" ht="18" customHeight="1" x14ac:dyDescent="0.25">
      <c r="A31" s="45">
        <v>26</v>
      </c>
      <c r="B31" s="38"/>
      <c r="C31" s="38"/>
      <c r="D31" s="37"/>
      <c r="E31" s="46"/>
      <c r="F31" s="47"/>
      <c r="G31" s="37"/>
      <c r="H31" s="41"/>
      <c r="I31" s="40"/>
      <c r="J31" s="41"/>
      <c r="K31" s="43"/>
      <c r="L31" s="43"/>
      <c r="M31" s="43"/>
      <c r="N31" s="41"/>
      <c r="O31" s="41"/>
      <c r="P31" s="43"/>
      <c r="Q31" s="41"/>
      <c r="R31" s="44"/>
      <c r="S31" s="45"/>
      <c r="T31" s="54"/>
      <c r="U31" s="3" t="s">
        <v>26</v>
      </c>
      <c r="V31" s="3">
        <f>COUNTIF($R$6:$R$50,"*MCH*")</f>
        <v>0</v>
      </c>
      <c r="W31" s="54"/>
    </row>
    <row r="32" spans="1:23" ht="18" customHeight="1" x14ac:dyDescent="0.25">
      <c r="A32" s="45">
        <v>27</v>
      </c>
      <c r="B32" s="38"/>
      <c r="C32" s="38"/>
      <c r="D32" s="37"/>
      <c r="E32" s="46"/>
      <c r="F32" s="47"/>
      <c r="G32" s="37"/>
      <c r="H32" s="41"/>
      <c r="I32" s="40"/>
      <c r="J32" s="41"/>
      <c r="K32" s="41"/>
      <c r="L32" s="43"/>
      <c r="M32" s="43"/>
      <c r="N32" s="41"/>
      <c r="O32" s="41"/>
      <c r="P32" s="43"/>
      <c r="Q32" s="41"/>
      <c r="R32" s="44"/>
      <c r="S32" s="45"/>
      <c r="T32" s="54"/>
      <c r="U32" s="3" t="s">
        <v>45</v>
      </c>
      <c r="V32" s="3">
        <f>COUNTIF($R$6:$R$50,"*SF*")</f>
        <v>0</v>
      </c>
      <c r="W32" s="54"/>
    </row>
    <row r="33" spans="1:24" ht="18" customHeight="1" x14ac:dyDescent="0.25">
      <c r="A33" s="45">
        <v>28</v>
      </c>
      <c r="B33" s="38"/>
      <c r="C33" s="38"/>
      <c r="D33" s="37"/>
      <c r="E33" s="46"/>
      <c r="F33" s="47"/>
      <c r="G33" s="37"/>
      <c r="H33" s="41"/>
      <c r="I33" s="40"/>
      <c r="J33" s="41"/>
      <c r="K33" s="41"/>
      <c r="L33" s="43"/>
      <c r="M33" s="43"/>
      <c r="N33" s="41"/>
      <c r="O33" s="41"/>
      <c r="P33" s="43"/>
      <c r="Q33" s="41"/>
      <c r="R33" s="44"/>
      <c r="S33" s="45"/>
      <c r="T33" s="54"/>
      <c r="U33" s="3" t="s">
        <v>46</v>
      </c>
      <c r="V33" s="3">
        <f>COUNTIF($R$6:$R$50,"*RTB*")</f>
        <v>2</v>
      </c>
      <c r="W33" s="54"/>
    </row>
    <row r="34" spans="1:24" ht="18" customHeight="1" x14ac:dyDescent="0.25">
      <c r="A34" s="45">
        <v>29</v>
      </c>
      <c r="B34" s="38"/>
      <c r="C34" s="38"/>
      <c r="D34" s="37"/>
      <c r="E34" s="46"/>
      <c r="F34" s="47"/>
      <c r="G34" s="37"/>
      <c r="H34" s="41"/>
      <c r="I34" s="40"/>
      <c r="J34" s="41"/>
      <c r="K34" s="43"/>
      <c r="L34" s="43"/>
      <c r="M34" s="43"/>
      <c r="N34" s="41"/>
      <c r="O34" s="41"/>
      <c r="P34" s="43"/>
      <c r="Q34" s="41"/>
      <c r="R34" s="44"/>
      <c r="S34" s="45"/>
      <c r="T34" s="54"/>
      <c r="U34" s="3" t="s">
        <v>36</v>
      </c>
      <c r="V34" s="3"/>
      <c r="W34" s="54"/>
    </row>
    <row r="35" spans="1:24" ht="18" customHeight="1" x14ac:dyDescent="0.25">
      <c r="A35" s="45">
        <v>30</v>
      </c>
      <c r="B35" s="38"/>
      <c r="C35" s="22"/>
      <c r="D35" s="37"/>
      <c r="E35" s="46"/>
      <c r="F35" s="30"/>
      <c r="G35" s="37"/>
      <c r="H35" s="1"/>
      <c r="I35" s="40"/>
      <c r="J35" s="41"/>
      <c r="K35" s="25"/>
      <c r="L35" s="43"/>
      <c r="M35" s="43"/>
      <c r="N35" s="41"/>
      <c r="O35" s="41"/>
      <c r="P35" s="43"/>
      <c r="Q35" s="41"/>
      <c r="R35" s="44"/>
      <c r="S35" s="3"/>
      <c r="T35" s="54"/>
      <c r="U35" s="3" t="s">
        <v>27</v>
      </c>
      <c r="V35" s="3"/>
      <c r="W35" s="54"/>
    </row>
    <row r="36" spans="1:24" ht="18" customHeight="1" x14ac:dyDescent="0.25">
      <c r="A36" s="45">
        <v>31</v>
      </c>
      <c r="B36" s="38"/>
      <c r="C36" s="22"/>
      <c r="D36" s="37"/>
      <c r="E36" s="46"/>
      <c r="F36" s="30"/>
      <c r="G36" s="37"/>
      <c r="H36" s="41"/>
      <c r="I36" s="40"/>
      <c r="J36" s="40"/>
      <c r="K36" s="25"/>
      <c r="L36" s="43"/>
      <c r="M36" s="43"/>
      <c r="N36" s="41"/>
      <c r="O36" s="41"/>
      <c r="P36" s="43"/>
      <c r="Q36" s="41"/>
      <c r="R36" s="44"/>
      <c r="S36" s="3"/>
      <c r="T36" s="54"/>
      <c r="U36" s="11" t="s">
        <v>31</v>
      </c>
      <c r="V36" s="3"/>
      <c r="W36" s="54"/>
    </row>
    <row r="37" spans="1:24" ht="18" customHeight="1" x14ac:dyDescent="0.25">
      <c r="A37" s="45">
        <v>32</v>
      </c>
      <c r="B37" s="38"/>
      <c r="C37" s="22"/>
      <c r="D37" s="37"/>
      <c r="E37" s="46"/>
      <c r="F37" s="30"/>
      <c r="G37" s="37"/>
      <c r="H37" s="1"/>
      <c r="I37" s="40"/>
      <c r="J37" s="41"/>
      <c r="K37" s="41"/>
      <c r="L37" s="43"/>
      <c r="M37" s="43"/>
      <c r="N37" s="41"/>
      <c r="O37" s="41"/>
      <c r="P37" s="43"/>
      <c r="Q37" s="41"/>
      <c r="R37" s="44"/>
      <c r="S37" s="3"/>
      <c r="T37" s="54"/>
      <c r="U37" s="54"/>
      <c r="V37" s="9"/>
      <c r="W37" s="54"/>
    </row>
    <row r="38" spans="1:24" ht="18" customHeight="1" x14ac:dyDescent="0.25">
      <c r="A38" s="45">
        <v>33</v>
      </c>
      <c r="B38" s="38"/>
      <c r="C38" s="22"/>
      <c r="D38" s="37"/>
      <c r="E38" s="46"/>
      <c r="F38" s="30"/>
      <c r="G38" s="37"/>
      <c r="H38" s="41"/>
      <c r="I38" s="40"/>
      <c r="J38" s="41"/>
      <c r="K38" s="41"/>
      <c r="L38" s="43"/>
      <c r="M38" s="43"/>
      <c r="N38" s="41"/>
      <c r="O38" s="41"/>
      <c r="P38" s="43"/>
      <c r="Q38" s="41"/>
      <c r="R38" s="44"/>
      <c r="S38" s="3"/>
      <c r="T38" s="54"/>
      <c r="U38" s="54"/>
      <c r="V38" s="9"/>
      <c r="W38" s="54"/>
    </row>
    <row r="39" spans="1:24" ht="18" customHeight="1" x14ac:dyDescent="0.25">
      <c r="A39" s="45">
        <v>34</v>
      </c>
      <c r="B39" s="38"/>
      <c r="C39" s="22"/>
      <c r="D39" s="37"/>
      <c r="E39" s="46"/>
      <c r="F39" s="30"/>
      <c r="G39" s="37"/>
      <c r="H39" s="41"/>
      <c r="I39" s="40"/>
      <c r="J39" s="41"/>
      <c r="K39" s="41"/>
      <c r="L39" s="43"/>
      <c r="M39" s="43"/>
      <c r="N39" s="41"/>
      <c r="O39" s="41"/>
      <c r="P39" s="43"/>
      <c r="Q39" s="41"/>
      <c r="R39" s="44"/>
      <c r="S39" s="3"/>
      <c r="T39" s="54"/>
      <c r="U39" s="11" t="s">
        <v>38</v>
      </c>
      <c r="V39" s="3">
        <f>COUNTIF($O$6:$O$50,"*DM*")</f>
        <v>0</v>
      </c>
      <c r="W39" s="54"/>
    </row>
    <row r="40" spans="1:24" ht="18" customHeight="1" x14ac:dyDescent="0.25">
      <c r="A40" s="45">
        <v>35</v>
      </c>
      <c r="B40" s="38"/>
      <c r="C40" s="22"/>
      <c r="D40" s="37"/>
      <c r="E40" s="46"/>
      <c r="F40" s="30"/>
      <c r="G40" s="37"/>
      <c r="H40" s="1"/>
      <c r="I40" s="40"/>
      <c r="J40" s="41"/>
      <c r="K40" s="25"/>
      <c r="L40" s="43"/>
      <c r="M40" s="43"/>
      <c r="N40" s="41"/>
      <c r="O40" s="41"/>
      <c r="P40" s="43"/>
      <c r="Q40" s="41"/>
      <c r="R40" s="44"/>
      <c r="S40" s="3"/>
      <c r="T40" s="54"/>
      <c r="U40" s="11" t="s">
        <v>39</v>
      </c>
      <c r="V40" s="3">
        <f>COUNTIF($O$6:$O$50,"*KS*")</f>
        <v>1</v>
      </c>
      <c r="W40" s="54"/>
    </row>
    <row r="41" spans="1:24" ht="18" customHeight="1" x14ac:dyDescent="0.25">
      <c r="A41" s="45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54"/>
      <c r="U41" s="54"/>
      <c r="V41" s="9"/>
      <c r="W41" s="54"/>
    </row>
    <row r="42" spans="1:24" ht="18" customHeight="1" x14ac:dyDescent="0.25">
      <c r="A42" s="45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54"/>
      <c r="U42" s="54"/>
      <c r="V42" s="9"/>
      <c r="W42" s="54"/>
    </row>
    <row r="43" spans="1:24" ht="18" customHeight="1" x14ac:dyDescent="0.25">
      <c r="A43" s="45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54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5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54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5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54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5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54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5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5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5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5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5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5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5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5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5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54"/>
      <c r="V55" s="54"/>
      <c r="W55" s="54"/>
    </row>
    <row r="56" spans="1:24" ht="18" customHeight="1" x14ac:dyDescent="0.25">
      <c r="A56" s="45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54"/>
      <c r="V56" s="54"/>
      <c r="W56" s="54"/>
    </row>
    <row r="57" spans="1:24" ht="18" customHeight="1" x14ac:dyDescent="0.25">
      <c r="A57" s="45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5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5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5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5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5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5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5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5">
        <v>60</v>
      </c>
    </row>
    <row r="66" spans="1:1" ht="18" customHeight="1" x14ac:dyDescent="0.25">
      <c r="A66" s="45">
        <v>61</v>
      </c>
    </row>
    <row r="67" spans="1:1" ht="18" customHeight="1" x14ac:dyDescent="0.25">
      <c r="A67" s="45">
        <v>62</v>
      </c>
    </row>
    <row r="68" spans="1:1" ht="18" customHeight="1" x14ac:dyDescent="0.25">
      <c r="A68" s="45">
        <v>63</v>
      </c>
    </row>
    <row r="69" spans="1:1" ht="18" customHeight="1" x14ac:dyDescent="0.25">
      <c r="A69" s="45">
        <v>64</v>
      </c>
    </row>
    <row r="70" spans="1:1" ht="18" customHeight="1" x14ac:dyDescent="0.25">
      <c r="A70" s="45">
        <v>65</v>
      </c>
    </row>
    <row r="71" spans="1:1" ht="18" customHeight="1" x14ac:dyDescent="0.25">
      <c r="A71" s="45">
        <v>66</v>
      </c>
    </row>
    <row r="72" spans="1:1" ht="18" customHeight="1" x14ac:dyDescent="0.25">
      <c r="A72" s="45">
        <v>67</v>
      </c>
    </row>
    <row r="73" spans="1:1" ht="18" customHeight="1" x14ac:dyDescent="0.25">
      <c r="A73" s="45">
        <v>68</v>
      </c>
    </row>
    <row r="74" spans="1:1" ht="18" customHeight="1" x14ac:dyDescent="0.25">
      <c r="A74" s="45">
        <v>69</v>
      </c>
    </row>
    <row r="75" spans="1:1" ht="18" customHeight="1" x14ac:dyDescent="0.25">
      <c r="A75" s="45">
        <v>70</v>
      </c>
    </row>
    <row r="76" spans="1:1" ht="18" customHeight="1" x14ac:dyDescent="0.25">
      <c r="A76" s="45">
        <v>71</v>
      </c>
    </row>
    <row r="77" spans="1:1" ht="18" customHeight="1" x14ac:dyDescent="0.25">
      <c r="A77" s="45">
        <v>72</v>
      </c>
    </row>
    <row r="78" spans="1:1" ht="18" customHeight="1" x14ac:dyDescent="0.25">
      <c r="A78" s="45">
        <v>73</v>
      </c>
    </row>
    <row r="79" spans="1:1" ht="18" customHeight="1" x14ac:dyDescent="0.25">
      <c r="A79" s="45">
        <v>74</v>
      </c>
    </row>
    <row r="80" spans="1:1" ht="18" customHeight="1" x14ac:dyDescent="0.25">
      <c r="A80" s="45">
        <v>75</v>
      </c>
    </row>
    <row r="81" spans="1:1" ht="18" customHeight="1" x14ac:dyDescent="0.25">
      <c r="A81" s="45">
        <v>76</v>
      </c>
    </row>
    <row r="82" spans="1:1" ht="18" customHeight="1" x14ac:dyDescent="0.25">
      <c r="A82" s="45">
        <v>77</v>
      </c>
    </row>
    <row r="83" spans="1:1" ht="18" customHeight="1" x14ac:dyDescent="0.25">
      <c r="A83" s="45">
        <v>78</v>
      </c>
    </row>
    <row r="84" spans="1:1" ht="18" customHeight="1" x14ac:dyDescent="0.25">
      <c r="A84" s="45">
        <v>79</v>
      </c>
    </row>
    <row r="85" spans="1:1" ht="18" customHeight="1" x14ac:dyDescent="0.25">
      <c r="A85" s="45">
        <v>80</v>
      </c>
    </row>
    <row r="86" spans="1:1" ht="18" customHeight="1" x14ac:dyDescent="0.25">
      <c r="A86" s="45">
        <v>81</v>
      </c>
    </row>
    <row r="87" spans="1:1" ht="18" customHeight="1" x14ac:dyDescent="0.25">
      <c r="A87" s="45">
        <v>82</v>
      </c>
    </row>
    <row r="88" spans="1:1" ht="18" customHeight="1" x14ac:dyDescent="0.25">
      <c r="A88" s="45">
        <v>83</v>
      </c>
    </row>
    <row r="89" spans="1:1" ht="18" customHeight="1" x14ac:dyDescent="0.25">
      <c r="A89" s="45">
        <v>84</v>
      </c>
    </row>
    <row r="90" spans="1:1" ht="18" customHeight="1" x14ac:dyDescent="0.25">
      <c r="A90" s="45">
        <v>85</v>
      </c>
    </row>
    <row r="91" spans="1:1" ht="18" customHeight="1" x14ac:dyDescent="0.25">
      <c r="A91" s="45">
        <v>86</v>
      </c>
    </row>
    <row r="92" spans="1:1" ht="18" customHeight="1" x14ac:dyDescent="0.25">
      <c r="A92" s="45">
        <v>87</v>
      </c>
    </row>
    <row r="93" spans="1:1" ht="18" customHeight="1" x14ac:dyDescent="0.25">
      <c r="A93" s="45">
        <v>88</v>
      </c>
    </row>
    <row r="94" spans="1:1" ht="18" customHeight="1" x14ac:dyDescent="0.25">
      <c r="A94" s="45">
        <v>89</v>
      </c>
    </row>
    <row r="95" spans="1:1" ht="18" customHeight="1" x14ac:dyDescent="0.25">
      <c r="A95" s="45">
        <v>90</v>
      </c>
    </row>
    <row r="96" spans="1:1" ht="18" customHeight="1" x14ac:dyDescent="0.25">
      <c r="A96" s="45">
        <v>91</v>
      </c>
    </row>
    <row r="97" spans="1:1" ht="18" customHeight="1" x14ac:dyDescent="0.25">
      <c r="A97" s="45">
        <v>92</v>
      </c>
    </row>
    <row r="98" spans="1:1" ht="18" customHeight="1" x14ac:dyDescent="0.25">
      <c r="A98" s="45">
        <v>93</v>
      </c>
    </row>
    <row r="99" spans="1:1" ht="18" customHeight="1" x14ac:dyDescent="0.25">
      <c r="A99" s="45">
        <v>94</v>
      </c>
    </row>
    <row r="100" spans="1:1" ht="18" customHeight="1" x14ac:dyDescent="0.25">
      <c r="A100" s="45">
        <v>95</v>
      </c>
    </row>
    <row r="101" spans="1:1" ht="18" customHeight="1" x14ac:dyDescent="0.25">
      <c r="A101" s="45">
        <v>96</v>
      </c>
    </row>
    <row r="102" spans="1:1" ht="18" customHeight="1" x14ac:dyDescent="0.25">
      <c r="A102" s="45">
        <v>97</v>
      </c>
    </row>
    <row r="103" spans="1:1" ht="18" customHeight="1" x14ac:dyDescent="0.25">
      <c r="A103" s="45">
        <v>98</v>
      </c>
    </row>
    <row r="104" spans="1:1" ht="18" customHeight="1" x14ac:dyDescent="0.25">
      <c r="A104" s="45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5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topLeftCell="M1" zoomScale="115" zoomScaleNormal="115" workbookViewId="0">
      <selection activeCell="B6" sqref="B6:S7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7"/>
    </row>
    <row r="2" spans="1:23" ht="24.95" customHeight="1" x14ac:dyDescent="0.25">
      <c r="A2" s="60" t="s">
        <v>8</v>
      </c>
      <c r="B2" s="61"/>
      <c r="C2" s="61"/>
      <c r="D2" s="61"/>
      <c r="E2" s="62" t="s">
        <v>70</v>
      </c>
      <c r="F2" s="62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60</v>
      </c>
      <c r="M4" s="64" t="s">
        <v>40</v>
      </c>
      <c r="N4" s="64" t="s">
        <v>9</v>
      </c>
      <c r="O4" s="64" t="s">
        <v>6</v>
      </c>
      <c r="P4" s="69" t="s">
        <v>13</v>
      </c>
      <c r="Q4" s="64" t="s">
        <v>37</v>
      </c>
      <c r="R4" s="64" t="s">
        <v>51</v>
      </c>
      <c r="S4" s="71" t="s">
        <v>52</v>
      </c>
      <c r="U4" s="58" t="s">
        <v>37</v>
      </c>
      <c r="V4" s="58" t="s">
        <v>51</v>
      </c>
      <c r="W4" s="28"/>
    </row>
    <row r="5" spans="1:23" ht="50.1" customHeight="1" x14ac:dyDescent="0.25">
      <c r="A5" s="63"/>
      <c r="B5" s="51" t="s">
        <v>1</v>
      </c>
      <c r="C5" s="51" t="s">
        <v>2</v>
      </c>
      <c r="D5" s="51" t="s">
        <v>3</v>
      </c>
      <c r="E5" s="51" t="s">
        <v>41</v>
      </c>
      <c r="F5" s="51" t="s">
        <v>4</v>
      </c>
      <c r="G5" s="51" t="s">
        <v>5</v>
      </c>
      <c r="H5" s="51" t="s">
        <v>53</v>
      </c>
      <c r="I5" s="33" t="s">
        <v>14</v>
      </c>
      <c r="J5" s="51" t="s">
        <v>11</v>
      </c>
      <c r="K5" s="51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28"/>
    </row>
    <row r="6" spans="1:23" ht="18" customHeight="1" x14ac:dyDescent="0.25">
      <c r="A6" s="45">
        <v>1</v>
      </c>
      <c r="B6" s="38">
        <v>45181</v>
      </c>
      <c r="C6" s="38">
        <v>45184</v>
      </c>
      <c r="D6" s="37" t="s">
        <v>43</v>
      </c>
      <c r="E6" s="39">
        <v>861359034601367</v>
      </c>
      <c r="F6" s="37" t="s">
        <v>77</v>
      </c>
      <c r="G6" s="37" t="s">
        <v>69</v>
      </c>
      <c r="H6" s="37" t="s">
        <v>61</v>
      </c>
      <c r="I6" s="40" t="s">
        <v>78</v>
      </c>
      <c r="J6" s="42"/>
      <c r="K6" s="43"/>
      <c r="L6" s="43" t="s">
        <v>67</v>
      </c>
      <c r="M6" s="43" t="s">
        <v>66</v>
      </c>
      <c r="N6" s="41"/>
      <c r="O6" s="41" t="s">
        <v>63</v>
      </c>
      <c r="P6" s="43" t="s">
        <v>64</v>
      </c>
      <c r="Q6" s="41" t="s">
        <v>18</v>
      </c>
      <c r="R6" s="44" t="s">
        <v>23</v>
      </c>
      <c r="S6" s="45"/>
      <c r="T6" s="52"/>
      <c r="U6" s="66" t="s">
        <v>17</v>
      </c>
      <c r="V6" s="3" t="s">
        <v>19</v>
      </c>
      <c r="W6" s="52"/>
    </row>
    <row r="7" spans="1:23" ht="18" customHeight="1" x14ac:dyDescent="0.25">
      <c r="A7" s="45">
        <v>2</v>
      </c>
      <c r="B7" s="38">
        <v>45181</v>
      </c>
      <c r="C7" s="38">
        <v>45184</v>
      </c>
      <c r="D7" s="37" t="s">
        <v>43</v>
      </c>
      <c r="E7" s="39">
        <v>860906041312361</v>
      </c>
      <c r="F7" s="37"/>
      <c r="G7" s="37" t="s">
        <v>69</v>
      </c>
      <c r="H7" s="37"/>
      <c r="I7" s="40" t="s">
        <v>65</v>
      </c>
      <c r="J7" s="42"/>
      <c r="K7" s="43"/>
      <c r="L7" s="43" t="s">
        <v>67</v>
      </c>
      <c r="M7" s="43" t="s">
        <v>66</v>
      </c>
      <c r="N7" s="41"/>
      <c r="O7" s="41" t="s">
        <v>63</v>
      </c>
      <c r="P7" s="43" t="s">
        <v>64</v>
      </c>
      <c r="Q7" s="41" t="s">
        <v>18</v>
      </c>
      <c r="R7" s="44" t="s">
        <v>23</v>
      </c>
      <c r="S7" s="45"/>
      <c r="T7" s="52"/>
      <c r="U7" s="67"/>
      <c r="V7" s="3" t="s">
        <v>33</v>
      </c>
      <c r="W7" s="52"/>
    </row>
    <row r="8" spans="1:23" ht="18" customHeight="1" x14ac:dyDescent="0.25">
      <c r="A8" s="45">
        <v>3</v>
      </c>
      <c r="B8" s="38"/>
      <c r="C8" s="38"/>
      <c r="D8" s="37"/>
      <c r="E8" s="46"/>
      <c r="F8" s="37"/>
      <c r="G8" s="37"/>
      <c r="H8" s="37"/>
      <c r="I8" s="40"/>
      <c r="J8" s="43"/>
      <c r="K8" s="43"/>
      <c r="L8" s="43"/>
      <c r="M8" s="43"/>
      <c r="N8" s="41"/>
      <c r="O8" s="41"/>
      <c r="P8" s="43"/>
      <c r="Q8" s="41"/>
      <c r="R8" s="44"/>
      <c r="S8" s="45"/>
      <c r="T8" s="52"/>
      <c r="U8" s="67"/>
      <c r="V8" s="3" t="s">
        <v>20</v>
      </c>
      <c r="W8" s="52"/>
    </row>
    <row r="9" spans="1:23" ht="18" customHeight="1" x14ac:dyDescent="0.25">
      <c r="A9" s="45">
        <v>4</v>
      </c>
      <c r="B9" s="38"/>
      <c r="C9" s="38"/>
      <c r="D9" s="37"/>
      <c r="E9" s="46"/>
      <c r="F9" s="37"/>
      <c r="G9" s="37"/>
      <c r="H9" s="37"/>
      <c r="I9" s="40"/>
      <c r="J9" s="43"/>
      <c r="K9" s="43"/>
      <c r="L9" s="43"/>
      <c r="M9" s="43"/>
      <c r="N9" s="41"/>
      <c r="O9" s="41"/>
      <c r="P9" s="43"/>
      <c r="Q9" s="41"/>
      <c r="R9" s="44"/>
      <c r="S9" s="45"/>
      <c r="T9" s="52"/>
      <c r="U9" s="67"/>
      <c r="V9" s="3" t="s">
        <v>49</v>
      </c>
      <c r="W9" s="52"/>
    </row>
    <row r="10" spans="1:23" ht="18" customHeight="1" x14ac:dyDescent="0.25">
      <c r="A10" s="45">
        <v>5</v>
      </c>
      <c r="B10" s="38"/>
      <c r="C10" s="38"/>
      <c r="D10" s="37"/>
      <c r="E10" s="46"/>
      <c r="F10" s="37"/>
      <c r="G10" s="37"/>
      <c r="H10" s="37"/>
      <c r="I10" s="40"/>
      <c r="J10" s="43"/>
      <c r="K10" s="43"/>
      <c r="L10" s="43"/>
      <c r="M10" s="43"/>
      <c r="N10" s="41"/>
      <c r="O10" s="41"/>
      <c r="P10" s="43"/>
      <c r="Q10" s="41"/>
      <c r="R10" s="44"/>
      <c r="S10" s="45"/>
      <c r="T10" s="52"/>
      <c r="U10" s="67"/>
      <c r="V10" s="3" t="s">
        <v>29</v>
      </c>
      <c r="W10" s="52"/>
    </row>
    <row r="11" spans="1:23" ht="18" customHeight="1" x14ac:dyDescent="0.25">
      <c r="A11" s="45">
        <v>6</v>
      </c>
      <c r="B11" s="38"/>
      <c r="C11" s="38"/>
      <c r="D11" s="37"/>
      <c r="E11" s="46"/>
      <c r="F11" s="47"/>
      <c r="G11" s="37"/>
      <c r="H11" s="48"/>
      <c r="I11" s="40"/>
      <c r="J11" s="43"/>
      <c r="K11" s="43"/>
      <c r="L11" s="43"/>
      <c r="M11" s="43"/>
      <c r="N11" s="41"/>
      <c r="O11" s="41"/>
      <c r="P11" s="43"/>
      <c r="Q11" s="41"/>
      <c r="R11" s="44"/>
      <c r="S11" s="45"/>
      <c r="T11" s="52"/>
      <c r="U11" s="67"/>
      <c r="V11" s="3" t="s">
        <v>28</v>
      </c>
      <c r="W11" s="52"/>
    </row>
    <row r="12" spans="1:23" ht="18" customHeight="1" x14ac:dyDescent="0.25">
      <c r="A12" s="45">
        <v>7</v>
      </c>
      <c r="B12" s="38"/>
      <c r="C12" s="38"/>
      <c r="D12" s="37"/>
      <c r="E12" s="46"/>
      <c r="F12" s="47"/>
      <c r="G12" s="37"/>
      <c r="H12" s="37"/>
      <c r="I12" s="40"/>
      <c r="J12" s="43"/>
      <c r="K12" s="43"/>
      <c r="L12" s="43"/>
      <c r="M12" s="43"/>
      <c r="N12" s="41"/>
      <c r="O12" s="41"/>
      <c r="P12" s="43"/>
      <c r="Q12" s="41"/>
      <c r="R12" s="44"/>
      <c r="S12" s="45"/>
      <c r="T12" s="52"/>
      <c r="U12" s="66" t="s">
        <v>18</v>
      </c>
      <c r="V12" s="3" t="s">
        <v>22</v>
      </c>
      <c r="W12" s="52"/>
    </row>
    <row r="13" spans="1:23" ht="18" customHeight="1" x14ac:dyDescent="0.25">
      <c r="A13" s="45">
        <v>8</v>
      </c>
      <c r="B13" s="38"/>
      <c r="C13" s="38"/>
      <c r="D13" s="37"/>
      <c r="E13" s="46"/>
      <c r="F13" s="47"/>
      <c r="G13" s="37"/>
      <c r="H13" s="47"/>
      <c r="I13" s="40"/>
      <c r="J13" s="43"/>
      <c r="K13" s="43"/>
      <c r="L13" s="43"/>
      <c r="M13" s="43"/>
      <c r="N13" s="41"/>
      <c r="O13" s="41"/>
      <c r="P13" s="43"/>
      <c r="Q13" s="41"/>
      <c r="R13" s="44"/>
      <c r="S13" s="45"/>
      <c r="T13" s="52"/>
      <c r="U13" s="67"/>
      <c r="V13" s="3" t="s">
        <v>35</v>
      </c>
      <c r="W13" s="52"/>
    </row>
    <row r="14" spans="1:23" ht="18" customHeight="1" x14ac:dyDescent="0.25">
      <c r="A14" s="45">
        <v>9</v>
      </c>
      <c r="B14" s="38"/>
      <c r="C14" s="38"/>
      <c r="D14" s="37"/>
      <c r="E14" s="46"/>
      <c r="F14" s="47"/>
      <c r="G14" s="37"/>
      <c r="H14" s="47"/>
      <c r="I14" s="40"/>
      <c r="J14" s="43"/>
      <c r="K14" s="43"/>
      <c r="L14" s="43"/>
      <c r="M14" s="43"/>
      <c r="N14" s="41"/>
      <c r="O14" s="41"/>
      <c r="P14" s="43"/>
      <c r="Q14" s="41"/>
      <c r="R14" s="44"/>
      <c r="S14" s="45"/>
      <c r="T14" s="52"/>
      <c r="U14" s="67"/>
      <c r="V14" s="3" t="s">
        <v>34</v>
      </c>
      <c r="W14" s="52"/>
    </row>
    <row r="15" spans="1:23" ht="18" customHeight="1" x14ac:dyDescent="0.25">
      <c r="A15" s="45">
        <v>10</v>
      </c>
      <c r="B15" s="38"/>
      <c r="C15" s="38"/>
      <c r="D15" s="37"/>
      <c r="E15" s="46"/>
      <c r="F15" s="47"/>
      <c r="G15" s="37"/>
      <c r="H15" s="37"/>
      <c r="I15" s="40"/>
      <c r="J15" s="43"/>
      <c r="K15" s="43"/>
      <c r="L15" s="43"/>
      <c r="M15" s="43"/>
      <c r="N15" s="41"/>
      <c r="O15" s="41"/>
      <c r="P15" s="43"/>
      <c r="Q15" s="41"/>
      <c r="R15" s="44"/>
      <c r="S15" s="45"/>
      <c r="T15" s="52"/>
      <c r="U15" s="68"/>
      <c r="V15" s="3" t="s">
        <v>23</v>
      </c>
      <c r="W15" s="52"/>
    </row>
    <row r="16" spans="1:23" ht="18" customHeight="1" x14ac:dyDescent="0.25">
      <c r="A16" s="45">
        <v>11</v>
      </c>
      <c r="B16" s="38"/>
      <c r="C16" s="38"/>
      <c r="D16" s="37"/>
      <c r="E16" s="46"/>
      <c r="F16" s="47"/>
      <c r="G16" s="37"/>
      <c r="H16" s="37"/>
      <c r="I16" s="40"/>
      <c r="J16" s="43"/>
      <c r="K16" s="42"/>
      <c r="L16" s="43"/>
      <c r="M16" s="43"/>
      <c r="N16" s="41"/>
      <c r="O16" s="41"/>
      <c r="P16" s="43"/>
      <c r="Q16" s="41"/>
      <c r="R16" s="44"/>
      <c r="S16" s="45"/>
      <c r="T16" s="52"/>
      <c r="U16" s="52"/>
      <c r="V16" s="9"/>
      <c r="W16" s="52"/>
    </row>
    <row r="17" spans="1:23" ht="18" customHeight="1" x14ac:dyDescent="0.25">
      <c r="A17" s="45">
        <v>12</v>
      </c>
      <c r="B17" s="38"/>
      <c r="C17" s="38"/>
      <c r="D17" s="37"/>
      <c r="E17" s="46"/>
      <c r="F17" s="47"/>
      <c r="G17" s="37"/>
      <c r="H17" s="41"/>
      <c r="I17" s="40"/>
      <c r="J17" s="41"/>
      <c r="K17" s="42"/>
      <c r="L17" s="42"/>
      <c r="M17" s="43"/>
      <c r="N17" s="41"/>
      <c r="O17" s="41"/>
      <c r="P17" s="43"/>
      <c r="Q17" s="41"/>
      <c r="R17" s="44"/>
      <c r="S17" s="45"/>
      <c r="T17" s="52"/>
      <c r="U17" s="52"/>
      <c r="V17" s="9"/>
      <c r="W17" s="52"/>
    </row>
    <row r="18" spans="1:23" ht="18" customHeight="1" x14ac:dyDescent="0.25">
      <c r="A18" s="45">
        <v>13</v>
      </c>
      <c r="B18" s="38"/>
      <c r="C18" s="38"/>
      <c r="D18" s="37"/>
      <c r="E18" s="46"/>
      <c r="F18" s="47"/>
      <c r="G18" s="37"/>
      <c r="H18" s="41"/>
      <c r="I18" s="40"/>
      <c r="J18" s="43"/>
      <c r="K18" s="43"/>
      <c r="L18" s="43"/>
      <c r="M18" s="43"/>
      <c r="N18" s="41"/>
      <c r="O18" s="41"/>
      <c r="P18" s="43"/>
      <c r="Q18" s="41"/>
      <c r="R18" s="44"/>
      <c r="S18" s="45"/>
      <c r="T18" s="52"/>
      <c r="U18" s="51" t="s">
        <v>37</v>
      </c>
      <c r="V18" s="10" t="s">
        <v>15</v>
      </c>
      <c r="W18" s="29"/>
    </row>
    <row r="19" spans="1:23" ht="18" customHeight="1" x14ac:dyDescent="0.25">
      <c r="A19" s="45">
        <v>14</v>
      </c>
      <c r="B19" s="38"/>
      <c r="C19" s="38"/>
      <c r="D19" s="37"/>
      <c r="E19" s="46"/>
      <c r="F19" s="37"/>
      <c r="G19" s="37"/>
      <c r="H19" s="41"/>
      <c r="I19" s="40"/>
      <c r="J19" s="42"/>
      <c r="K19" s="43"/>
      <c r="L19" s="43"/>
      <c r="M19" s="43"/>
      <c r="N19" s="41"/>
      <c r="O19" s="41"/>
      <c r="P19" s="43"/>
      <c r="Q19" s="41"/>
      <c r="R19" s="44"/>
      <c r="S19" s="45"/>
      <c r="T19" s="52"/>
      <c r="U19" s="3" t="s">
        <v>16</v>
      </c>
      <c r="V19" s="3">
        <v>4</v>
      </c>
      <c r="W19" s="52"/>
    </row>
    <row r="20" spans="1:23" ht="18" customHeight="1" x14ac:dyDescent="0.25">
      <c r="A20" s="45">
        <v>15</v>
      </c>
      <c r="B20" s="38"/>
      <c r="C20" s="38"/>
      <c r="D20" s="37"/>
      <c r="E20" s="46"/>
      <c r="F20" s="37"/>
      <c r="G20" s="37"/>
      <c r="H20" s="41"/>
      <c r="I20" s="40"/>
      <c r="J20" s="42"/>
      <c r="K20" s="43"/>
      <c r="L20" s="43"/>
      <c r="M20" s="43"/>
      <c r="N20" s="41"/>
      <c r="O20" s="41"/>
      <c r="P20" s="43"/>
      <c r="Q20" s="41"/>
      <c r="R20" s="44"/>
      <c r="S20" s="45"/>
      <c r="T20" s="52"/>
      <c r="U20" s="3" t="s">
        <v>47</v>
      </c>
      <c r="V20" s="3">
        <f>COUNTIF($Q$6:$Q$50,"PC")</f>
        <v>0</v>
      </c>
      <c r="W20" s="52"/>
    </row>
    <row r="21" spans="1:23" ht="18" customHeight="1" x14ac:dyDescent="0.25">
      <c r="A21" s="45">
        <v>16</v>
      </c>
      <c r="B21" s="38"/>
      <c r="C21" s="38"/>
      <c r="D21" s="37"/>
      <c r="E21" s="46"/>
      <c r="F21" s="47"/>
      <c r="G21" s="37"/>
      <c r="H21" s="45"/>
      <c r="I21" s="40"/>
      <c r="J21" s="43"/>
      <c r="K21" s="43"/>
      <c r="L21" s="43"/>
      <c r="M21" s="43"/>
      <c r="N21" s="41"/>
      <c r="O21" s="41"/>
      <c r="P21" s="43"/>
      <c r="Q21" s="41"/>
      <c r="R21" s="44"/>
      <c r="S21" s="45"/>
      <c r="T21" s="52"/>
      <c r="U21" s="3" t="s">
        <v>48</v>
      </c>
      <c r="V21" s="3"/>
      <c r="W21" s="52"/>
    </row>
    <row r="22" spans="1:23" ht="18" customHeight="1" x14ac:dyDescent="0.25">
      <c r="A22" s="45">
        <v>17</v>
      </c>
      <c r="B22" s="38"/>
      <c r="C22" s="38"/>
      <c r="D22" s="37"/>
      <c r="E22" s="46"/>
      <c r="F22" s="47"/>
      <c r="G22" s="37"/>
      <c r="H22" s="45"/>
      <c r="I22" s="40"/>
      <c r="J22" s="43"/>
      <c r="K22" s="43"/>
      <c r="L22" s="43"/>
      <c r="M22" s="43"/>
      <c r="N22" s="41"/>
      <c r="O22" s="41"/>
      <c r="P22" s="43"/>
      <c r="Q22" s="41"/>
      <c r="R22" s="44"/>
      <c r="S22" s="45"/>
      <c r="T22" s="52"/>
      <c r="U22" s="52"/>
      <c r="V22" s="9"/>
      <c r="W22" s="52"/>
    </row>
    <row r="23" spans="1:23" ht="18" customHeight="1" x14ac:dyDescent="0.25">
      <c r="A23" s="45">
        <v>18</v>
      </c>
      <c r="B23" s="38"/>
      <c r="C23" s="38"/>
      <c r="D23" s="37"/>
      <c r="E23" s="46"/>
      <c r="F23" s="47"/>
      <c r="G23" s="37"/>
      <c r="H23" s="45"/>
      <c r="I23" s="40"/>
      <c r="J23" s="43"/>
      <c r="K23" s="43"/>
      <c r="L23" s="43"/>
      <c r="M23" s="43"/>
      <c r="N23" s="41"/>
      <c r="O23" s="41"/>
      <c r="P23" s="43"/>
      <c r="Q23" s="41"/>
      <c r="R23" s="44"/>
      <c r="S23" s="45"/>
      <c r="T23" s="52"/>
      <c r="U23" s="52"/>
      <c r="V23" s="9"/>
      <c r="W23" s="52"/>
    </row>
    <row r="24" spans="1:23" ht="18" customHeight="1" x14ac:dyDescent="0.25">
      <c r="A24" s="45">
        <v>19</v>
      </c>
      <c r="B24" s="38"/>
      <c r="C24" s="38"/>
      <c r="D24" s="37"/>
      <c r="E24" s="46"/>
      <c r="F24" s="47"/>
      <c r="G24" s="37"/>
      <c r="H24" s="45"/>
      <c r="I24" s="40"/>
      <c r="J24" s="42"/>
      <c r="K24" s="43"/>
      <c r="L24" s="43"/>
      <c r="M24" s="43"/>
      <c r="N24" s="41"/>
      <c r="O24" s="41"/>
      <c r="P24" s="43"/>
      <c r="Q24" s="41"/>
      <c r="R24" s="44"/>
      <c r="S24" s="45"/>
      <c r="T24" s="52"/>
      <c r="U24" s="51" t="s">
        <v>44</v>
      </c>
      <c r="V24" s="10" t="s">
        <v>15</v>
      </c>
      <c r="W24" s="29"/>
    </row>
    <row r="25" spans="1:23" ht="18" customHeight="1" x14ac:dyDescent="0.25">
      <c r="A25" s="45">
        <v>20</v>
      </c>
      <c r="B25" s="38"/>
      <c r="C25" s="22"/>
      <c r="D25" s="37"/>
      <c r="E25" s="46"/>
      <c r="F25" s="30"/>
      <c r="G25" s="37"/>
      <c r="H25" s="37"/>
      <c r="I25" s="40"/>
      <c r="J25" s="43"/>
      <c r="K25" s="25"/>
      <c r="L25" s="43"/>
      <c r="M25" s="43"/>
      <c r="N25" s="41"/>
      <c r="O25" s="41"/>
      <c r="P25" s="43"/>
      <c r="Q25" s="41"/>
      <c r="R25" s="44"/>
      <c r="S25" s="3"/>
      <c r="T25" s="52"/>
      <c r="U25" s="3" t="s">
        <v>24</v>
      </c>
      <c r="V25" s="3">
        <f>COUNTIF($R$6:$R$50,"*MCU*")</f>
        <v>0</v>
      </c>
      <c r="W25" s="52"/>
    </row>
    <row r="26" spans="1:23" ht="18" customHeight="1" x14ac:dyDescent="0.25">
      <c r="A26" s="45">
        <v>21</v>
      </c>
      <c r="B26" s="38"/>
      <c r="C26" s="38"/>
      <c r="D26" s="37"/>
      <c r="E26" s="46"/>
      <c r="F26" s="47"/>
      <c r="G26" s="37"/>
      <c r="H26" s="45"/>
      <c r="I26" s="40"/>
      <c r="J26" s="45"/>
      <c r="K26" s="43"/>
      <c r="L26" s="43"/>
      <c r="M26" s="43"/>
      <c r="N26" s="41"/>
      <c r="O26" s="41"/>
      <c r="P26" s="43"/>
      <c r="Q26" s="41"/>
      <c r="R26" s="44"/>
      <c r="S26" s="45"/>
      <c r="T26" s="52"/>
      <c r="U26" s="3" t="s">
        <v>32</v>
      </c>
      <c r="V26" s="3">
        <f>COUNTIF($R$6:$R$50,"*GSM*")</f>
        <v>0</v>
      </c>
      <c r="W26" s="52"/>
    </row>
    <row r="27" spans="1:23" ht="18" customHeight="1" x14ac:dyDescent="0.25">
      <c r="A27" s="45">
        <v>22</v>
      </c>
      <c r="B27" s="38"/>
      <c r="C27" s="38"/>
      <c r="D27" s="37"/>
      <c r="E27" s="46"/>
      <c r="F27" s="47"/>
      <c r="G27" s="37"/>
      <c r="H27" s="37"/>
      <c r="I27" s="40"/>
      <c r="J27" s="41"/>
      <c r="K27" s="43"/>
      <c r="L27" s="43"/>
      <c r="M27" s="43"/>
      <c r="N27" s="41"/>
      <c r="O27" s="41"/>
      <c r="P27" s="43"/>
      <c r="Q27" s="41"/>
      <c r="R27" s="44"/>
      <c r="S27" s="45"/>
      <c r="T27" s="52"/>
      <c r="U27" s="3" t="s">
        <v>25</v>
      </c>
      <c r="V27" s="3">
        <f>COUNTIF($R$6:$R$50,"*GPS*")</f>
        <v>0</v>
      </c>
      <c r="W27" s="52"/>
    </row>
    <row r="28" spans="1:23" ht="18" customHeight="1" x14ac:dyDescent="0.25">
      <c r="A28" s="45">
        <v>23</v>
      </c>
      <c r="B28" s="38"/>
      <c r="C28" s="38"/>
      <c r="D28" s="37"/>
      <c r="E28" s="46"/>
      <c r="F28" s="47"/>
      <c r="G28" s="37"/>
      <c r="H28" s="37"/>
      <c r="I28" s="40"/>
      <c r="J28" s="41"/>
      <c r="K28" s="43"/>
      <c r="L28" s="43"/>
      <c r="M28" s="43"/>
      <c r="N28" s="41"/>
      <c r="O28" s="41"/>
      <c r="P28" s="43"/>
      <c r="Q28" s="41"/>
      <c r="R28" s="44"/>
      <c r="S28" s="45"/>
      <c r="T28" s="52"/>
      <c r="U28" s="3" t="s">
        <v>50</v>
      </c>
      <c r="V28" s="3">
        <f>COUNTIF($R$6:$R$50,"*NG*")</f>
        <v>0</v>
      </c>
      <c r="W28" s="52"/>
    </row>
    <row r="29" spans="1:23" ht="18" customHeight="1" x14ac:dyDescent="0.25">
      <c r="A29" s="45">
        <v>24</v>
      </c>
      <c r="B29" s="38"/>
      <c r="C29" s="38"/>
      <c r="D29" s="37"/>
      <c r="E29" s="46"/>
      <c r="F29" s="47"/>
      <c r="G29" s="37"/>
      <c r="H29" s="37"/>
      <c r="I29" s="40"/>
      <c r="J29" s="41"/>
      <c r="K29" s="43"/>
      <c r="L29" s="43"/>
      <c r="M29" s="43"/>
      <c r="N29" s="41"/>
      <c r="O29" s="41"/>
      <c r="P29" s="43"/>
      <c r="Q29" s="41"/>
      <c r="R29" s="44"/>
      <c r="S29" s="45"/>
      <c r="T29" s="52"/>
      <c r="U29" s="3" t="s">
        <v>30</v>
      </c>
      <c r="V29" s="3">
        <f>COUNTIF($R$6:$R$50,"*I/O*")</f>
        <v>0</v>
      </c>
      <c r="W29" s="52"/>
    </row>
    <row r="30" spans="1:23" ht="18" customHeight="1" x14ac:dyDescent="0.25">
      <c r="A30" s="45">
        <v>25</v>
      </c>
      <c r="B30" s="38"/>
      <c r="C30" s="38"/>
      <c r="D30" s="37"/>
      <c r="E30" s="46"/>
      <c r="F30" s="47"/>
      <c r="G30" s="37"/>
      <c r="H30" s="41"/>
      <c r="I30" s="40"/>
      <c r="J30" s="41"/>
      <c r="K30" s="43"/>
      <c r="L30" s="43"/>
      <c r="M30" s="43"/>
      <c r="N30" s="41"/>
      <c r="O30" s="41"/>
      <c r="P30" s="43"/>
      <c r="Q30" s="41"/>
      <c r="R30" s="44"/>
      <c r="S30" s="45"/>
      <c r="T30" s="52"/>
      <c r="U30" s="3" t="s">
        <v>21</v>
      </c>
      <c r="V30" s="3"/>
      <c r="W30" s="52"/>
    </row>
    <row r="31" spans="1:23" ht="18" customHeight="1" x14ac:dyDescent="0.25">
      <c r="A31" s="45">
        <v>26</v>
      </c>
      <c r="B31" s="38"/>
      <c r="C31" s="38"/>
      <c r="D31" s="37"/>
      <c r="E31" s="46"/>
      <c r="F31" s="47"/>
      <c r="G31" s="37"/>
      <c r="H31" s="41"/>
      <c r="I31" s="40"/>
      <c r="J31" s="41"/>
      <c r="K31" s="43"/>
      <c r="L31" s="43"/>
      <c r="M31" s="43"/>
      <c r="N31" s="41"/>
      <c r="O31" s="41"/>
      <c r="P31" s="43"/>
      <c r="Q31" s="41"/>
      <c r="R31" s="44"/>
      <c r="S31" s="45"/>
      <c r="T31" s="52"/>
      <c r="U31" s="3" t="s">
        <v>26</v>
      </c>
      <c r="V31" s="3">
        <f>COUNTIF($R$6:$R$50,"*MCH*")</f>
        <v>0</v>
      </c>
      <c r="W31" s="52"/>
    </row>
    <row r="32" spans="1:23" ht="18" customHeight="1" x14ac:dyDescent="0.25">
      <c r="A32" s="45">
        <v>27</v>
      </c>
      <c r="B32" s="38"/>
      <c r="C32" s="38"/>
      <c r="D32" s="37"/>
      <c r="E32" s="46"/>
      <c r="F32" s="47"/>
      <c r="G32" s="37"/>
      <c r="H32" s="41"/>
      <c r="I32" s="40"/>
      <c r="J32" s="41"/>
      <c r="K32" s="41"/>
      <c r="L32" s="43"/>
      <c r="M32" s="43"/>
      <c r="N32" s="41"/>
      <c r="O32" s="41"/>
      <c r="P32" s="43"/>
      <c r="Q32" s="41"/>
      <c r="R32" s="44"/>
      <c r="S32" s="45"/>
      <c r="T32" s="52"/>
      <c r="U32" s="3" t="s">
        <v>45</v>
      </c>
      <c r="V32" s="3">
        <f>COUNTIF($R$6:$R$50,"*SF*")</f>
        <v>0</v>
      </c>
      <c r="W32" s="52"/>
    </row>
    <row r="33" spans="1:24" ht="18" customHeight="1" x14ac:dyDescent="0.25">
      <c r="A33" s="45">
        <v>28</v>
      </c>
      <c r="B33" s="38"/>
      <c r="C33" s="38"/>
      <c r="D33" s="37"/>
      <c r="E33" s="46"/>
      <c r="F33" s="47"/>
      <c r="G33" s="37"/>
      <c r="H33" s="41"/>
      <c r="I33" s="40"/>
      <c r="J33" s="41"/>
      <c r="K33" s="41"/>
      <c r="L33" s="43"/>
      <c r="M33" s="43"/>
      <c r="N33" s="41"/>
      <c r="O33" s="41"/>
      <c r="P33" s="43"/>
      <c r="Q33" s="41"/>
      <c r="R33" s="44"/>
      <c r="S33" s="45"/>
      <c r="T33" s="52"/>
      <c r="U33" s="3" t="s">
        <v>46</v>
      </c>
      <c r="V33" s="3">
        <f>COUNTIF($R$6:$R$50,"*RTB*")</f>
        <v>0</v>
      </c>
      <c r="W33" s="52"/>
    </row>
    <row r="34" spans="1:24" ht="18" customHeight="1" x14ac:dyDescent="0.25">
      <c r="A34" s="45">
        <v>29</v>
      </c>
      <c r="B34" s="38"/>
      <c r="C34" s="38"/>
      <c r="D34" s="37"/>
      <c r="E34" s="46"/>
      <c r="F34" s="47"/>
      <c r="G34" s="37"/>
      <c r="H34" s="41"/>
      <c r="I34" s="40"/>
      <c r="J34" s="41"/>
      <c r="K34" s="43"/>
      <c r="L34" s="43"/>
      <c r="M34" s="43"/>
      <c r="N34" s="41"/>
      <c r="O34" s="41"/>
      <c r="P34" s="43"/>
      <c r="Q34" s="41"/>
      <c r="R34" s="44"/>
      <c r="S34" s="45"/>
      <c r="T34" s="52"/>
      <c r="U34" s="3" t="s">
        <v>36</v>
      </c>
      <c r="V34" s="3"/>
      <c r="W34" s="52"/>
    </row>
    <row r="35" spans="1:24" ht="18" customHeight="1" x14ac:dyDescent="0.25">
      <c r="A35" s="45">
        <v>30</v>
      </c>
      <c r="B35" s="38"/>
      <c r="C35" s="22"/>
      <c r="D35" s="37"/>
      <c r="E35" s="46"/>
      <c r="F35" s="30"/>
      <c r="G35" s="37"/>
      <c r="H35" s="1"/>
      <c r="I35" s="40"/>
      <c r="J35" s="41"/>
      <c r="K35" s="25"/>
      <c r="L35" s="43"/>
      <c r="M35" s="43"/>
      <c r="N35" s="41"/>
      <c r="O35" s="41"/>
      <c r="P35" s="43"/>
      <c r="Q35" s="41"/>
      <c r="R35" s="44"/>
      <c r="S35" s="3"/>
      <c r="T35" s="52"/>
      <c r="U35" s="3" t="s">
        <v>27</v>
      </c>
      <c r="V35" s="3"/>
      <c r="W35" s="52"/>
    </row>
    <row r="36" spans="1:24" ht="18" customHeight="1" x14ac:dyDescent="0.25">
      <c r="A36" s="45">
        <v>31</v>
      </c>
      <c r="B36" s="38"/>
      <c r="C36" s="22"/>
      <c r="D36" s="37"/>
      <c r="E36" s="46"/>
      <c r="F36" s="30"/>
      <c r="G36" s="37"/>
      <c r="H36" s="41"/>
      <c r="I36" s="40"/>
      <c r="J36" s="40"/>
      <c r="K36" s="25"/>
      <c r="L36" s="43"/>
      <c r="M36" s="43"/>
      <c r="N36" s="41"/>
      <c r="O36" s="41"/>
      <c r="P36" s="43"/>
      <c r="Q36" s="41"/>
      <c r="R36" s="44"/>
      <c r="S36" s="3"/>
      <c r="T36" s="52"/>
      <c r="U36" s="11" t="s">
        <v>31</v>
      </c>
      <c r="V36" s="3"/>
      <c r="W36" s="52"/>
    </row>
    <row r="37" spans="1:24" ht="18" customHeight="1" x14ac:dyDescent="0.25">
      <c r="A37" s="45">
        <v>32</v>
      </c>
      <c r="B37" s="38"/>
      <c r="C37" s="22"/>
      <c r="D37" s="37"/>
      <c r="E37" s="46"/>
      <c r="F37" s="30"/>
      <c r="G37" s="37"/>
      <c r="H37" s="1"/>
      <c r="I37" s="40"/>
      <c r="J37" s="41"/>
      <c r="K37" s="41"/>
      <c r="L37" s="43"/>
      <c r="M37" s="43"/>
      <c r="N37" s="41"/>
      <c r="O37" s="41"/>
      <c r="P37" s="43"/>
      <c r="Q37" s="41"/>
      <c r="R37" s="44"/>
      <c r="S37" s="3"/>
      <c r="T37" s="52"/>
      <c r="U37" s="52"/>
      <c r="V37" s="9"/>
      <c r="W37" s="52"/>
    </row>
    <row r="38" spans="1:24" ht="18" customHeight="1" x14ac:dyDescent="0.25">
      <c r="A38" s="45">
        <v>33</v>
      </c>
      <c r="B38" s="38"/>
      <c r="C38" s="22"/>
      <c r="D38" s="37"/>
      <c r="E38" s="46"/>
      <c r="F38" s="30"/>
      <c r="G38" s="37"/>
      <c r="H38" s="41"/>
      <c r="I38" s="40"/>
      <c r="J38" s="41"/>
      <c r="K38" s="41"/>
      <c r="L38" s="43"/>
      <c r="M38" s="43"/>
      <c r="N38" s="41"/>
      <c r="O38" s="41"/>
      <c r="P38" s="43"/>
      <c r="Q38" s="41"/>
      <c r="R38" s="44"/>
      <c r="S38" s="3"/>
      <c r="T38" s="52"/>
      <c r="U38" s="52"/>
      <c r="V38" s="9"/>
      <c r="W38" s="52"/>
    </row>
    <row r="39" spans="1:24" ht="18" customHeight="1" x14ac:dyDescent="0.25">
      <c r="A39" s="45">
        <v>34</v>
      </c>
      <c r="B39" s="38"/>
      <c r="C39" s="22"/>
      <c r="D39" s="37"/>
      <c r="E39" s="46"/>
      <c r="F39" s="30"/>
      <c r="G39" s="37"/>
      <c r="H39" s="41"/>
      <c r="I39" s="40"/>
      <c r="J39" s="41"/>
      <c r="K39" s="41"/>
      <c r="L39" s="43"/>
      <c r="M39" s="43"/>
      <c r="N39" s="41"/>
      <c r="O39" s="41"/>
      <c r="P39" s="43"/>
      <c r="Q39" s="41"/>
      <c r="R39" s="44"/>
      <c r="S39" s="3"/>
      <c r="T39" s="52"/>
      <c r="U39" s="11" t="s">
        <v>38</v>
      </c>
      <c r="V39" s="3">
        <f>COUNTIF($O$6:$O$50,"*DM*")</f>
        <v>0</v>
      </c>
      <c r="W39" s="52"/>
    </row>
    <row r="40" spans="1:24" ht="18" customHeight="1" x14ac:dyDescent="0.25">
      <c r="A40" s="45">
        <v>35</v>
      </c>
      <c r="B40" s="38"/>
      <c r="C40" s="22"/>
      <c r="D40" s="37"/>
      <c r="E40" s="46"/>
      <c r="F40" s="30"/>
      <c r="G40" s="37"/>
      <c r="H40" s="1"/>
      <c r="I40" s="40"/>
      <c r="J40" s="41"/>
      <c r="K40" s="25"/>
      <c r="L40" s="43"/>
      <c r="M40" s="43"/>
      <c r="N40" s="41"/>
      <c r="O40" s="41"/>
      <c r="P40" s="43"/>
      <c r="Q40" s="41"/>
      <c r="R40" s="44"/>
      <c r="S40" s="3"/>
      <c r="T40" s="52"/>
      <c r="U40" s="11" t="s">
        <v>39</v>
      </c>
      <c r="V40" s="3">
        <f>COUNTIF($O$6:$O$50,"*KS*")</f>
        <v>0</v>
      </c>
      <c r="W40" s="52"/>
    </row>
    <row r="41" spans="1:24" ht="18" customHeight="1" x14ac:dyDescent="0.25">
      <c r="A41" s="45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52"/>
      <c r="U41" s="52"/>
      <c r="V41" s="9"/>
      <c r="W41" s="52"/>
    </row>
    <row r="42" spans="1:24" ht="18" customHeight="1" x14ac:dyDescent="0.25">
      <c r="A42" s="45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52"/>
      <c r="U42" s="52"/>
      <c r="V42" s="9"/>
      <c r="W42" s="52"/>
    </row>
    <row r="43" spans="1:24" ht="18" customHeight="1" x14ac:dyDescent="0.25">
      <c r="A43" s="45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52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5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52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5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52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5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52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5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5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5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5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5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5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5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5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5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52"/>
      <c r="V55" s="52"/>
      <c r="W55" s="52"/>
    </row>
    <row r="56" spans="1:24" ht="18" customHeight="1" x14ac:dyDescent="0.25">
      <c r="A56" s="45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52"/>
      <c r="V56" s="52"/>
      <c r="W56" s="52"/>
    </row>
    <row r="57" spans="1:24" ht="18" customHeight="1" x14ac:dyDescent="0.25">
      <c r="A57" s="45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5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5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5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5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5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5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5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5">
        <v>60</v>
      </c>
    </row>
    <row r="66" spans="1:1" ht="18" customHeight="1" x14ac:dyDescent="0.25">
      <c r="A66" s="45">
        <v>61</v>
      </c>
    </row>
    <row r="67" spans="1:1" ht="18" customHeight="1" x14ac:dyDescent="0.25">
      <c r="A67" s="45">
        <v>62</v>
      </c>
    </row>
    <row r="68" spans="1:1" ht="18" customHeight="1" x14ac:dyDescent="0.25">
      <c r="A68" s="45">
        <v>63</v>
      </c>
    </row>
    <row r="69" spans="1:1" ht="18" customHeight="1" x14ac:dyDescent="0.25">
      <c r="A69" s="45">
        <v>64</v>
      </c>
    </row>
    <row r="70" spans="1:1" ht="18" customHeight="1" x14ac:dyDescent="0.25">
      <c r="A70" s="45">
        <v>65</v>
      </c>
    </row>
    <row r="71" spans="1:1" ht="18" customHeight="1" x14ac:dyDescent="0.25">
      <c r="A71" s="45">
        <v>66</v>
      </c>
    </row>
    <row r="72" spans="1:1" ht="18" customHeight="1" x14ac:dyDescent="0.25">
      <c r="A72" s="45">
        <v>67</v>
      </c>
    </row>
    <row r="73" spans="1:1" ht="18" customHeight="1" x14ac:dyDescent="0.25">
      <c r="A73" s="45">
        <v>68</v>
      </c>
    </row>
    <row r="74" spans="1:1" ht="18" customHeight="1" x14ac:dyDescent="0.25">
      <c r="A74" s="45">
        <v>69</v>
      </c>
    </row>
    <row r="75" spans="1:1" ht="18" customHeight="1" x14ac:dyDescent="0.25">
      <c r="A75" s="45">
        <v>70</v>
      </c>
    </row>
    <row r="76" spans="1:1" ht="18" customHeight="1" x14ac:dyDescent="0.25">
      <c r="A76" s="45">
        <v>71</v>
      </c>
    </row>
    <row r="77" spans="1:1" ht="18" customHeight="1" x14ac:dyDescent="0.25">
      <c r="A77" s="45">
        <v>72</v>
      </c>
    </row>
    <row r="78" spans="1:1" ht="18" customHeight="1" x14ac:dyDescent="0.25">
      <c r="A78" s="45">
        <v>73</v>
      </c>
    </row>
    <row r="79" spans="1:1" ht="18" customHeight="1" x14ac:dyDescent="0.25">
      <c r="A79" s="45">
        <v>74</v>
      </c>
    </row>
    <row r="80" spans="1:1" ht="18" customHeight="1" x14ac:dyDescent="0.25">
      <c r="A80" s="45">
        <v>75</v>
      </c>
    </row>
    <row r="81" spans="1:1" ht="18" customHeight="1" x14ac:dyDescent="0.25">
      <c r="A81" s="45">
        <v>76</v>
      </c>
    </row>
    <row r="82" spans="1:1" ht="18" customHeight="1" x14ac:dyDescent="0.25">
      <c r="A82" s="45">
        <v>77</v>
      </c>
    </row>
    <row r="83" spans="1:1" ht="18" customHeight="1" x14ac:dyDescent="0.25">
      <c r="A83" s="45">
        <v>78</v>
      </c>
    </row>
    <row r="84" spans="1:1" ht="18" customHeight="1" x14ac:dyDescent="0.25">
      <c r="A84" s="45">
        <v>79</v>
      </c>
    </row>
    <row r="85" spans="1:1" ht="18" customHeight="1" x14ac:dyDescent="0.25">
      <c r="A85" s="45">
        <v>80</v>
      </c>
    </row>
    <row r="86" spans="1:1" ht="18" customHeight="1" x14ac:dyDescent="0.25">
      <c r="A86" s="45">
        <v>81</v>
      </c>
    </row>
    <row r="87" spans="1:1" ht="18" customHeight="1" x14ac:dyDescent="0.25">
      <c r="A87" s="45">
        <v>82</v>
      </c>
    </row>
    <row r="88" spans="1:1" ht="18" customHeight="1" x14ac:dyDescent="0.25">
      <c r="A88" s="45">
        <v>83</v>
      </c>
    </row>
    <row r="89" spans="1:1" ht="18" customHeight="1" x14ac:dyDescent="0.25">
      <c r="A89" s="45">
        <v>84</v>
      </c>
    </row>
    <row r="90" spans="1:1" ht="18" customHeight="1" x14ac:dyDescent="0.25">
      <c r="A90" s="45">
        <v>85</v>
      </c>
    </row>
    <row r="91" spans="1:1" ht="18" customHeight="1" x14ac:dyDescent="0.25">
      <c r="A91" s="45">
        <v>86</v>
      </c>
    </row>
    <row r="92" spans="1:1" ht="18" customHeight="1" x14ac:dyDescent="0.25">
      <c r="A92" s="45">
        <v>87</v>
      </c>
    </row>
    <row r="93" spans="1:1" ht="18" customHeight="1" x14ac:dyDescent="0.25">
      <c r="A93" s="45">
        <v>88</v>
      </c>
    </row>
    <row r="94" spans="1:1" ht="18" customHeight="1" x14ac:dyDescent="0.25">
      <c r="A94" s="45">
        <v>89</v>
      </c>
    </row>
    <row r="95" spans="1:1" ht="18" customHeight="1" x14ac:dyDescent="0.25">
      <c r="A95" s="45">
        <v>90</v>
      </c>
    </row>
    <row r="96" spans="1:1" ht="18" customHeight="1" x14ac:dyDescent="0.25">
      <c r="A96" s="45">
        <v>91</v>
      </c>
    </row>
    <row r="97" spans="1:1" ht="18" customHeight="1" x14ac:dyDescent="0.25">
      <c r="A97" s="45">
        <v>92</v>
      </c>
    </row>
    <row r="98" spans="1:1" ht="18" customHeight="1" x14ac:dyDescent="0.25">
      <c r="A98" s="45">
        <v>93</v>
      </c>
    </row>
    <row r="99" spans="1:1" ht="18" customHeight="1" x14ac:dyDescent="0.25">
      <c r="A99" s="45">
        <v>94</v>
      </c>
    </row>
    <row r="100" spans="1:1" ht="18" customHeight="1" x14ac:dyDescent="0.25">
      <c r="A100" s="45">
        <v>95</v>
      </c>
    </row>
    <row r="101" spans="1:1" ht="18" customHeight="1" x14ac:dyDescent="0.25">
      <c r="A101" s="45">
        <v>96</v>
      </c>
    </row>
    <row r="102" spans="1:1" ht="18" customHeight="1" x14ac:dyDescent="0.25">
      <c r="A102" s="45">
        <v>97</v>
      </c>
    </row>
    <row r="103" spans="1:1" ht="18" customHeight="1" x14ac:dyDescent="0.25">
      <c r="A103" s="45">
        <v>98</v>
      </c>
    </row>
    <row r="104" spans="1:1" ht="18" customHeight="1" x14ac:dyDescent="0.25">
      <c r="A104" s="45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5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tabSelected="1" topLeftCell="A13" zoomScale="115" zoomScaleNormal="115" workbookViewId="0">
      <selection activeCell="H30" sqref="H30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7"/>
    </row>
    <row r="2" spans="1:23" ht="24.95" customHeight="1" x14ac:dyDescent="0.25">
      <c r="A2" s="60" t="s">
        <v>8</v>
      </c>
      <c r="B2" s="61"/>
      <c r="C2" s="61"/>
      <c r="D2" s="61"/>
      <c r="E2" s="62" t="s">
        <v>70</v>
      </c>
      <c r="F2" s="62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60</v>
      </c>
      <c r="M4" s="64" t="s">
        <v>40</v>
      </c>
      <c r="N4" s="64" t="s">
        <v>9</v>
      </c>
      <c r="O4" s="64" t="s">
        <v>6</v>
      </c>
      <c r="P4" s="69" t="s">
        <v>13</v>
      </c>
      <c r="Q4" s="64" t="s">
        <v>37</v>
      </c>
      <c r="R4" s="64" t="s">
        <v>51</v>
      </c>
      <c r="S4" s="71" t="s">
        <v>52</v>
      </c>
      <c r="U4" s="58" t="s">
        <v>37</v>
      </c>
      <c r="V4" s="58" t="s">
        <v>51</v>
      </c>
      <c r="W4" s="28"/>
    </row>
    <row r="5" spans="1:23" ht="50.1" customHeight="1" x14ac:dyDescent="0.25">
      <c r="A5" s="63"/>
      <c r="B5" s="50" t="s">
        <v>1</v>
      </c>
      <c r="C5" s="50" t="s">
        <v>2</v>
      </c>
      <c r="D5" s="50" t="s">
        <v>3</v>
      </c>
      <c r="E5" s="50" t="s">
        <v>41</v>
      </c>
      <c r="F5" s="50" t="s">
        <v>4</v>
      </c>
      <c r="G5" s="50" t="s">
        <v>5</v>
      </c>
      <c r="H5" s="50" t="s">
        <v>53</v>
      </c>
      <c r="I5" s="33" t="s">
        <v>14</v>
      </c>
      <c r="J5" s="50" t="s">
        <v>11</v>
      </c>
      <c r="K5" s="50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28"/>
    </row>
    <row r="6" spans="1:23" ht="18" customHeight="1" x14ac:dyDescent="0.25">
      <c r="A6" s="45">
        <v>1</v>
      </c>
      <c r="B6" s="38">
        <v>45181</v>
      </c>
      <c r="C6" s="38">
        <v>45181</v>
      </c>
      <c r="D6" s="37" t="s">
        <v>71</v>
      </c>
      <c r="E6" s="39">
        <v>868926033950376</v>
      </c>
      <c r="F6" s="37"/>
      <c r="G6" s="37" t="s">
        <v>69</v>
      </c>
      <c r="H6" s="37"/>
      <c r="I6" s="40" t="s">
        <v>62</v>
      </c>
      <c r="J6" s="42" t="s">
        <v>72</v>
      </c>
      <c r="K6" s="43" t="s">
        <v>73</v>
      </c>
      <c r="L6" s="43" t="s">
        <v>74</v>
      </c>
      <c r="M6" s="43" t="s">
        <v>75</v>
      </c>
      <c r="N6" s="41"/>
      <c r="O6" s="41" t="s">
        <v>63</v>
      </c>
      <c r="P6" s="43" t="s">
        <v>64</v>
      </c>
      <c r="Q6" s="41" t="s">
        <v>68</v>
      </c>
      <c r="R6" s="44" t="s">
        <v>76</v>
      </c>
      <c r="S6" s="45"/>
      <c r="T6" s="49"/>
      <c r="U6" s="66" t="s">
        <v>17</v>
      </c>
      <c r="V6" s="3" t="s">
        <v>19</v>
      </c>
      <c r="W6" s="49"/>
    </row>
    <row r="7" spans="1:23" ht="18" customHeight="1" x14ac:dyDescent="0.25">
      <c r="A7" s="45">
        <v>2</v>
      </c>
      <c r="B7" s="38">
        <v>45181</v>
      </c>
      <c r="C7" s="38">
        <v>45181</v>
      </c>
      <c r="D7" s="37" t="s">
        <v>71</v>
      </c>
      <c r="E7" s="39">
        <v>868926033942431</v>
      </c>
      <c r="F7" s="37"/>
      <c r="G7" s="37" t="s">
        <v>69</v>
      </c>
      <c r="H7" s="37"/>
      <c r="I7" s="40" t="s">
        <v>62</v>
      </c>
      <c r="J7" s="42" t="s">
        <v>72</v>
      </c>
      <c r="K7" s="43" t="s">
        <v>73</v>
      </c>
      <c r="L7" s="43" t="s">
        <v>74</v>
      </c>
      <c r="M7" s="43" t="s">
        <v>75</v>
      </c>
      <c r="N7" s="41"/>
      <c r="O7" s="41" t="s">
        <v>63</v>
      </c>
      <c r="P7" s="43" t="s">
        <v>64</v>
      </c>
      <c r="Q7" s="41" t="s">
        <v>68</v>
      </c>
      <c r="R7" s="44" t="s">
        <v>76</v>
      </c>
      <c r="S7" s="45"/>
      <c r="T7" s="49"/>
      <c r="U7" s="67"/>
      <c r="V7" s="3" t="s">
        <v>33</v>
      </c>
      <c r="W7" s="49"/>
    </row>
    <row r="8" spans="1:23" ht="18" customHeight="1" x14ac:dyDescent="0.25">
      <c r="A8" s="45">
        <v>3</v>
      </c>
      <c r="B8" s="38">
        <v>45181</v>
      </c>
      <c r="C8" s="38">
        <v>45195</v>
      </c>
      <c r="D8" s="37" t="s">
        <v>71</v>
      </c>
      <c r="E8" s="46">
        <v>869627031850621</v>
      </c>
      <c r="F8" s="37"/>
      <c r="G8" s="37" t="s">
        <v>69</v>
      </c>
      <c r="H8" s="37"/>
      <c r="I8" s="40" t="s">
        <v>65</v>
      </c>
      <c r="J8" s="43" t="s">
        <v>73</v>
      </c>
      <c r="K8" s="43"/>
      <c r="L8" s="43" t="s">
        <v>74</v>
      </c>
      <c r="M8" s="43" t="s">
        <v>75</v>
      </c>
      <c r="N8" s="41"/>
      <c r="O8" s="41" t="s">
        <v>63</v>
      </c>
      <c r="P8" s="43" t="s">
        <v>64</v>
      </c>
      <c r="Q8" s="41" t="s">
        <v>68</v>
      </c>
      <c r="R8" s="44" t="s">
        <v>76</v>
      </c>
      <c r="S8" s="45"/>
      <c r="T8" s="49"/>
      <c r="U8" s="67"/>
      <c r="V8" s="3" t="s">
        <v>20</v>
      </c>
      <c r="W8" s="49"/>
    </row>
    <row r="9" spans="1:23" ht="18" customHeight="1" x14ac:dyDescent="0.25">
      <c r="A9" s="45">
        <v>4</v>
      </c>
      <c r="B9" s="38">
        <v>45181</v>
      </c>
      <c r="C9" s="38">
        <v>45195</v>
      </c>
      <c r="D9" s="37" t="s">
        <v>71</v>
      </c>
      <c r="E9" s="46">
        <v>863586032892030</v>
      </c>
      <c r="F9" s="37"/>
      <c r="G9" s="37" t="s">
        <v>69</v>
      </c>
      <c r="H9" s="37"/>
      <c r="I9" s="40" t="s">
        <v>78</v>
      </c>
      <c r="J9" s="43" t="s">
        <v>79</v>
      </c>
      <c r="K9" s="43"/>
      <c r="L9" s="43" t="s">
        <v>80</v>
      </c>
      <c r="M9" s="43" t="s">
        <v>81</v>
      </c>
      <c r="N9" s="41"/>
      <c r="O9" s="41" t="s">
        <v>63</v>
      </c>
      <c r="P9" s="43" t="s">
        <v>64</v>
      </c>
      <c r="Q9" s="41" t="s">
        <v>17</v>
      </c>
      <c r="R9" s="44" t="s">
        <v>28</v>
      </c>
      <c r="S9" s="45"/>
      <c r="T9" s="49"/>
      <c r="U9" s="67"/>
      <c r="V9" s="3" t="s">
        <v>49</v>
      </c>
      <c r="W9" s="49"/>
    </row>
    <row r="10" spans="1:23" ht="18" customHeight="1" x14ac:dyDescent="0.25">
      <c r="A10" s="45">
        <v>5</v>
      </c>
      <c r="B10" s="38">
        <v>45181</v>
      </c>
      <c r="C10" s="38">
        <v>45195</v>
      </c>
      <c r="D10" s="37" t="s">
        <v>71</v>
      </c>
      <c r="E10" s="46">
        <v>868345031032402</v>
      </c>
      <c r="F10" s="37"/>
      <c r="G10" s="37" t="s">
        <v>69</v>
      </c>
      <c r="H10" s="37" t="s">
        <v>61</v>
      </c>
      <c r="I10" s="40" t="s">
        <v>82</v>
      </c>
      <c r="J10" s="43" t="s">
        <v>73</v>
      </c>
      <c r="K10" s="43"/>
      <c r="L10" s="43" t="s">
        <v>83</v>
      </c>
      <c r="M10" s="43" t="s">
        <v>84</v>
      </c>
      <c r="N10" s="41"/>
      <c r="O10" s="41" t="s">
        <v>63</v>
      </c>
      <c r="P10" s="43" t="s">
        <v>64</v>
      </c>
      <c r="Q10" s="41" t="s">
        <v>17</v>
      </c>
      <c r="R10" s="44" t="s">
        <v>20</v>
      </c>
      <c r="S10" s="45"/>
      <c r="T10" s="49"/>
      <c r="U10" s="67"/>
      <c r="V10" s="3" t="s">
        <v>29</v>
      </c>
      <c r="W10" s="49"/>
    </row>
    <row r="11" spans="1:23" ht="18" customHeight="1" x14ac:dyDescent="0.25">
      <c r="A11" s="45">
        <v>6</v>
      </c>
      <c r="B11" s="38">
        <v>45181</v>
      </c>
      <c r="C11" s="38">
        <v>45195</v>
      </c>
      <c r="D11" s="37" t="s">
        <v>71</v>
      </c>
      <c r="E11" s="55">
        <v>868926033944601</v>
      </c>
      <c r="F11" s="47"/>
      <c r="G11" s="37" t="s">
        <v>69</v>
      </c>
      <c r="H11" s="48"/>
      <c r="I11" s="40" t="s">
        <v>88</v>
      </c>
      <c r="J11" s="43" t="s">
        <v>89</v>
      </c>
      <c r="K11" s="43" t="s">
        <v>73</v>
      </c>
      <c r="L11" s="43" t="s">
        <v>74</v>
      </c>
      <c r="M11" s="43" t="s">
        <v>75</v>
      </c>
      <c r="N11" s="41"/>
      <c r="O11" s="41" t="s">
        <v>63</v>
      </c>
      <c r="P11" s="43" t="s">
        <v>64</v>
      </c>
      <c r="Q11" s="41" t="s">
        <v>68</v>
      </c>
      <c r="R11" s="44" t="s">
        <v>76</v>
      </c>
      <c r="S11" s="45"/>
      <c r="T11" s="49"/>
      <c r="U11" s="67"/>
      <c r="V11" s="3" t="s">
        <v>28</v>
      </c>
      <c r="W11" s="49"/>
    </row>
    <row r="12" spans="1:23" ht="18" customHeight="1" x14ac:dyDescent="0.25">
      <c r="A12" s="45">
        <v>7</v>
      </c>
      <c r="B12" s="38">
        <v>45181</v>
      </c>
      <c r="C12" s="38">
        <v>45195</v>
      </c>
      <c r="D12" s="37" t="s">
        <v>71</v>
      </c>
      <c r="E12" s="46">
        <v>868926033940864</v>
      </c>
      <c r="F12" s="47"/>
      <c r="G12" s="37" t="s">
        <v>69</v>
      </c>
      <c r="H12" s="37"/>
      <c r="I12" s="40" t="s">
        <v>88</v>
      </c>
      <c r="J12" s="43" t="s">
        <v>89</v>
      </c>
      <c r="K12" s="43" t="s">
        <v>73</v>
      </c>
      <c r="L12" s="43" t="s">
        <v>74</v>
      </c>
      <c r="M12" s="43" t="s">
        <v>75</v>
      </c>
      <c r="N12" s="41"/>
      <c r="O12" s="41" t="s">
        <v>63</v>
      </c>
      <c r="P12" s="43" t="s">
        <v>64</v>
      </c>
      <c r="Q12" s="41" t="s">
        <v>68</v>
      </c>
      <c r="R12" s="44" t="s">
        <v>76</v>
      </c>
      <c r="S12" s="45"/>
      <c r="T12" s="49"/>
      <c r="U12" s="66" t="s">
        <v>18</v>
      </c>
      <c r="V12" s="3" t="s">
        <v>22</v>
      </c>
      <c r="W12" s="49"/>
    </row>
    <row r="13" spans="1:23" ht="18" customHeight="1" x14ac:dyDescent="0.25">
      <c r="A13" s="45">
        <v>8</v>
      </c>
      <c r="B13" s="38">
        <v>45181</v>
      </c>
      <c r="C13" s="38">
        <v>45195</v>
      </c>
      <c r="D13" s="37" t="s">
        <v>71</v>
      </c>
      <c r="E13" s="46">
        <v>868926033918720</v>
      </c>
      <c r="F13" s="47"/>
      <c r="G13" s="37" t="s">
        <v>69</v>
      </c>
      <c r="H13" s="47"/>
      <c r="I13" s="40" t="s">
        <v>62</v>
      </c>
      <c r="J13" s="43" t="s">
        <v>90</v>
      </c>
      <c r="K13" s="43" t="s">
        <v>73</v>
      </c>
      <c r="L13" s="43" t="s">
        <v>74</v>
      </c>
      <c r="M13" s="43" t="s">
        <v>75</v>
      </c>
      <c r="N13" s="41"/>
      <c r="O13" s="41" t="s">
        <v>63</v>
      </c>
      <c r="P13" s="43" t="s">
        <v>64</v>
      </c>
      <c r="Q13" s="41" t="s">
        <v>68</v>
      </c>
      <c r="R13" s="44" t="s">
        <v>76</v>
      </c>
      <c r="S13" s="45"/>
      <c r="T13" s="49"/>
      <c r="U13" s="67"/>
      <c r="V13" s="3" t="s">
        <v>35</v>
      </c>
      <c r="W13" s="49"/>
    </row>
    <row r="14" spans="1:23" ht="18" customHeight="1" x14ac:dyDescent="0.25">
      <c r="A14" s="45">
        <v>9</v>
      </c>
      <c r="B14" s="38">
        <v>45181</v>
      </c>
      <c r="C14" s="38">
        <v>45195</v>
      </c>
      <c r="D14" s="37" t="s">
        <v>71</v>
      </c>
      <c r="E14" s="46">
        <v>868926033962348</v>
      </c>
      <c r="F14" s="47"/>
      <c r="G14" s="37" t="s">
        <v>69</v>
      </c>
      <c r="H14" s="47"/>
      <c r="I14" s="40" t="s">
        <v>88</v>
      </c>
      <c r="J14" s="43" t="s">
        <v>90</v>
      </c>
      <c r="K14" s="43" t="s">
        <v>73</v>
      </c>
      <c r="L14" s="43" t="s">
        <v>74</v>
      </c>
      <c r="M14" s="43" t="s">
        <v>75</v>
      </c>
      <c r="N14" s="41"/>
      <c r="O14" s="41" t="s">
        <v>63</v>
      </c>
      <c r="P14" s="43" t="s">
        <v>64</v>
      </c>
      <c r="Q14" s="41" t="s">
        <v>68</v>
      </c>
      <c r="R14" s="44" t="s">
        <v>76</v>
      </c>
      <c r="S14" s="45"/>
      <c r="T14" s="49"/>
      <c r="U14" s="67"/>
      <c r="V14" s="3" t="s">
        <v>34</v>
      </c>
      <c r="W14" s="49"/>
    </row>
    <row r="15" spans="1:23" ht="18" customHeight="1" x14ac:dyDescent="0.25">
      <c r="A15" s="45">
        <v>10</v>
      </c>
      <c r="B15" s="38">
        <v>45181</v>
      </c>
      <c r="C15" s="38">
        <v>45195</v>
      </c>
      <c r="D15" s="37" t="s">
        <v>71</v>
      </c>
      <c r="E15" s="46">
        <v>868926033940658</v>
      </c>
      <c r="F15" s="47"/>
      <c r="G15" s="37" t="s">
        <v>69</v>
      </c>
      <c r="H15" s="37"/>
      <c r="I15" s="40" t="s">
        <v>88</v>
      </c>
      <c r="J15" s="43" t="s">
        <v>89</v>
      </c>
      <c r="K15" s="43" t="s">
        <v>73</v>
      </c>
      <c r="L15" s="43" t="s">
        <v>74</v>
      </c>
      <c r="M15" s="43" t="s">
        <v>75</v>
      </c>
      <c r="N15" s="41"/>
      <c r="O15" s="41" t="s">
        <v>63</v>
      </c>
      <c r="P15" s="43" t="s">
        <v>64</v>
      </c>
      <c r="Q15" s="41" t="s">
        <v>68</v>
      </c>
      <c r="R15" s="44" t="s">
        <v>76</v>
      </c>
      <c r="S15" s="45"/>
      <c r="T15" s="49"/>
      <c r="U15" s="68"/>
      <c r="V15" s="3" t="s">
        <v>23</v>
      </c>
      <c r="W15" s="49"/>
    </row>
    <row r="16" spans="1:23" ht="18" customHeight="1" x14ac:dyDescent="0.25">
      <c r="A16" s="45">
        <v>11</v>
      </c>
      <c r="B16" s="38">
        <v>45187</v>
      </c>
      <c r="C16" s="38">
        <v>45195</v>
      </c>
      <c r="D16" s="37" t="s">
        <v>71</v>
      </c>
      <c r="E16" s="46">
        <v>868926033936565</v>
      </c>
      <c r="F16" s="47"/>
      <c r="G16" s="37" t="s">
        <v>69</v>
      </c>
      <c r="H16" s="37" t="s">
        <v>93</v>
      </c>
      <c r="I16" s="40" t="s">
        <v>88</v>
      </c>
      <c r="J16" s="43" t="s">
        <v>89</v>
      </c>
      <c r="K16" s="42" t="s">
        <v>73</v>
      </c>
      <c r="L16" s="43" t="s">
        <v>32</v>
      </c>
      <c r="M16" s="43" t="s">
        <v>91</v>
      </c>
      <c r="N16" s="41"/>
      <c r="O16" s="41" t="s">
        <v>63</v>
      </c>
      <c r="P16" s="43" t="s">
        <v>64</v>
      </c>
      <c r="Q16" s="41" t="s">
        <v>68</v>
      </c>
      <c r="R16" s="44" t="s">
        <v>92</v>
      </c>
      <c r="S16" s="45"/>
      <c r="T16" s="49"/>
      <c r="U16" s="49"/>
      <c r="V16" s="9"/>
      <c r="W16" s="49"/>
    </row>
    <row r="17" spans="1:23" ht="18" customHeight="1" x14ac:dyDescent="0.25">
      <c r="A17" s="45">
        <v>12</v>
      </c>
      <c r="B17" s="38">
        <v>45187</v>
      </c>
      <c r="C17" s="38">
        <v>45195</v>
      </c>
      <c r="D17" s="37" t="s">
        <v>71</v>
      </c>
      <c r="E17" s="46">
        <v>868926033934891</v>
      </c>
      <c r="F17" s="47"/>
      <c r="G17" s="37" t="s">
        <v>69</v>
      </c>
      <c r="H17" s="41"/>
      <c r="I17" s="40" t="s">
        <v>88</v>
      </c>
      <c r="J17" s="41" t="s">
        <v>94</v>
      </c>
      <c r="K17" s="42" t="s">
        <v>73</v>
      </c>
      <c r="L17" s="43" t="s">
        <v>74</v>
      </c>
      <c r="M17" s="43" t="s">
        <v>75</v>
      </c>
      <c r="N17" s="41"/>
      <c r="O17" s="41" t="s">
        <v>63</v>
      </c>
      <c r="P17" s="43" t="s">
        <v>64</v>
      </c>
      <c r="Q17" s="41" t="s">
        <v>68</v>
      </c>
      <c r="R17" s="44" t="s">
        <v>76</v>
      </c>
      <c r="S17" s="45"/>
      <c r="T17" s="49"/>
      <c r="U17" s="49"/>
      <c r="V17" s="9"/>
      <c r="W17" s="49"/>
    </row>
    <row r="18" spans="1:23" ht="18" customHeight="1" x14ac:dyDescent="0.25">
      <c r="A18" s="45">
        <v>13</v>
      </c>
      <c r="B18" s="38">
        <v>45187</v>
      </c>
      <c r="C18" s="38">
        <v>45195</v>
      </c>
      <c r="D18" s="37" t="s">
        <v>71</v>
      </c>
      <c r="E18" s="46">
        <v>868926033990273</v>
      </c>
      <c r="F18" s="47"/>
      <c r="G18" s="37" t="s">
        <v>69</v>
      </c>
      <c r="H18" s="41"/>
      <c r="I18" s="40" t="s">
        <v>88</v>
      </c>
      <c r="J18" s="41" t="s">
        <v>94</v>
      </c>
      <c r="K18" s="42" t="s">
        <v>73</v>
      </c>
      <c r="L18" s="43" t="s">
        <v>74</v>
      </c>
      <c r="M18" s="43" t="s">
        <v>75</v>
      </c>
      <c r="N18" s="41"/>
      <c r="O18" s="41" t="s">
        <v>63</v>
      </c>
      <c r="P18" s="43" t="s">
        <v>64</v>
      </c>
      <c r="Q18" s="41" t="s">
        <v>68</v>
      </c>
      <c r="R18" s="44" t="s">
        <v>76</v>
      </c>
      <c r="S18" s="45"/>
      <c r="T18" s="49"/>
      <c r="U18" s="50" t="s">
        <v>37</v>
      </c>
      <c r="V18" s="10" t="s">
        <v>15</v>
      </c>
      <c r="W18" s="29"/>
    </row>
    <row r="19" spans="1:23" ht="18" customHeight="1" x14ac:dyDescent="0.25">
      <c r="A19" s="45">
        <v>14</v>
      </c>
      <c r="B19" s="38">
        <v>45187</v>
      </c>
      <c r="C19" s="38">
        <v>45195</v>
      </c>
      <c r="D19" s="37" t="s">
        <v>71</v>
      </c>
      <c r="E19" s="46">
        <v>868926033907699</v>
      </c>
      <c r="F19" s="37"/>
      <c r="G19" s="37" t="s">
        <v>69</v>
      </c>
      <c r="H19" s="41"/>
      <c r="I19" s="40" t="s">
        <v>88</v>
      </c>
      <c r="J19" s="40" t="s">
        <v>95</v>
      </c>
      <c r="K19" s="42" t="s">
        <v>73</v>
      </c>
      <c r="L19" s="43" t="s">
        <v>74</v>
      </c>
      <c r="M19" s="43" t="s">
        <v>75</v>
      </c>
      <c r="N19" s="41"/>
      <c r="O19" s="41" t="s">
        <v>63</v>
      </c>
      <c r="P19" s="43" t="s">
        <v>64</v>
      </c>
      <c r="Q19" s="41" t="s">
        <v>68</v>
      </c>
      <c r="R19" s="44" t="s">
        <v>76</v>
      </c>
      <c r="S19" s="45"/>
      <c r="T19" s="49"/>
      <c r="U19" s="3" t="s">
        <v>16</v>
      </c>
      <c r="V19" s="3">
        <v>4</v>
      </c>
      <c r="W19" s="49"/>
    </row>
    <row r="20" spans="1:23" ht="18" customHeight="1" x14ac:dyDescent="0.25">
      <c r="A20" s="45">
        <v>15</v>
      </c>
      <c r="B20" s="38">
        <v>45187</v>
      </c>
      <c r="C20" s="38">
        <v>45195</v>
      </c>
      <c r="D20" s="37" t="s">
        <v>71</v>
      </c>
      <c r="E20" s="46">
        <v>868926033948495</v>
      </c>
      <c r="F20" s="37"/>
      <c r="G20" s="37" t="s">
        <v>69</v>
      </c>
      <c r="H20" s="41"/>
      <c r="I20" s="40" t="s">
        <v>62</v>
      </c>
      <c r="J20" s="42" t="s">
        <v>90</v>
      </c>
      <c r="K20" s="42" t="s">
        <v>73</v>
      </c>
      <c r="L20" s="43" t="s">
        <v>74</v>
      </c>
      <c r="M20" s="43" t="s">
        <v>75</v>
      </c>
      <c r="N20" s="41"/>
      <c r="O20" s="41" t="s">
        <v>63</v>
      </c>
      <c r="P20" s="43" t="s">
        <v>64</v>
      </c>
      <c r="Q20" s="41" t="s">
        <v>68</v>
      </c>
      <c r="R20" s="44" t="s">
        <v>76</v>
      </c>
      <c r="S20" s="45"/>
      <c r="T20" s="49"/>
      <c r="U20" s="3" t="s">
        <v>47</v>
      </c>
      <c r="V20" s="3">
        <f>COUNTIF($Q$6:$Q$50,"PC")</f>
        <v>2</v>
      </c>
      <c r="W20" s="49"/>
    </row>
    <row r="21" spans="1:23" ht="18" customHeight="1" x14ac:dyDescent="0.25">
      <c r="A21" s="45">
        <v>16</v>
      </c>
      <c r="B21" s="38">
        <v>45187</v>
      </c>
      <c r="C21" s="38">
        <v>45195</v>
      </c>
      <c r="D21" s="37" t="s">
        <v>71</v>
      </c>
      <c r="E21" s="46">
        <v>868345035629773</v>
      </c>
      <c r="F21" s="47"/>
      <c r="G21" s="37" t="s">
        <v>69</v>
      </c>
      <c r="H21" s="45"/>
      <c r="I21" s="40" t="s">
        <v>62</v>
      </c>
      <c r="J21" s="43" t="s">
        <v>96</v>
      </c>
      <c r="K21" s="43" t="s">
        <v>79</v>
      </c>
      <c r="L21" s="43" t="s">
        <v>74</v>
      </c>
      <c r="M21" s="43" t="s">
        <v>75</v>
      </c>
      <c r="N21" s="41"/>
      <c r="O21" s="41" t="s">
        <v>63</v>
      </c>
      <c r="P21" s="43" t="s">
        <v>64</v>
      </c>
      <c r="Q21" s="41" t="s">
        <v>68</v>
      </c>
      <c r="R21" s="44" t="s">
        <v>76</v>
      </c>
      <c r="S21" s="45"/>
      <c r="T21" s="49"/>
      <c r="U21" s="3" t="s">
        <v>48</v>
      </c>
      <c r="V21" s="3"/>
      <c r="W21" s="49"/>
    </row>
    <row r="22" spans="1:23" ht="18" customHeight="1" x14ac:dyDescent="0.25">
      <c r="A22" s="45">
        <v>17</v>
      </c>
      <c r="B22" s="38">
        <v>45187</v>
      </c>
      <c r="C22" s="38">
        <v>45195</v>
      </c>
      <c r="D22" s="37" t="s">
        <v>71</v>
      </c>
      <c r="E22" s="46">
        <v>866192037788658</v>
      </c>
      <c r="F22" s="47"/>
      <c r="G22" s="37" t="s">
        <v>69</v>
      </c>
      <c r="H22" s="45"/>
      <c r="I22" s="40" t="s">
        <v>98</v>
      </c>
      <c r="J22" s="43" t="s">
        <v>97</v>
      </c>
      <c r="K22" s="43" t="s">
        <v>79</v>
      </c>
      <c r="L22" s="43" t="s">
        <v>74</v>
      </c>
      <c r="M22" s="43" t="s">
        <v>75</v>
      </c>
      <c r="N22" s="41"/>
      <c r="O22" s="41" t="s">
        <v>63</v>
      </c>
      <c r="P22" s="43" t="s">
        <v>64</v>
      </c>
      <c r="Q22" s="41" t="s">
        <v>68</v>
      </c>
      <c r="R22" s="44" t="s">
        <v>76</v>
      </c>
      <c r="S22" s="45"/>
      <c r="T22" s="49"/>
      <c r="U22" s="49"/>
      <c r="V22" s="9"/>
      <c r="W22" s="49"/>
    </row>
    <row r="23" spans="1:23" ht="18" customHeight="1" x14ac:dyDescent="0.25">
      <c r="A23" s="45">
        <v>18</v>
      </c>
      <c r="B23" s="38">
        <v>45159</v>
      </c>
      <c r="C23" s="38">
        <v>45195</v>
      </c>
      <c r="D23" s="37" t="s">
        <v>71</v>
      </c>
      <c r="E23" s="46">
        <v>868345035625540</v>
      </c>
      <c r="F23" s="47"/>
      <c r="G23" s="37" t="s">
        <v>69</v>
      </c>
      <c r="H23" s="45"/>
      <c r="I23" s="40" t="s">
        <v>82</v>
      </c>
      <c r="J23" s="43" t="s">
        <v>94</v>
      </c>
      <c r="K23" s="43" t="s">
        <v>73</v>
      </c>
      <c r="L23" s="43" t="s">
        <v>74</v>
      </c>
      <c r="M23" s="43" t="s">
        <v>75</v>
      </c>
      <c r="N23" s="41"/>
      <c r="O23" s="41" t="s">
        <v>63</v>
      </c>
      <c r="P23" s="43" t="s">
        <v>64</v>
      </c>
      <c r="Q23" s="41" t="s">
        <v>68</v>
      </c>
      <c r="R23" s="44" t="s">
        <v>76</v>
      </c>
      <c r="S23" s="45"/>
      <c r="T23" s="49"/>
      <c r="U23" s="49"/>
      <c r="V23" s="9"/>
      <c r="W23" s="49"/>
    </row>
    <row r="24" spans="1:23" ht="18" customHeight="1" x14ac:dyDescent="0.25">
      <c r="A24" s="45">
        <v>19</v>
      </c>
      <c r="B24" s="38">
        <v>45159</v>
      </c>
      <c r="C24" s="38"/>
      <c r="D24" s="37" t="s">
        <v>71</v>
      </c>
      <c r="E24" s="46">
        <v>868345035591890</v>
      </c>
      <c r="F24" s="47"/>
      <c r="G24" s="37" t="s">
        <v>69</v>
      </c>
      <c r="H24" s="45"/>
      <c r="I24" s="40" t="s">
        <v>88</v>
      </c>
      <c r="J24" s="42" t="s">
        <v>89</v>
      </c>
      <c r="K24" s="43" t="s">
        <v>73</v>
      </c>
      <c r="L24" s="43" t="s">
        <v>74</v>
      </c>
      <c r="M24" s="43" t="s">
        <v>75</v>
      </c>
      <c r="N24" s="41"/>
      <c r="O24" s="41" t="s">
        <v>63</v>
      </c>
      <c r="P24" s="43" t="s">
        <v>64</v>
      </c>
      <c r="Q24" s="41" t="s">
        <v>68</v>
      </c>
      <c r="R24" s="44" t="s">
        <v>76</v>
      </c>
      <c r="S24" s="45"/>
      <c r="T24" s="49"/>
      <c r="U24" s="50" t="s">
        <v>44</v>
      </c>
      <c r="V24" s="10" t="s">
        <v>15</v>
      </c>
      <c r="W24" s="29"/>
    </row>
    <row r="25" spans="1:23" ht="18" customHeight="1" x14ac:dyDescent="0.25">
      <c r="A25" s="45">
        <v>20</v>
      </c>
      <c r="B25" s="38">
        <v>45159</v>
      </c>
      <c r="C25" s="22"/>
      <c r="D25" s="37" t="s">
        <v>71</v>
      </c>
      <c r="E25" s="46">
        <v>868926033942357</v>
      </c>
      <c r="F25" s="30"/>
      <c r="G25" s="37" t="s">
        <v>69</v>
      </c>
      <c r="H25" s="37"/>
      <c r="I25" s="40" t="s">
        <v>88</v>
      </c>
      <c r="J25" s="43" t="s">
        <v>95</v>
      </c>
      <c r="K25" s="43" t="s">
        <v>73</v>
      </c>
      <c r="L25" s="43" t="s">
        <v>74</v>
      </c>
      <c r="M25" s="43" t="s">
        <v>75</v>
      </c>
      <c r="N25" s="41"/>
      <c r="O25" s="41" t="s">
        <v>63</v>
      </c>
      <c r="P25" s="43" t="s">
        <v>64</v>
      </c>
      <c r="Q25" s="41" t="s">
        <v>68</v>
      </c>
      <c r="R25" s="44" t="s">
        <v>76</v>
      </c>
      <c r="S25" s="3"/>
      <c r="T25" s="49"/>
      <c r="U25" s="3" t="s">
        <v>24</v>
      </c>
      <c r="V25" s="3">
        <f>COUNTIF($R$6:$R$50,"*MCU*")</f>
        <v>0</v>
      </c>
      <c r="W25" s="49"/>
    </row>
    <row r="26" spans="1:23" ht="18" customHeight="1" x14ac:dyDescent="0.25">
      <c r="A26" s="45">
        <v>21</v>
      </c>
      <c r="B26" s="38">
        <v>45159</v>
      </c>
      <c r="C26" s="38"/>
      <c r="D26" s="37" t="s">
        <v>71</v>
      </c>
      <c r="E26" s="46">
        <v>868926033915916</v>
      </c>
      <c r="F26" s="47"/>
      <c r="G26" s="37" t="s">
        <v>69</v>
      </c>
      <c r="H26" s="45"/>
      <c r="I26" s="40" t="s">
        <v>82</v>
      </c>
      <c r="J26" s="45" t="s">
        <v>90</v>
      </c>
      <c r="K26" s="43" t="s">
        <v>73</v>
      </c>
      <c r="L26" s="43" t="s">
        <v>74</v>
      </c>
      <c r="M26" s="43" t="s">
        <v>75</v>
      </c>
      <c r="N26" s="41"/>
      <c r="O26" s="41" t="s">
        <v>63</v>
      </c>
      <c r="P26" s="43" t="s">
        <v>64</v>
      </c>
      <c r="Q26" s="41" t="s">
        <v>68</v>
      </c>
      <c r="R26" s="44" t="s">
        <v>76</v>
      </c>
      <c r="S26" s="45"/>
      <c r="T26" s="49"/>
      <c r="U26" s="3" t="s">
        <v>32</v>
      </c>
      <c r="V26" s="3">
        <f>COUNTIF($R$6:$R$50,"*GSM*")</f>
        <v>1</v>
      </c>
      <c r="W26" s="49"/>
    </row>
    <row r="27" spans="1:23" ht="18" customHeight="1" x14ac:dyDescent="0.25">
      <c r="A27" s="45">
        <v>22</v>
      </c>
      <c r="B27" s="38">
        <v>45159</v>
      </c>
      <c r="C27" s="38"/>
      <c r="D27" s="37" t="s">
        <v>71</v>
      </c>
      <c r="E27" s="46">
        <v>868926033950632</v>
      </c>
      <c r="F27" s="47"/>
      <c r="G27" s="37" t="s">
        <v>69</v>
      </c>
      <c r="H27" s="37"/>
      <c r="I27" s="40" t="s">
        <v>88</v>
      </c>
      <c r="J27" s="41" t="s">
        <v>94</v>
      </c>
      <c r="K27" s="43" t="s">
        <v>73</v>
      </c>
      <c r="L27" s="43" t="s">
        <v>74</v>
      </c>
      <c r="M27" s="43" t="s">
        <v>75</v>
      </c>
      <c r="N27" s="41"/>
      <c r="O27" s="41" t="s">
        <v>63</v>
      </c>
      <c r="P27" s="43" t="s">
        <v>64</v>
      </c>
      <c r="Q27" s="41" t="s">
        <v>68</v>
      </c>
      <c r="R27" s="44" t="s">
        <v>76</v>
      </c>
      <c r="S27" s="45"/>
      <c r="T27" s="49"/>
      <c r="U27" s="3" t="s">
        <v>25</v>
      </c>
      <c r="V27" s="3">
        <f>COUNTIF($R$6:$R$50,"*GPS*")</f>
        <v>1</v>
      </c>
      <c r="W27" s="49"/>
    </row>
    <row r="28" spans="1:23" ht="18" customHeight="1" x14ac:dyDescent="0.25">
      <c r="A28" s="45">
        <v>23</v>
      </c>
      <c r="B28" s="38"/>
      <c r="C28" s="38"/>
      <c r="D28" s="37"/>
      <c r="E28" s="46"/>
      <c r="F28" s="47"/>
      <c r="G28" s="37"/>
      <c r="H28" s="37"/>
      <c r="I28" s="40"/>
      <c r="J28" s="41"/>
      <c r="K28" s="43"/>
      <c r="L28" s="43"/>
      <c r="M28" s="43"/>
      <c r="N28" s="41"/>
      <c r="O28" s="41"/>
      <c r="P28" s="43"/>
      <c r="Q28" s="41"/>
      <c r="R28" s="44"/>
      <c r="S28" s="45"/>
      <c r="T28" s="49"/>
      <c r="U28" s="3" t="s">
        <v>50</v>
      </c>
      <c r="V28" s="3">
        <f>COUNTIF($R$6:$R$50,"*NG*")</f>
        <v>0</v>
      </c>
      <c r="W28" s="49"/>
    </row>
    <row r="29" spans="1:23" ht="18" customHeight="1" x14ac:dyDescent="0.25">
      <c r="A29" s="45">
        <v>24</v>
      </c>
      <c r="B29" s="38"/>
      <c r="C29" s="38"/>
      <c r="D29" s="37"/>
      <c r="E29" s="46"/>
      <c r="F29" s="47"/>
      <c r="G29" s="37"/>
      <c r="H29" s="37"/>
      <c r="I29" s="40"/>
      <c r="J29" s="41"/>
      <c r="K29" s="43"/>
      <c r="L29" s="43"/>
      <c r="M29" s="43"/>
      <c r="N29" s="41"/>
      <c r="O29" s="41"/>
      <c r="P29" s="43"/>
      <c r="Q29" s="41"/>
      <c r="R29" s="44"/>
      <c r="S29" s="45"/>
      <c r="T29" s="49"/>
      <c r="U29" s="3" t="s">
        <v>30</v>
      </c>
      <c r="V29" s="3">
        <f>COUNTIF($R$6:$R$50,"*I/O*")</f>
        <v>0</v>
      </c>
      <c r="W29" s="49"/>
    </row>
    <row r="30" spans="1:23" ht="18" customHeight="1" x14ac:dyDescent="0.25">
      <c r="A30" s="45">
        <v>25</v>
      </c>
      <c r="B30" s="38"/>
      <c r="C30" s="38"/>
      <c r="D30" s="37"/>
      <c r="E30" s="46"/>
      <c r="F30" s="47"/>
      <c r="G30" s="37"/>
      <c r="H30" s="41"/>
      <c r="I30" s="40"/>
      <c r="J30" s="41"/>
      <c r="K30" s="43"/>
      <c r="L30" s="43"/>
      <c r="M30" s="43"/>
      <c r="N30" s="41"/>
      <c r="O30" s="41"/>
      <c r="P30" s="43"/>
      <c r="Q30" s="41"/>
      <c r="R30" s="44"/>
      <c r="S30" s="45"/>
      <c r="T30" s="49"/>
      <c r="U30" s="3" t="s">
        <v>21</v>
      </c>
      <c r="V30" s="3"/>
      <c r="W30" s="49"/>
    </row>
    <row r="31" spans="1:23" ht="18" customHeight="1" x14ac:dyDescent="0.25">
      <c r="A31" s="45">
        <v>26</v>
      </c>
      <c r="B31" s="38"/>
      <c r="C31" s="38"/>
      <c r="D31" s="37"/>
      <c r="E31" s="46"/>
      <c r="F31" s="47"/>
      <c r="G31" s="37"/>
      <c r="H31" s="41"/>
      <c r="I31" s="40"/>
      <c r="J31" s="41"/>
      <c r="K31" s="43"/>
      <c r="L31" s="43"/>
      <c r="M31" s="43"/>
      <c r="N31" s="41"/>
      <c r="O31" s="41"/>
      <c r="P31" s="43"/>
      <c r="Q31" s="41"/>
      <c r="R31" s="44"/>
      <c r="S31" s="45"/>
      <c r="T31" s="49"/>
      <c r="U31" s="3" t="s">
        <v>26</v>
      </c>
      <c r="V31" s="3">
        <f>COUNTIF($R$6:$R$50,"*MCH*")</f>
        <v>0</v>
      </c>
      <c r="W31" s="49"/>
    </row>
    <row r="32" spans="1:23" ht="18" customHeight="1" x14ac:dyDescent="0.25">
      <c r="A32" s="45">
        <v>27</v>
      </c>
      <c r="B32" s="38"/>
      <c r="C32" s="38"/>
      <c r="D32" s="37"/>
      <c r="E32" s="46"/>
      <c r="F32" s="47"/>
      <c r="G32" s="37"/>
      <c r="H32" s="41"/>
      <c r="I32" s="40"/>
      <c r="J32" s="41"/>
      <c r="K32" s="41"/>
      <c r="L32" s="43"/>
      <c r="M32" s="43"/>
      <c r="N32" s="41"/>
      <c r="O32" s="41"/>
      <c r="P32" s="43"/>
      <c r="Q32" s="41"/>
      <c r="R32" s="44"/>
      <c r="S32" s="45"/>
      <c r="T32" s="49"/>
      <c r="U32" s="3" t="s">
        <v>45</v>
      </c>
      <c r="V32" s="3">
        <f>COUNTIF($R$6:$R$50,"*SF*")</f>
        <v>0</v>
      </c>
      <c r="W32" s="49"/>
    </row>
    <row r="33" spans="1:24" ht="18" customHeight="1" x14ac:dyDescent="0.25">
      <c r="A33" s="45">
        <v>28</v>
      </c>
      <c r="B33" s="38"/>
      <c r="C33" s="38"/>
      <c r="D33" s="37"/>
      <c r="E33" s="46"/>
      <c r="F33" s="47"/>
      <c r="G33" s="37"/>
      <c r="H33" s="41"/>
      <c r="I33" s="40"/>
      <c r="J33" s="41"/>
      <c r="K33" s="41"/>
      <c r="L33" s="43"/>
      <c r="M33" s="43"/>
      <c r="N33" s="41"/>
      <c r="O33" s="41"/>
      <c r="P33" s="43"/>
      <c r="Q33" s="41"/>
      <c r="R33" s="44"/>
      <c r="S33" s="45"/>
      <c r="T33" s="49"/>
      <c r="U33" s="3" t="s">
        <v>46</v>
      </c>
      <c r="V33" s="3">
        <f>COUNTIF($R$6:$R$50,"*RTB*")</f>
        <v>0</v>
      </c>
      <c r="W33" s="49"/>
    </row>
    <row r="34" spans="1:24" ht="18" customHeight="1" x14ac:dyDescent="0.25">
      <c r="A34" s="45">
        <v>29</v>
      </c>
      <c r="B34" s="38"/>
      <c r="C34" s="38"/>
      <c r="D34" s="37"/>
      <c r="E34" s="46"/>
      <c r="F34" s="47"/>
      <c r="G34" s="37"/>
      <c r="H34" s="41"/>
      <c r="I34" s="40"/>
      <c r="J34" s="41"/>
      <c r="K34" s="43"/>
      <c r="L34" s="43"/>
      <c r="M34" s="43"/>
      <c r="N34" s="41"/>
      <c r="O34" s="41"/>
      <c r="P34" s="43"/>
      <c r="Q34" s="41"/>
      <c r="R34" s="44"/>
      <c r="S34" s="45"/>
      <c r="T34" s="49"/>
      <c r="U34" s="3" t="s">
        <v>36</v>
      </c>
      <c r="V34" s="3"/>
      <c r="W34" s="49"/>
    </row>
    <row r="35" spans="1:24" ht="18" customHeight="1" x14ac:dyDescent="0.25">
      <c r="A35" s="45">
        <v>30</v>
      </c>
      <c r="B35" s="38"/>
      <c r="C35" s="22"/>
      <c r="D35" s="37"/>
      <c r="E35" s="46"/>
      <c r="F35" s="30"/>
      <c r="G35" s="37"/>
      <c r="H35" s="1"/>
      <c r="I35" s="40"/>
      <c r="J35" s="41"/>
      <c r="K35" s="25"/>
      <c r="L35" s="43"/>
      <c r="M35" s="43"/>
      <c r="N35" s="41"/>
      <c r="O35" s="41"/>
      <c r="P35" s="43"/>
      <c r="Q35" s="41"/>
      <c r="R35" s="44"/>
      <c r="S35" s="3"/>
      <c r="T35" s="49"/>
      <c r="U35" s="3" t="s">
        <v>27</v>
      </c>
      <c r="V35" s="3"/>
      <c r="W35" s="49"/>
    </row>
    <row r="36" spans="1:24" ht="18" customHeight="1" x14ac:dyDescent="0.25">
      <c r="A36" s="45">
        <v>31</v>
      </c>
      <c r="B36" s="38"/>
      <c r="C36" s="22"/>
      <c r="D36" s="37"/>
      <c r="E36" s="46"/>
      <c r="F36" s="30"/>
      <c r="G36" s="37"/>
      <c r="H36" s="41"/>
      <c r="I36" s="40"/>
      <c r="J36" s="40"/>
      <c r="K36" s="25"/>
      <c r="L36" s="43"/>
      <c r="M36" s="43"/>
      <c r="N36" s="41"/>
      <c r="O36" s="41"/>
      <c r="P36" s="43"/>
      <c r="Q36" s="41"/>
      <c r="R36" s="44"/>
      <c r="S36" s="3"/>
      <c r="T36" s="49"/>
      <c r="U36" s="11" t="s">
        <v>31</v>
      </c>
      <c r="V36" s="3"/>
      <c r="W36" s="49"/>
    </row>
    <row r="37" spans="1:24" ht="18" customHeight="1" x14ac:dyDescent="0.25">
      <c r="A37" s="45">
        <v>32</v>
      </c>
      <c r="B37" s="38"/>
      <c r="C37" s="22"/>
      <c r="D37" s="37"/>
      <c r="E37" s="46"/>
      <c r="F37" s="30"/>
      <c r="G37" s="37"/>
      <c r="H37" s="1"/>
      <c r="I37" s="40"/>
      <c r="J37" s="41"/>
      <c r="K37" s="41"/>
      <c r="L37" s="43"/>
      <c r="M37" s="43"/>
      <c r="N37" s="41"/>
      <c r="O37" s="41"/>
      <c r="P37" s="43"/>
      <c r="Q37" s="41"/>
      <c r="R37" s="44"/>
      <c r="S37" s="3"/>
      <c r="T37" s="49"/>
      <c r="U37" s="49"/>
      <c r="V37" s="9"/>
      <c r="W37" s="49"/>
    </row>
    <row r="38" spans="1:24" ht="18" customHeight="1" x14ac:dyDescent="0.25">
      <c r="A38" s="45">
        <v>33</v>
      </c>
      <c r="B38" s="38"/>
      <c r="C38" s="22"/>
      <c r="D38" s="37"/>
      <c r="E38" s="46"/>
      <c r="F38" s="30"/>
      <c r="G38" s="37"/>
      <c r="H38" s="41"/>
      <c r="I38" s="40"/>
      <c r="J38" s="41"/>
      <c r="K38" s="41"/>
      <c r="L38" s="43"/>
      <c r="M38" s="43"/>
      <c r="N38" s="41"/>
      <c r="O38" s="41"/>
      <c r="P38" s="43"/>
      <c r="Q38" s="41"/>
      <c r="R38" s="44"/>
      <c r="S38" s="3"/>
      <c r="T38" s="49"/>
      <c r="U38" s="49"/>
      <c r="V38" s="9"/>
      <c r="W38" s="49"/>
    </row>
    <row r="39" spans="1:24" ht="18" customHeight="1" x14ac:dyDescent="0.25">
      <c r="A39" s="45">
        <v>34</v>
      </c>
      <c r="B39" s="38"/>
      <c r="C39" s="22"/>
      <c r="D39" s="37"/>
      <c r="E39" s="46"/>
      <c r="F39" s="30"/>
      <c r="G39" s="37"/>
      <c r="H39" s="41"/>
      <c r="I39" s="40"/>
      <c r="J39" s="41"/>
      <c r="K39" s="41"/>
      <c r="L39" s="43"/>
      <c r="M39" s="43"/>
      <c r="N39" s="41"/>
      <c r="O39" s="41"/>
      <c r="P39" s="43"/>
      <c r="Q39" s="41"/>
      <c r="R39" s="44"/>
      <c r="S39" s="3"/>
      <c r="T39" s="49"/>
      <c r="U39" s="11" t="s">
        <v>38</v>
      </c>
      <c r="V39" s="3">
        <f>COUNTIF($O$6:$O$50,"*DM*")</f>
        <v>0</v>
      </c>
      <c r="W39" s="49"/>
    </row>
    <row r="40" spans="1:24" ht="18" customHeight="1" x14ac:dyDescent="0.25">
      <c r="A40" s="45">
        <v>35</v>
      </c>
      <c r="B40" s="38"/>
      <c r="C40" s="22"/>
      <c r="D40" s="37"/>
      <c r="E40" s="46"/>
      <c r="F40" s="30"/>
      <c r="G40" s="37"/>
      <c r="H40" s="1"/>
      <c r="I40" s="40"/>
      <c r="J40" s="41"/>
      <c r="K40" s="25"/>
      <c r="L40" s="43"/>
      <c r="M40" s="43"/>
      <c r="N40" s="41"/>
      <c r="O40" s="41"/>
      <c r="P40" s="43"/>
      <c r="Q40" s="41"/>
      <c r="R40" s="44"/>
      <c r="S40" s="3"/>
      <c r="T40" s="49"/>
      <c r="U40" s="11" t="s">
        <v>39</v>
      </c>
      <c r="V40" s="3">
        <f>COUNTIF($O$6:$O$50,"*KS*")</f>
        <v>0</v>
      </c>
      <c r="W40" s="49"/>
    </row>
    <row r="41" spans="1:24" ht="18" customHeight="1" x14ac:dyDescent="0.25">
      <c r="A41" s="45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49"/>
      <c r="U41" s="49"/>
      <c r="V41" s="9"/>
      <c r="W41" s="49"/>
    </row>
    <row r="42" spans="1:24" ht="18" customHeight="1" x14ac:dyDescent="0.25">
      <c r="A42" s="45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49"/>
      <c r="U42" s="49"/>
      <c r="V42" s="9"/>
      <c r="W42" s="49"/>
    </row>
    <row r="43" spans="1:24" ht="18" customHeight="1" x14ac:dyDescent="0.25">
      <c r="A43" s="45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49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5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49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5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49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5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49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5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5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5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5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5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5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5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5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5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49"/>
      <c r="V55" s="49"/>
      <c r="W55" s="49"/>
    </row>
    <row r="56" spans="1:24" ht="18" customHeight="1" x14ac:dyDescent="0.25">
      <c r="A56" s="45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49"/>
      <c r="V56" s="49"/>
      <c r="W56" s="49"/>
    </row>
    <row r="57" spans="1:24" ht="18" customHeight="1" x14ac:dyDescent="0.25">
      <c r="A57" s="45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5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5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5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5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5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5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5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5">
        <v>60</v>
      </c>
    </row>
    <row r="66" spans="1:1" ht="18" customHeight="1" x14ac:dyDescent="0.25">
      <c r="A66" s="45">
        <v>61</v>
      </c>
    </row>
    <row r="67" spans="1:1" ht="18" customHeight="1" x14ac:dyDescent="0.25">
      <c r="A67" s="45">
        <v>62</v>
      </c>
    </row>
    <row r="68" spans="1:1" ht="18" customHeight="1" x14ac:dyDescent="0.25">
      <c r="A68" s="45">
        <v>63</v>
      </c>
    </row>
    <row r="69" spans="1:1" ht="18" customHeight="1" x14ac:dyDescent="0.25">
      <c r="A69" s="45">
        <v>64</v>
      </c>
    </row>
    <row r="70" spans="1:1" ht="18" customHeight="1" x14ac:dyDescent="0.25">
      <c r="A70" s="45">
        <v>65</v>
      </c>
    </row>
    <row r="71" spans="1:1" ht="18" customHeight="1" x14ac:dyDescent="0.25">
      <c r="A71" s="45">
        <v>66</v>
      </c>
    </row>
    <row r="72" spans="1:1" ht="18" customHeight="1" x14ac:dyDescent="0.25">
      <c r="A72" s="45">
        <v>67</v>
      </c>
    </row>
    <row r="73" spans="1:1" ht="18" customHeight="1" x14ac:dyDescent="0.25">
      <c r="A73" s="45">
        <v>68</v>
      </c>
    </row>
    <row r="74" spans="1:1" ht="18" customHeight="1" x14ac:dyDescent="0.25">
      <c r="A74" s="45">
        <v>69</v>
      </c>
    </row>
    <row r="75" spans="1:1" ht="18" customHeight="1" x14ac:dyDescent="0.25">
      <c r="A75" s="45">
        <v>70</v>
      </c>
    </row>
    <row r="76" spans="1:1" ht="18" customHeight="1" x14ac:dyDescent="0.25">
      <c r="A76" s="45">
        <v>71</v>
      </c>
    </row>
    <row r="77" spans="1:1" ht="18" customHeight="1" x14ac:dyDescent="0.25">
      <c r="A77" s="45">
        <v>72</v>
      </c>
    </row>
    <row r="78" spans="1:1" ht="18" customHeight="1" x14ac:dyDescent="0.25">
      <c r="A78" s="45">
        <v>73</v>
      </c>
    </row>
    <row r="79" spans="1:1" ht="18" customHeight="1" x14ac:dyDescent="0.25">
      <c r="A79" s="45">
        <v>74</v>
      </c>
    </row>
    <row r="80" spans="1:1" ht="18" customHeight="1" x14ac:dyDescent="0.25">
      <c r="A80" s="45">
        <v>75</v>
      </c>
    </row>
    <row r="81" spans="1:1" ht="18" customHeight="1" x14ac:dyDescent="0.25">
      <c r="A81" s="45">
        <v>76</v>
      </c>
    </row>
    <row r="82" spans="1:1" ht="18" customHeight="1" x14ac:dyDescent="0.25">
      <c r="A82" s="45">
        <v>77</v>
      </c>
    </row>
    <row r="83" spans="1:1" ht="18" customHeight="1" x14ac:dyDescent="0.25">
      <c r="A83" s="45">
        <v>78</v>
      </c>
    </row>
    <row r="84" spans="1:1" ht="18" customHeight="1" x14ac:dyDescent="0.25">
      <c r="A84" s="45">
        <v>79</v>
      </c>
    </row>
    <row r="85" spans="1:1" ht="18" customHeight="1" x14ac:dyDescent="0.25">
      <c r="A85" s="45">
        <v>80</v>
      </c>
    </row>
    <row r="86" spans="1:1" ht="18" customHeight="1" x14ac:dyDescent="0.25">
      <c r="A86" s="45">
        <v>81</v>
      </c>
    </row>
    <row r="87" spans="1:1" ht="18" customHeight="1" x14ac:dyDescent="0.25">
      <c r="A87" s="45">
        <v>82</v>
      </c>
    </row>
    <row r="88" spans="1:1" ht="18" customHeight="1" x14ac:dyDescent="0.25">
      <c r="A88" s="45">
        <v>83</v>
      </c>
    </row>
    <row r="89" spans="1:1" ht="18" customHeight="1" x14ac:dyDescent="0.25">
      <c r="A89" s="45">
        <v>84</v>
      </c>
    </row>
    <row r="90" spans="1:1" ht="18" customHeight="1" x14ac:dyDescent="0.25">
      <c r="A90" s="45">
        <v>85</v>
      </c>
    </row>
    <row r="91" spans="1:1" ht="18" customHeight="1" x14ac:dyDescent="0.25">
      <c r="A91" s="45">
        <v>86</v>
      </c>
    </row>
    <row r="92" spans="1:1" ht="18" customHeight="1" x14ac:dyDescent="0.25">
      <c r="A92" s="45">
        <v>87</v>
      </c>
    </row>
    <row r="93" spans="1:1" ht="18" customHeight="1" x14ac:dyDescent="0.25">
      <c r="A93" s="45">
        <v>88</v>
      </c>
    </row>
    <row r="94" spans="1:1" ht="18" customHeight="1" x14ac:dyDescent="0.25">
      <c r="A94" s="45">
        <v>89</v>
      </c>
    </row>
    <row r="95" spans="1:1" ht="18" customHeight="1" x14ac:dyDescent="0.25">
      <c r="A95" s="45">
        <v>90</v>
      </c>
    </row>
    <row r="96" spans="1:1" ht="18" customHeight="1" x14ac:dyDescent="0.25">
      <c r="A96" s="45">
        <v>91</v>
      </c>
    </row>
    <row r="97" spans="1:1" ht="18" customHeight="1" x14ac:dyDescent="0.25">
      <c r="A97" s="45">
        <v>92</v>
      </c>
    </row>
    <row r="98" spans="1:1" ht="18" customHeight="1" x14ac:dyDescent="0.25">
      <c r="A98" s="45">
        <v>93</v>
      </c>
    </row>
    <row r="99" spans="1:1" ht="18" customHeight="1" x14ac:dyDescent="0.25">
      <c r="A99" s="45">
        <v>94</v>
      </c>
    </row>
    <row r="100" spans="1:1" ht="18" customHeight="1" x14ac:dyDescent="0.25">
      <c r="A100" s="45">
        <v>95</v>
      </c>
    </row>
    <row r="101" spans="1:1" ht="18" customHeight="1" x14ac:dyDescent="0.25">
      <c r="A101" s="45">
        <v>96</v>
      </c>
    </row>
    <row r="102" spans="1:1" ht="18" customHeight="1" x14ac:dyDescent="0.25">
      <c r="A102" s="45">
        <v>97</v>
      </c>
    </row>
    <row r="103" spans="1:1" ht="18" customHeight="1" x14ac:dyDescent="0.25">
      <c r="A103" s="45">
        <v>98</v>
      </c>
    </row>
    <row r="104" spans="1:1" ht="18" customHeight="1" x14ac:dyDescent="0.25">
      <c r="A104" s="45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5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TG102LE-4G</vt:lpstr>
      <vt:lpstr>TG102LE</vt:lpstr>
      <vt:lpstr>TG102E</vt:lpstr>
      <vt:lpstr>TG102V</vt:lpstr>
      <vt:lpstr>TG102E!Criteria</vt:lpstr>
      <vt:lpstr>TG102LE!Criteria</vt:lpstr>
      <vt:lpstr>'TG102LE-4G'!Criteria</vt:lpstr>
      <vt:lpstr>TG102V!Criteria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2023-10-02T03:19:35Z</dcterms:modified>
</cp:coreProperties>
</file>