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A6AD9B19-380D-48F6-9CB7-B1F0CF0F5A54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13" i="1" l="1"/>
  <c r="C20" i="3"/>
  <c r="F11" i="3"/>
  <c r="F12" i="3"/>
  <c r="E14" i="1"/>
  <c r="F10" i="3"/>
  <c r="E11" i="1"/>
  <c r="C16" i="1"/>
  <c r="E5" i="1"/>
  <c r="E20" i="3"/>
  <c r="D20" i="3"/>
  <c r="F16" i="3" l="1"/>
  <c r="F14" i="3"/>
  <c r="F15" i="3"/>
  <c r="F17" i="3"/>
  <c r="E12" i="1" l="1"/>
  <c r="E15" i="1"/>
  <c r="F20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<sst xmlns="http://schemas.openxmlformats.org/spreadsheetml/2006/main" count="119" uniqueCount="84">
  <si>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</si>
  <si>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</si>
  <si>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</si>
  <si>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</si>
  <si>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</si>
  <si>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</si>
  <si>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</si>
  <si>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</si>
  <si>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</si>
  <si>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</si>
  <si>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</si>
  <si>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</si>
  <si>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</si>
  <si>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</si>
  <si>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</si>
  <si>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</si>
  <si>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</si>
  <si>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</si>
  <si>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</si>
  <si>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</si>
  <si>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</si>
  <si>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</si>
  <si>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</si>
  <si>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</si>
  <si>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</si>
  <si>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</si>
  <si>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</si>
  <si>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</si>
  <si>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</si>
  <si>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</si>
  <si>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</si>
  <si>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</si>
  <si>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</si>
  <si>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</si>
  <si>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</si>
  <si>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</si>
  <si>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</si>
  <si>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</si>
  <si>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</si>
  <si>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</si>
  <si>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</si>
  <si>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</si>
  <si>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</si>
  <si>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</si>
  <si>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</si>
  <si>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</si>
  <si>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</si>
  <si>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</si>
  <si>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</si>
  <si>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</si>
  <si>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</si>
  <si>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</si>
  <si>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</si>
  <si>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</si>
  <si>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</si>
  <si>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</si>
  <si>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</si>
  <si>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</si>
  <si>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</si>
  <si>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</si>
  <si>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</si>
  <si>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</si>
  <si>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</si>
  <si>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</si>
  <si>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</si>
  <si>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</si>
  <si>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</si>
  <si>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</si>
  <si>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</si>
  <si>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</si>
  <si>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</si>
  <si>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</si>
  <si>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</si>
  <si>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ACT-01 RS232</t>
  </si>
  <si>
    <t>Lô 3-2024</t>
  </si>
  <si>
    <t>Lô 2-2024</t>
  </si>
  <si>
    <t>PHIẾU XÁC NHẬN TỒN SẢN XUẤT THÁNG 10</t>
  </si>
  <si>
    <t>THÁNG 10 NĂM 2024</t>
  </si>
  <si>
    <t>Hà Nội, Ngày 31 Tháng 10 Năm 2024</t>
  </si>
  <si>
    <t>BẢNG TÍNH CHIẾT KHẤU THÁNG 10 NĂM 2024</t>
  </si>
  <si>
    <t>HUB_VACC_H2</t>
  </si>
  <si>
    <t>HUB_VACC_H1</t>
  </si>
  <si>
    <t>Lô 4-2024</t>
  </si>
  <si>
    <t>HUB VACC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</si>
</sst>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C15" sqref="C15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79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31 Tháng 10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58</v>
      </c>
      <c r="C11" s="5">
        <v>100</v>
      </c>
      <c r="D11" s="16">
        <v>6000</v>
      </c>
      <c r="E11" s="19">
        <f t="shared" ref="E11:E15" si="0">C11*D11</f>
        <v>600000</v>
      </c>
      <c r="F11" s="5" t="s">
        <v>66</v>
      </c>
    </row>
    <row r="12" spans="1:6" x14ac:dyDescent="0.25">
      <c r="A12" s="5">
        <v>2</v>
      </c>
      <c r="B12" s="5" t="s">
        <v>63</v>
      </c>
      <c r="C12" s="5">
        <v>141</v>
      </c>
      <c r="D12" s="16">
        <v>6000</v>
      </c>
      <c r="E12" s="19">
        <f t="shared" si="0"/>
        <v>846000</v>
      </c>
      <c r="F12" s="5" t="s">
        <v>62</v>
      </c>
    </row>
    <row r="13" spans="1:6" x14ac:dyDescent="0.25">
      <c r="A13" s="5">
        <v>3</v>
      </c>
      <c r="B13" s="5" t="s">
        <v>83</v>
      </c>
      <c r="C13" s="5">
        <v>200</v>
      </c>
      <c r="D13" s="16">
        <v>6000</v>
      </c>
      <c r="E13" s="19">
        <f>C13*D13</f>
        <v>1200000</v>
      </c>
      <c r="F13" s="5"/>
    </row>
    <row r="14" spans="1:6" x14ac:dyDescent="0.25">
      <c r="A14" s="5">
        <v>4</v>
      </c>
      <c r="B14" s="5" t="s">
        <v>73</v>
      </c>
      <c r="C14" s="5">
        <v>0</v>
      </c>
      <c r="D14" s="16">
        <v>10000</v>
      </c>
      <c r="E14" s="19">
        <f t="shared" ref="E14" si="1">C14*D14</f>
        <v>0</v>
      </c>
      <c r="F14" s="5" t="s">
        <v>74</v>
      </c>
    </row>
    <row r="15" spans="1:6" x14ac:dyDescent="0.25">
      <c r="A15" s="5">
        <v>5</v>
      </c>
      <c r="B15" s="5" t="s">
        <v>72</v>
      </c>
      <c r="C15" s="5">
        <v>200</v>
      </c>
      <c r="D15" s="16">
        <v>6000</v>
      </c>
      <c r="E15" s="19">
        <f t="shared" si="0"/>
        <v>1200000</v>
      </c>
      <c r="F15" s="5" t="s">
        <v>75</v>
      </c>
    </row>
    <row r="16" spans="1:6" x14ac:dyDescent="0.25">
      <c r="A16" s="88" t="s">
        <v>8</v>
      </c>
      <c r="B16" s="89"/>
      <c r="C16" s="47">
        <f>SUM(C11:C15)</f>
        <v>641</v>
      </c>
      <c r="D16" s="13"/>
      <c r="E16" s="5"/>
      <c r="F16" s="4"/>
    </row>
    <row r="17" spans="1:6" x14ac:dyDescent="0.25">
      <c r="A17" s="90" t="s">
        <v>9</v>
      </c>
      <c r="B17" s="90"/>
      <c r="C17" s="90"/>
      <c r="D17" s="90"/>
      <c r="E17" s="73">
        <f>SUM(E11:E15)</f>
        <v>3846000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91" t="s">
        <v>29</v>
      </c>
      <c r="B20" s="91"/>
      <c r="C20" s="91" t="s">
        <v>27</v>
      </c>
      <c r="D20" s="91"/>
      <c r="E20" s="68" t="s">
        <v>57</v>
      </c>
      <c r="F20" s="39" t="s">
        <v>26</v>
      </c>
    </row>
    <row r="21" spans="1:6" x14ac:dyDescent="0.25">
      <c r="A21" s="92" t="s">
        <v>30</v>
      </c>
      <c r="B21" s="92"/>
      <c r="C21" s="92" t="s">
        <v>30</v>
      </c>
      <c r="D21" s="92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91" t="s">
        <v>55</v>
      </c>
      <c r="B26" s="91"/>
      <c r="C26" s="91" t="s">
        <v>28</v>
      </c>
      <c r="D26" s="91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6:B16"/>
    <mergeCell ref="A17:D17"/>
    <mergeCell ref="A20:B20"/>
    <mergeCell ref="A26:B26"/>
    <mergeCell ref="C20:D20"/>
    <mergeCell ref="C26:D26"/>
    <mergeCell ref="A21:B21"/>
    <mergeCell ref="C21:D21"/>
    <mergeCell ref="A1:B3"/>
    <mergeCell ref="C3:F3"/>
    <mergeCell ref="C2:F2"/>
    <mergeCell ref="C1:F1"/>
    <mergeCell ref="A7:E7"/>
    <mergeCell ref="E5:F5"/>
    <mergeCell ref="A4:F4"/>
  </mergeCells>
  <pageMargins left="0.31496062992125984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opLeftCell="A4" zoomScaleNormal="100" workbookViewId="0">
      <selection activeCell="D18" sqref="D18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77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78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3846000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1012105.2631578947</v>
      </c>
      <c r="F15" s="16">
        <v>0</v>
      </c>
      <c r="G15" s="16">
        <v>0</v>
      </c>
      <c r="H15" s="16">
        <f>((E15-F15)+($F$21/10))-G15</f>
        <v>1012105.2631578947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809684.21052631584</v>
      </c>
      <c r="F16" s="16">
        <v>0</v>
      </c>
      <c r="G16" s="16">
        <v>0</v>
      </c>
      <c r="H16" s="16">
        <f>((E16-F16)+($F$21/10))-G16</f>
        <v>809684.21052631584</v>
      </c>
    </row>
    <row r="17" spans="1:10" ht="16.5" customHeight="1" x14ac:dyDescent="0.25">
      <c r="A17" s="5">
        <v>3</v>
      </c>
      <c r="B17" s="4" t="s">
        <v>64</v>
      </c>
      <c r="C17" s="32">
        <v>0</v>
      </c>
      <c r="D17" s="36">
        <v>100</v>
      </c>
      <c r="E17" s="19">
        <f>($C$9*D17)/$D$19</f>
        <v>1012105.2631578947</v>
      </c>
      <c r="F17" s="16">
        <v>0</v>
      </c>
      <c r="G17" s="16">
        <v>0</v>
      </c>
      <c r="H17" s="16">
        <f>((E17-F17)+($F$21/10))-G17</f>
        <v>1012105.2631578947</v>
      </c>
    </row>
    <row r="18" spans="1:10" ht="17.25" customHeight="1" x14ac:dyDescent="0.25">
      <c r="A18" s="5">
        <v>4</v>
      </c>
      <c r="B18" s="3" t="s">
        <v>65</v>
      </c>
      <c r="C18" s="32">
        <v>0</v>
      </c>
      <c r="D18" s="36">
        <v>100</v>
      </c>
      <c r="E18" s="19">
        <f>($C$9*D18)/$D$19</f>
        <v>1012105.2631578947</v>
      </c>
      <c r="F18" s="16">
        <v>0</v>
      </c>
      <c r="G18" s="16">
        <v>0</v>
      </c>
      <c r="H18" s="16">
        <f>((E18-F18)+($F$21/10))-G18</f>
        <v>1012105.2631578947</v>
      </c>
    </row>
    <row r="19" spans="1:10" x14ac:dyDescent="0.25">
      <c r="A19" s="98" t="s">
        <v>21</v>
      </c>
      <c r="B19" s="99"/>
      <c r="C19" s="100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3846000</v>
      </c>
      <c r="F21" s="21">
        <f>SUM(F15:F20)</f>
        <v>0</v>
      </c>
      <c r="G21" s="21">
        <f>SUM(G15:G18)</f>
        <v>0</v>
      </c>
      <c r="H21" s="21">
        <f>SUM(H15:H20)</f>
        <v>3846000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57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55</v>
      </c>
      <c r="B30" s="91"/>
      <c r="C30" s="31" t="s">
        <v>28</v>
      </c>
      <c r="D30" s="31"/>
      <c r="E30" s="38" t="s">
        <v>56</v>
      </c>
      <c r="F30" s="38"/>
      <c r="G30" s="107" t="s">
        <v>6</v>
      </c>
      <c r="H30" s="107"/>
    </row>
    <row r="35" spans="3:3" x14ac:dyDescent="0.25">
      <c r="C35" s="3" t="s">
        <v>71</v>
      </c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view="pageBreakPreview" zoomScaleNormal="100" zoomScaleSheetLayoutView="100" workbookViewId="0">
      <selection activeCell="E32" sqref="E32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76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78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61</v>
      </c>
      <c r="C10" s="61">
        <v>3000</v>
      </c>
      <c r="D10" s="61">
        <v>501</v>
      </c>
      <c r="E10" s="61">
        <v>0</v>
      </c>
      <c r="F10" s="62">
        <f>D10-E10</f>
        <v>501</v>
      </c>
      <c r="G10" s="137" t="s">
        <v>66</v>
      </c>
      <c r="H10" s="138"/>
      <c r="I10" s="139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142</v>
      </c>
      <c r="E11" s="61">
        <v>0</v>
      </c>
      <c r="F11" s="62">
        <f>D11-E11</f>
        <v>142</v>
      </c>
      <c r="G11" s="137" t="s">
        <v>75</v>
      </c>
      <c r="H11" s="138"/>
      <c r="I11" s="139"/>
    </row>
    <row r="12" spans="1:9" ht="15.75" x14ac:dyDescent="0.25">
      <c r="A12" s="59">
        <v>3</v>
      </c>
      <c r="B12" s="60" t="s">
        <v>72</v>
      </c>
      <c r="C12" s="61">
        <v>1998</v>
      </c>
      <c r="D12" s="61">
        <v>1573</v>
      </c>
      <c r="E12" s="61">
        <v>161</v>
      </c>
      <c r="F12" s="62">
        <f>D12-E12</f>
        <v>1412</v>
      </c>
      <c r="G12" s="137" t="s">
        <v>74</v>
      </c>
      <c r="H12" s="138"/>
      <c r="I12" s="139"/>
    </row>
    <row r="13" spans="1:9" ht="15.75" x14ac:dyDescent="0.25">
      <c r="A13" s="59">
        <v>4</v>
      </c>
      <c r="B13" s="63" t="s">
        <v>80</v>
      </c>
      <c r="C13" s="61">
        <v>200</v>
      </c>
      <c r="D13" s="61">
        <v>200</v>
      </c>
      <c r="E13" s="61">
        <v>200</v>
      </c>
      <c r="F13" s="62">
        <v>0</v>
      </c>
      <c r="G13" s="137" t="s">
        <v>82</v>
      </c>
      <c r="H13" s="138"/>
      <c r="I13" s="139"/>
    </row>
    <row r="14" spans="1:9" ht="15.75" x14ac:dyDescent="0.25">
      <c r="A14" s="59">
        <v>5</v>
      </c>
      <c r="B14" s="60" t="s">
        <v>52</v>
      </c>
      <c r="C14" s="61">
        <v>200</v>
      </c>
      <c r="D14" s="61">
        <v>178</v>
      </c>
      <c r="E14" s="61">
        <v>0</v>
      </c>
      <c r="F14" s="62">
        <f t="shared" ref="F14" si="0">D14</f>
        <v>178</v>
      </c>
      <c r="G14" s="137" t="s">
        <v>51</v>
      </c>
      <c r="H14" s="138"/>
      <c r="I14" s="139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37" t="s">
        <v>59</v>
      </c>
      <c r="H15" s="138"/>
      <c r="I15" s="139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37" t="s">
        <v>60</v>
      </c>
      <c r="H16" s="138"/>
      <c r="I16" s="139"/>
    </row>
    <row r="17" spans="1:9" ht="15.75" x14ac:dyDescent="0.25">
      <c r="A17" s="59">
        <v>8</v>
      </c>
      <c r="B17" s="63" t="s">
        <v>81</v>
      </c>
      <c r="C17" s="61">
        <v>30</v>
      </c>
      <c r="D17" s="61">
        <v>2</v>
      </c>
      <c r="E17" s="61">
        <v>0</v>
      </c>
      <c r="F17" s="62">
        <f>D17-E17</f>
        <v>2</v>
      </c>
      <c r="G17" s="137" t="s">
        <v>59</v>
      </c>
      <c r="H17" s="138"/>
      <c r="I17" s="139"/>
    </row>
    <row r="18" spans="1:9" ht="15.75" x14ac:dyDescent="0.25">
      <c r="A18" s="59">
        <v>9</v>
      </c>
      <c r="B18" s="63" t="s">
        <v>68</v>
      </c>
      <c r="C18" s="61">
        <v>30</v>
      </c>
      <c r="D18" s="61">
        <v>3</v>
      </c>
      <c r="E18" s="61">
        <v>0</v>
      </c>
      <c r="F18" s="62">
        <v>3</v>
      </c>
      <c r="G18" s="137" t="s">
        <v>59</v>
      </c>
      <c r="H18" s="138"/>
      <c r="I18" s="139"/>
    </row>
    <row r="19" spans="1:9" ht="15.75" x14ac:dyDescent="0.25">
      <c r="A19" s="59">
        <v>10</v>
      </c>
      <c r="B19" s="63" t="s">
        <v>67</v>
      </c>
      <c r="C19" s="61"/>
      <c r="D19" s="61"/>
      <c r="E19" s="61">
        <v>39</v>
      </c>
      <c r="F19" s="62"/>
      <c r="G19" s="137"/>
      <c r="H19" s="138"/>
      <c r="I19" s="139"/>
    </row>
    <row r="20" spans="1:9" ht="15.75" x14ac:dyDescent="0.25">
      <c r="A20" s="140" t="s">
        <v>53</v>
      </c>
      <c r="B20" s="141"/>
      <c r="C20" s="64">
        <f>SUM(C10:C19)</f>
        <v>6158</v>
      </c>
      <c r="D20" s="64">
        <f>SUM(D10:D19)</f>
        <v>2673</v>
      </c>
      <c r="E20" s="64">
        <f>SUM(E10:E19)</f>
        <v>400</v>
      </c>
      <c r="F20" s="64">
        <f>SUM(F10:F19)</f>
        <v>2312</v>
      </c>
      <c r="G20" s="142"/>
      <c r="H20" s="143"/>
      <c r="I20" s="144"/>
    </row>
    <row r="21" spans="1:9" ht="15.75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ht="15.75" x14ac:dyDescent="0.25">
      <c r="A22" s="133" t="s">
        <v>27</v>
      </c>
      <c r="B22" s="133"/>
      <c r="C22" s="133"/>
      <c r="D22" s="136" t="s">
        <v>57</v>
      </c>
      <c r="E22" s="136"/>
      <c r="F22" s="133" t="s">
        <v>70</v>
      </c>
      <c r="G22" s="133"/>
      <c r="H22" s="133" t="s">
        <v>54</v>
      </c>
      <c r="I22" s="133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134"/>
      <c r="B25" s="134"/>
      <c r="C25" s="134"/>
      <c r="D25" s="71"/>
      <c r="E25" s="134"/>
      <c r="F25" s="134"/>
      <c r="G25" s="65"/>
      <c r="H25" s="134"/>
      <c r="I25" s="134"/>
    </row>
    <row r="26" spans="1:9" ht="15.75" x14ac:dyDescent="0.25">
      <c r="A26" s="135"/>
      <c r="B26" s="135"/>
      <c r="C26" s="135"/>
      <c r="D26" s="67"/>
      <c r="E26" s="67"/>
      <c r="F26" s="69"/>
      <c r="G26" s="69"/>
      <c r="H26" s="135"/>
      <c r="I26" s="135"/>
    </row>
    <row r="27" spans="1:9" ht="15.75" x14ac:dyDescent="0.25">
      <c r="A27" s="135" t="s">
        <v>28</v>
      </c>
      <c r="B27" s="135"/>
      <c r="C27" s="135"/>
      <c r="D27" s="69" t="s">
        <v>56</v>
      </c>
      <c r="E27" s="67"/>
      <c r="F27" s="69" t="s">
        <v>69</v>
      </c>
      <c r="G27" s="69"/>
      <c r="H27" s="135" t="s">
        <v>6</v>
      </c>
      <c r="I27" s="135"/>
    </row>
    <row r="28" spans="1:9" ht="15.75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ht="15.75" x14ac:dyDescent="0.25">
      <c r="A29" s="132"/>
      <c r="B29" s="132"/>
      <c r="C29" s="132"/>
      <c r="D29" s="70"/>
      <c r="E29" s="56"/>
      <c r="F29" s="56"/>
      <c r="G29" s="132"/>
      <c r="H29" s="132"/>
      <c r="I29" s="132"/>
    </row>
  </sheetData>
  <mergeCells count="35">
    <mergeCell ref="G10:I10"/>
    <mergeCell ref="G11:I11"/>
    <mergeCell ref="G12:I12"/>
    <mergeCell ref="A27:C27"/>
    <mergeCell ref="A20:B20"/>
    <mergeCell ref="G20:I20"/>
    <mergeCell ref="G19:I19"/>
    <mergeCell ref="G15:I15"/>
    <mergeCell ref="G14:I14"/>
    <mergeCell ref="G16:I16"/>
    <mergeCell ref="G17:I17"/>
    <mergeCell ref="G18:I18"/>
    <mergeCell ref="F22:G22"/>
    <mergeCell ref="G13:I13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2024-10-19T08:36:01Z</dcterms:modified>
</cp:coreProperties>
</file>