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D2FB3520-694B-424B-BB95-2830E5491B11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CK'!$A$1:$F$29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E18" i="3" l="1"/>
  <c r="D18" i="3"/>
  <c r="F10" i="3"/>
  <c r="F11" i="3" l="1"/>
  <c r="F15" i="3" l="1"/>
  <c r="F13" i="3"/>
  <c r="F14" i="3"/>
  <c r="F16" i="3"/>
  <c r="E12" i="1" l="1"/>
  <c r="E13" i="1"/>
  <c r="E14" i="1"/>
  <c r="F18" i="3" l="1"/>
  <c r="F12" i="3"/>
  <c r="E11" i="1" l="1"/>
  <c r="C18" i="3" l="1"/>
  <c r="C15" i="1"/>
  <c r="E5" i="1" l="1"/>
  <c r="D19" i="2" l="1"/>
  <c r="G21" i="2" l="1"/>
  <c r="E20" i="2" l="1"/>
  <c r="F20" i="2"/>
  <c r="C12" i="2"/>
  <c r="H20" i="2" l="1"/>
  <c r="E16" i="1" l="1"/>
  <c r="C9" i="2" s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<sst xmlns="http://schemas.openxmlformats.org/spreadsheetml/2006/main" count="112" uniqueCount="78">
  <si>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</si>
  <si>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</si>
  <si>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</si>
  <si>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</si>
  <si>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</si>
  <si>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</si>
  <si>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</si>
  <si>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</si>
  <si>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</si>
  <si>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</si>
  <si>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</si>
  <si>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</si>
  <si>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</si>
  <si>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</si>
  <si>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</si>
  <si>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</si>
  <si>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</si>
  <si>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</si>
  <si>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</si>
  <si>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</si>
  <si>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</si>
  <si>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</si>
  <si>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</si>
  <si>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</si>
  <si>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</si>
  <si>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</si>
  <si>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</si>
  <si>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</si>
  <si>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</si>
  <si>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</si>
  <si>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</si>
  <si>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</si>
  <si>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</si>
  <si>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</si>
  <si>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</si>
  <si>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</si>
  <si>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</si>
  <si>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</si>
  <si>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</si>
  <si>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</si>
  <si>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</si>
  <si>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</si>
  <si>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</si>
  <si>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</si>
  <si>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</si>
  <si>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</si>
  <si>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</si>
  <si>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</si>
  <si>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</si>
  <si>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</si>
  <si>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</si>
  <si>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</si>
  <si>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</si>
  <si>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HUB_VACC</t>
  </si>
  <si>
    <t>TỔNG</t>
  </si>
  <si>
    <t>KT.KHO</t>
  </si>
  <si>
    <t>NGƯỜI LẬP</t>
  </si>
  <si>
    <t>Nguyễn Thị Hoa</t>
  </si>
  <si>
    <t>Nguyễn Hải</t>
  </si>
  <si>
    <t>Nguyễn Tất Hào</t>
  </si>
  <si>
    <t>TP.Phát triển sản phẩm</t>
  </si>
  <si>
    <t>TG102LE-4G</t>
  </si>
  <si>
    <t>Tồn lỗi</t>
  </si>
  <si>
    <t>TG102E-4G</t>
  </si>
  <si>
    <t>Lô 3-2022</t>
  </si>
  <si>
    <t>Lô 4-2023</t>
  </si>
  <si>
    <t>Lô 5-2023</t>
  </si>
  <si>
    <t>TG102LE-4G(0060)</t>
  </si>
  <si>
    <t>Upgrade 4G</t>
  </si>
  <si>
    <t>TG102LE-4G Upgrade</t>
  </si>
  <si>
    <t>PHIẾU XÁC NHẬN TỒN SẢN XUẤT THÁNG 6</t>
  </si>
  <si>
    <t>Hà Nội, Ngày 29 Tháng 06 Năm 2024</t>
  </si>
  <si>
    <t>THÁNG 06 NĂM 2024</t>
  </si>
  <si>
    <t>Nguyễn Tuấn Đạt</t>
  </si>
  <si>
    <t>Trần Văn Hậu</t>
  </si>
  <si>
    <t>BẢNG TÍNH CHIẾT KHẤU THÁNG 06 NĂM 2024</t>
  </si>
  <si>
    <t>Lô 1-2024</t>
  </si>
  <si>
    <t>TG102LE-4G 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</si>
</sst>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0" xfId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4" zoomScaleNormal="100" workbookViewId="0">
      <selection activeCell="C14" sqref="C14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7" customWidth="1"/>
    <col min="6" max="6" width="30.28515625" customWidth="1"/>
  </cols>
  <sheetData>
    <row r="1" spans="1:6" x14ac:dyDescent="0.25">
      <c r="A1" s="83"/>
      <c r="B1" s="83"/>
      <c r="C1" s="90" t="s">
        <v>25</v>
      </c>
      <c r="D1" s="90"/>
      <c r="E1" s="90"/>
      <c r="F1" s="90"/>
    </row>
    <row r="2" spans="1:6" x14ac:dyDescent="0.25">
      <c r="A2" s="83"/>
      <c r="B2" s="83"/>
      <c r="C2" s="87" t="s">
        <v>38</v>
      </c>
      <c r="D2" s="88"/>
      <c r="E2" s="88"/>
      <c r="F2" s="89"/>
    </row>
    <row r="3" spans="1:6" ht="15.75" x14ac:dyDescent="0.25">
      <c r="A3" s="83"/>
      <c r="B3" s="83"/>
      <c r="C3" s="84" t="s">
        <v>33</v>
      </c>
      <c r="D3" s="85"/>
      <c r="E3" s="85"/>
      <c r="F3" s="86"/>
    </row>
    <row r="4" spans="1:6" ht="36.75" customHeight="1" x14ac:dyDescent="0.25">
      <c r="A4" s="93" t="s">
        <v>75</v>
      </c>
      <c r="B4" s="93"/>
      <c r="C4" s="93"/>
      <c r="D4" s="93"/>
      <c r="E4" s="93"/>
      <c r="F4" s="93"/>
    </row>
    <row r="5" spans="1:6" ht="18" customHeight="1" x14ac:dyDescent="0.35">
      <c r="A5" s="2"/>
      <c r="B5" s="2"/>
      <c r="C5" s="2"/>
      <c r="D5" s="10"/>
      <c r="E5" s="92" t="str">
        <f>'Phieu Tinh CK'!E6:H6</f>
        <v>Hà Nội, Ngày 29 Tháng 06 Năm 2024</v>
      </c>
      <c r="F5" s="92"/>
    </row>
    <row r="6" spans="1:6" ht="15.75" customHeight="1" x14ac:dyDescent="0.35">
      <c r="A6" s="2"/>
      <c r="B6" s="7"/>
      <c r="C6" s="8"/>
      <c r="D6" s="11"/>
      <c r="E6" s="73"/>
      <c r="F6" s="3"/>
    </row>
    <row r="7" spans="1:6" ht="15.75" x14ac:dyDescent="0.25">
      <c r="A7" s="91" t="s">
        <v>23</v>
      </c>
      <c r="B7" s="91"/>
      <c r="C7" s="91"/>
      <c r="D7" s="91"/>
      <c r="E7" s="91"/>
      <c r="F7" s="3"/>
    </row>
    <row r="8" spans="1:6" ht="15.75" x14ac:dyDescent="0.25">
      <c r="A8" s="52" t="s">
        <v>7</v>
      </c>
      <c r="B8" s="52"/>
      <c r="C8" s="52"/>
      <c r="D8" s="12"/>
      <c r="E8" s="72"/>
      <c r="F8" s="3"/>
    </row>
    <row r="9" spans="1:6" ht="15.75" x14ac:dyDescent="0.25">
      <c r="A9" s="1"/>
      <c r="B9" s="1"/>
      <c r="C9" s="1"/>
      <c r="D9" s="12"/>
      <c r="E9" s="72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61</v>
      </c>
      <c r="C11" s="5">
        <v>1094</v>
      </c>
      <c r="D11" s="16">
        <v>6000</v>
      </c>
      <c r="E11" s="19">
        <f t="shared" ref="E11:E14" si="0">C11*D11</f>
        <v>6564000</v>
      </c>
      <c r="F11" s="5" t="s">
        <v>66</v>
      </c>
    </row>
    <row r="12" spans="1:6" x14ac:dyDescent="0.25">
      <c r="A12" s="5">
        <v>2</v>
      </c>
      <c r="B12" s="5" t="s">
        <v>63</v>
      </c>
      <c r="C12" s="5">
        <v>0</v>
      </c>
      <c r="D12" s="16">
        <v>6000</v>
      </c>
      <c r="E12" s="19">
        <f t="shared" si="0"/>
        <v>0</v>
      </c>
      <c r="F12" s="5" t="s">
        <v>65</v>
      </c>
    </row>
    <row r="13" spans="1:6" x14ac:dyDescent="0.25">
      <c r="A13" s="5">
        <v>3</v>
      </c>
      <c r="B13" s="5" t="s">
        <v>69</v>
      </c>
      <c r="C13" s="5">
        <v>341</v>
      </c>
      <c r="D13" s="16">
        <v>6000</v>
      </c>
      <c r="E13" s="19">
        <f t="shared" si="0"/>
        <v>2046000</v>
      </c>
      <c r="F13" s="5" t="s">
        <v>68</v>
      </c>
    </row>
    <row r="14" spans="1:6" x14ac:dyDescent="0.25">
      <c r="A14" s="5">
        <v>4</v>
      </c>
      <c r="B14" s="5"/>
      <c r="C14" s="5">
        <v>0</v>
      </c>
      <c r="D14" s="16"/>
      <c r="E14" s="19">
        <f t="shared" si="0"/>
        <v>0</v>
      </c>
      <c r="F14" s="5"/>
    </row>
    <row r="15" spans="1:6" x14ac:dyDescent="0.25">
      <c r="A15" s="78" t="s">
        <v>8</v>
      </c>
      <c r="B15" s="79"/>
      <c r="C15" s="47">
        <f>SUM(C11:C14)</f>
        <v>1435</v>
      </c>
      <c r="D15" s="13"/>
      <c r="E15" s="5"/>
      <c r="F15" s="4"/>
    </row>
    <row r="16" spans="1:6" x14ac:dyDescent="0.25">
      <c r="A16" s="80" t="s">
        <v>9</v>
      </c>
      <c r="B16" s="80"/>
      <c r="C16" s="80"/>
      <c r="D16" s="80"/>
      <c r="E16" s="74">
        <f>SUM(E11:E14)</f>
        <v>8610000</v>
      </c>
      <c r="F16" s="4"/>
    </row>
    <row r="17" spans="1:6" x14ac:dyDescent="0.25">
      <c r="A17" s="6"/>
      <c r="B17" s="6"/>
      <c r="C17" s="6"/>
      <c r="D17" s="14"/>
      <c r="E17" s="75"/>
      <c r="F17" s="3"/>
    </row>
    <row r="18" spans="1:6" x14ac:dyDescent="0.25">
      <c r="A18" s="6"/>
      <c r="B18" s="3"/>
      <c r="C18" s="3"/>
      <c r="D18" s="9"/>
      <c r="E18" s="75"/>
      <c r="F18" s="3"/>
    </row>
    <row r="19" spans="1:6" x14ac:dyDescent="0.25">
      <c r="A19" s="81" t="s">
        <v>29</v>
      </c>
      <c r="B19" s="81"/>
      <c r="C19" s="81" t="s">
        <v>27</v>
      </c>
      <c r="D19" s="81"/>
      <c r="E19" s="68" t="s">
        <v>60</v>
      </c>
      <c r="F19" s="39" t="s">
        <v>26</v>
      </c>
    </row>
    <row r="20" spans="1:6" x14ac:dyDescent="0.25">
      <c r="A20" s="82" t="s">
        <v>30</v>
      </c>
      <c r="B20" s="82"/>
      <c r="C20" s="82" t="s">
        <v>30</v>
      </c>
      <c r="D20" s="82"/>
      <c r="E20" s="39" t="s">
        <v>30</v>
      </c>
      <c r="F20" s="39" t="s">
        <v>30</v>
      </c>
    </row>
    <row r="21" spans="1:6" x14ac:dyDescent="0.25">
      <c r="A21" s="31"/>
      <c r="B21" s="38"/>
      <c r="C21" s="38"/>
      <c r="D21" s="40"/>
      <c r="E21" s="75"/>
      <c r="F21" s="40"/>
    </row>
    <row r="22" spans="1:6" x14ac:dyDescent="0.25">
      <c r="A22" s="31"/>
      <c r="B22" s="38"/>
      <c r="C22" s="38"/>
      <c r="D22" s="40"/>
      <c r="E22" s="75"/>
      <c r="F22" s="40"/>
    </row>
    <row r="23" spans="1:6" x14ac:dyDescent="0.25">
      <c r="A23" s="31"/>
      <c r="B23" s="38"/>
      <c r="C23" s="38"/>
      <c r="D23" s="40"/>
      <c r="E23" s="75"/>
      <c r="F23" s="40"/>
    </row>
    <row r="24" spans="1:6" x14ac:dyDescent="0.25">
      <c r="A24" s="41"/>
      <c r="B24" s="42"/>
      <c r="C24" s="42"/>
      <c r="D24" s="43"/>
      <c r="E24" s="75"/>
      <c r="F24" s="42"/>
    </row>
    <row r="25" spans="1:6" x14ac:dyDescent="0.25">
      <c r="A25" s="81" t="s">
        <v>58</v>
      </c>
      <c r="B25" s="81"/>
      <c r="C25" s="81" t="s">
        <v>28</v>
      </c>
      <c r="D25" s="81"/>
      <c r="E25" s="68" t="s">
        <v>59</v>
      </c>
      <c r="F25" s="39" t="s">
        <v>6</v>
      </c>
    </row>
    <row r="26" spans="1:6" x14ac:dyDescent="0.25">
      <c r="A26" s="31"/>
      <c r="B26" s="38"/>
      <c r="C26" s="38"/>
      <c r="D26" s="40"/>
      <c r="E26" s="68"/>
      <c r="F26" s="38"/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41"/>
      <c r="B29" s="42"/>
      <c r="C29" s="42"/>
      <c r="D29" s="43"/>
      <c r="E29" s="76"/>
      <c r="F29" s="42"/>
    </row>
  </sheetData>
  <mergeCells count="15">
    <mergeCell ref="A1:B3"/>
    <mergeCell ref="C3:F3"/>
    <mergeCell ref="C2:F2"/>
    <mergeCell ref="C1:F1"/>
    <mergeCell ref="A7:E7"/>
    <mergeCell ref="E5:F5"/>
    <mergeCell ref="A4:F4"/>
    <mergeCell ref="A15:B15"/>
    <mergeCell ref="A16:D16"/>
    <mergeCell ref="A19:B19"/>
    <mergeCell ref="A25:B25"/>
    <mergeCell ref="C19:D19"/>
    <mergeCell ref="C25:D25"/>
    <mergeCell ref="A20:B20"/>
    <mergeCell ref="C20:D20"/>
  </mergeCells>
  <pageMargins left="0.11811023622047245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opLeftCell="A4" zoomScaleNormal="100" workbookViewId="0">
      <selection activeCell="I15" sqref="I15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95"/>
      <c r="B1" s="95"/>
      <c r="C1" s="87" t="s">
        <v>3</v>
      </c>
      <c r="D1" s="88"/>
      <c r="E1" s="88"/>
      <c r="F1" s="88"/>
      <c r="G1" s="88"/>
      <c r="H1" s="89"/>
    </row>
    <row r="2" spans="1:8" x14ac:dyDescent="0.25">
      <c r="A2" s="95"/>
      <c r="B2" s="95"/>
      <c r="C2" s="87" t="s">
        <v>37</v>
      </c>
      <c r="D2" s="88"/>
      <c r="E2" s="88"/>
      <c r="F2" s="88"/>
      <c r="G2" s="88"/>
      <c r="H2" s="89"/>
    </row>
    <row r="3" spans="1:8" ht="15.75" customHeight="1" x14ac:dyDescent="0.25">
      <c r="A3" s="95"/>
      <c r="B3" s="95"/>
      <c r="C3" s="84" t="s">
        <v>33</v>
      </c>
      <c r="D3" s="85"/>
      <c r="E3" s="85"/>
      <c r="F3" s="85"/>
      <c r="G3" s="85"/>
      <c r="H3" s="86"/>
    </row>
    <row r="4" spans="1:8" ht="25.5" x14ac:dyDescent="0.35">
      <c r="A4" s="96" t="s">
        <v>24</v>
      </c>
      <c r="B4" s="96"/>
      <c r="C4" s="96"/>
      <c r="D4" s="96"/>
      <c r="E4" s="96"/>
      <c r="F4" s="96"/>
      <c r="G4" s="96"/>
      <c r="H4" s="96"/>
    </row>
    <row r="5" spans="1:8" ht="21.75" customHeight="1" x14ac:dyDescent="0.35">
      <c r="A5" s="18"/>
      <c r="B5" s="18"/>
      <c r="C5" s="106" t="s">
        <v>72</v>
      </c>
      <c r="D5" s="106"/>
      <c r="E5" s="106"/>
      <c r="F5" s="106"/>
      <c r="G5" s="18"/>
      <c r="H5" s="18"/>
    </row>
    <row r="6" spans="1:8" ht="15.75" customHeight="1" x14ac:dyDescent="0.35">
      <c r="A6" s="18"/>
      <c r="B6" s="18"/>
      <c r="C6" s="20"/>
      <c r="D6" s="20"/>
      <c r="E6" s="105" t="s">
        <v>71</v>
      </c>
      <c r="F6" s="105"/>
      <c r="G6" s="105"/>
      <c r="H6" s="105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CK'!E16</f>
        <v>8610000</v>
      </c>
      <c r="D9" s="35"/>
    </row>
    <row r="10" spans="1:8" s="17" customFormat="1" ht="31.5" customHeight="1" x14ac:dyDescent="0.25">
      <c r="A10" s="100" t="s">
        <v>16</v>
      </c>
      <c r="B10" s="101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7" t="s">
        <v>14</v>
      </c>
      <c r="B12" s="108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</v>
      </c>
      <c r="D15" s="36">
        <v>100</v>
      </c>
      <c r="E15" s="19">
        <f>($C$9*D15)/$D$19</f>
        <v>2532352.9411764704</v>
      </c>
      <c r="F15" s="16">
        <v>0</v>
      </c>
      <c r="G15" s="16">
        <v>0</v>
      </c>
      <c r="H15" s="16">
        <f>((E15-F15)+($F$21/10))-G15</f>
        <v>2532352.9411764704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80</v>
      </c>
      <c r="E16" s="19">
        <f>($C$9*D16)/$D$19</f>
        <v>2025882.3529411764</v>
      </c>
      <c r="F16" s="16">
        <v>0</v>
      </c>
      <c r="G16" s="16">
        <v>0</v>
      </c>
      <c r="H16" s="16">
        <f>((E16-F16)+($F$21/10))-G16</f>
        <v>2025882.3529411764</v>
      </c>
    </row>
    <row r="17" spans="1:10" ht="16.5" customHeight="1" x14ac:dyDescent="0.25">
      <c r="A17" s="5">
        <v>3</v>
      </c>
      <c r="B17" s="4" t="s">
        <v>73</v>
      </c>
      <c r="C17" s="32">
        <v>0</v>
      </c>
      <c r="D17" s="36">
        <v>80</v>
      </c>
      <c r="E17" s="19">
        <f>($C$9*D17)/$D$19</f>
        <v>2025882.3529411764</v>
      </c>
      <c r="F17" s="16">
        <v>0</v>
      </c>
      <c r="G17" s="16">
        <v>0</v>
      </c>
      <c r="H17" s="16">
        <f>((E17-F17)+($F$21/10))-G17</f>
        <v>2025882.3529411764</v>
      </c>
    </row>
    <row r="18" spans="1:10" ht="17.25" customHeight="1" x14ac:dyDescent="0.25">
      <c r="A18" s="5">
        <v>4</v>
      </c>
      <c r="B18" s="3" t="s">
        <v>74</v>
      </c>
      <c r="C18" s="32">
        <v>0</v>
      </c>
      <c r="D18" s="36">
        <v>80</v>
      </c>
      <c r="E18" s="19">
        <f>($C$9*D18)/$D$19</f>
        <v>2025882.3529411764</v>
      </c>
      <c r="F18" s="16">
        <v>0</v>
      </c>
      <c r="G18" s="16">
        <v>0</v>
      </c>
      <c r="H18" s="16">
        <f>((E18-F18)+($F$21/10))-G18</f>
        <v>2025882.3529411764</v>
      </c>
    </row>
    <row r="19" spans="1:10" x14ac:dyDescent="0.25">
      <c r="A19" s="102" t="s">
        <v>21</v>
      </c>
      <c r="B19" s="103"/>
      <c r="C19" s="104"/>
      <c r="D19" s="32">
        <f>SUM(D15:D18)</f>
        <v>340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7" t="s">
        <v>13</v>
      </c>
      <c r="B21" s="98"/>
      <c r="C21" s="99"/>
      <c r="D21" s="34"/>
      <c r="E21" s="21">
        <f>SUM(E15:E18)</f>
        <v>8609999.9999999981</v>
      </c>
      <c r="F21" s="21">
        <f>SUM(F15:F20)</f>
        <v>0</v>
      </c>
      <c r="G21" s="21">
        <f>SUM(G15:G18)</f>
        <v>0</v>
      </c>
      <c r="H21" s="21">
        <f>SUM(H15:H20)</f>
        <v>8609999.9999999981</v>
      </c>
      <c r="J21" s="26"/>
    </row>
    <row r="22" spans="1:10" ht="26.25" customHeight="1" x14ac:dyDescent="0.25">
      <c r="A22" s="49" t="s">
        <v>32</v>
      </c>
    </row>
    <row r="24" spans="1:10" x14ac:dyDescent="0.25">
      <c r="A24" s="81" t="s">
        <v>29</v>
      </c>
      <c r="B24" s="81"/>
      <c r="C24" s="31" t="s">
        <v>27</v>
      </c>
      <c r="D24" s="31"/>
      <c r="E24" s="31" t="s">
        <v>60</v>
      </c>
      <c r="F24" s="38"/>
      <c r="G24" s="94" t="s">
        <v>11</v>
      </c>
      <c r="H24" s="94"/>
    </row>
    <row r="25" spans="1:10" x14ac:dyDescent="0.25">
      <c r="A25" s="82" t="s">
        <v>30</v>
      </c>
      <c r="B25" s="82"/>
      <c r="C25" s="39" t="s">
        <v>30</v>
      </c>
      <c r="D25" s="45"/>
      <c r="E25" s="45" t="s">
        <v>30</v>
      </c>
      <c r="G25" s="82" t="s">
        <v>30</v>
      </c>
      <c r="H25" s="82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81" t="s">
        <v>58</v>
      </c>
      <c r="B30" s="81"/>
      <c r="C30" s="31" t="s">
        <v>28</v>
      </c>
      <c r="D30" s="31"/>
      <c r="E30" s="38" t="s">
        <v>59</v>
      </c>
      <c r="F30" s="38"/>
      <c r="G30" s="94" t="s">
        <v>6</v>
      </c>
      <c r="H30" s="94"/>
    </row>
  </sheetData>
  <mergeCells count="17">
    <mergeCell ref="A21:C21"/>
    <mergeCell ref="A10:B10"/>
    <mergeCell ref="A19:C19"/>
    <mergeCell ref="E6:H6"/>
    <mergeCell ref="C5:F5"/>
    <mergeCell ref="A12:B12"/>
    <mergeCell ref="A1:B3"/>
    <mergeCell ref="C1:H1"/>
    <mergeCell ref="C2:H2"/>
    <mergeCell ref="C3:H3"/>
    <mergeCell ref="A4:H4"/>
    <mergeCell ref="A25:B25"/>
    <mergeCell ref="A30:B30"/>
    <mergeCell ref="G24:H24"/>
    <mergeCell ref="G25:H25"/>
    <mergeCell ref="G30:H30"/>
    <mergeCell ref="A24:B24"/>
  </mergeCells>
  <pageMargins left="0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view="pageBreakPreview" zoomScaleNormal="100" zoomScaleSheetLayoutView="100" workbookViewId="0">
      <selection activeCell="K17" sqref="K17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34"/>
      <c r="B1" s="134"/>
      <c r="C1" s="134"/>
      <c r="D1" s="135" t="s">
        <v>70</v>
      </c>
      <c r="E1" s="136"/>
      <c r="F1" s="136"/>
      <c r="G1" s="137"/>
      <c r="H1" s="144" t="s">
        <v>39</v>
      </c>
      <c r="I1" s="145"/>
    </row>
    <row r="2" spans="1:9" ht="15.75" customHeight="1" x14ac:dyDescent="0.25">
      <c r="A2" s="134"/>
      <c r="B2" s="134"/>
      <c r="C2" s="134"/>
      <c r="D2" s="138"/>
      <c r="E2" s="139"/>
      <c r="F2" s="139"/>
      <c r="G2" s="140"/>
      <c r="H2" s="144" t="s">
        <v>40</v>
      </c>
      <c r="I2" s="145"/>
    </row>
    <row r="3" spans="1:9" ht="15.75" customHeight="1" x14ac:dyDescent="0.25">
      <c r="A3" s="134"/>
      <c r="B3" s="134"/>
      <c r="C3" s="134"/>
      <c r="D3" s="141"/>
      <c r="E3" s="142"/>
      <c r="F3" s="142"/>
      <c r="G3" s="143"/>
      <c r="H3" s="144" t="s">
        <v>41</v>
      </c>
      <c r="I3" s="145"/>
    </row>
    <row r="4" spans="1:9" ht="16.5" x14ac:dyDescent="0.25">
      <c r="A4" s="133" t="s">
        <v>71</v>
      </c>
      <c r="B4" s="133"/>
      <c r="C4" s="133"/>
      <c r="D4" s="133"/>
      <c r="E4" s="133"/>
      <c r="F4" s="133"/>
      <c r="G4" s="133"/>
      <c r="H4" s="133"/>
      <c r="I4" s="133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2" t="s">
        <v>4</v>
      </c>
      <c r="B8" s="122" t="s">
        <v>44</v>
      </c>
      <c r="C8" s="124" t="s">
        <v>45</v>
      </c>
      <c r="D8" s="125"/>
      <c r="E8" s="125"/>
      <c r="F8" s="126"/>
      <c r="G8" s="127" t="s">
        <v>31</v>
      </c>
      <c r="H8" s="128"/>
      <c r="I8" s="129"/>
    </row>
    <row r="9" spans="1:9" ht="15.75" x14ac:dyDescent="0.25">
      <c r="A9" s="123"/>
      <c r="B9" s="123"/>
      <c r="C9" s="58" t="s">
        <v>46</v>
      </c>
      <c r="D9" s="58" t="s">
        <v>47</v>
      </c>
      <c r="E9" s="58" t="s">
        <v>48</v>
      </c>
      <c r="F9" s="58" t="s">
        <v>49</v>
      </c>
      <c r="G9" s="130"/>
      <c r="H9" s="131"/>
      <c r="I9" s="132"/>
    </row>
    <row r="10" spans="1:9" ht="15.75" x14ac:dyDescent="0.25">
      <c r="A10" s="59">
        <v>1</v>
      </c>
      <c r="B10" s="60" t="s">
        <v>67</v>
      </c>
      <c r="C10" s="61">
        <v>3000</v>
      </c>
      <c r="D10" s="61">
        <v>2950</v>
      </c>
      <c r="E10" s="61">
        <v>1094</v>
      </c>
      <c r="F10" s="62">
        <f>D10-E10</f>
        <v>1856</v>
      </c>
      <c r="G10" s="109" t="s">
        <v>76</v>
      </c>
      <c r="H10" s="110"/>
      <c r="I10" s="111"/>
    </row>
    <row r="11" spans="1:9" ht="15.75" x14ac:dyDescent="0.25">
      <c r="A11" s="59">
        <v>2</v>
      </c>
      <c r="B11" s="60" t="s">
        <v>67</v>
      </c>
      <c r="C11" s="61">
        <v>2000</v>
      </c>
      <c r="D11" s="61">
        <v>63</v>
      </c>
      <c r="E11" s="61">
        <v>0</v>
      </c>
      <c r="F11" s="62">
        <f>D11-E11</f>
        <v>63</v>
      </c>
      <c r="G11" s="109" t="s">
        <v>66</v>
      </c>
      <c r="H11" s="110"/>
      <c r="I11" s="111"/>
    </row>
    <row r="12" spans="1:9" ht="15.75" x14ac:dyDescent="0.25">
      <c r="A12" s="59">
        <v>3</v>
      </c>
      <c r="B12" s="60" t="s">
        <v>63</v>
      </c>
      <c r="C12" s="61">
        <v>1000</v>
      </c>
      <c r="D12" s="61">
        <v>18</v>
      </c>
      <c r="E12" s="61">
        <v>0</v>
      </c>
      <c r="F12" s="62">
        <f>D12-E12</f>
        <v>18</v>
      </c>
      <c r="G12" s="109" t="s">
        <v>65</v>
      </c>
      <c r="H12" s="110"/>
      <c r="I12" s="111"/>
    </row>
    <row r="13" spans="1:9" ht="15.75" x14ac:dyDescent="0.25">
      <c r="A13" s="59">
        <v>4</v>
      </c>
      <c r="B13" s="60" t="s">
        <v>52</v>
      </c>
      <c r="C13" s="61">
        <v>200</v>
      </c>
      <c r="D13" s="61">
        <v>178</v>
      </c>
      <c r="E13" s="61">
        <v>0</v>
      </c>
      <c r="F13" s="62">
        <f t="shared" ref="F13" si="0">D13</f>
        <v>178</v>
      </c>
      <c r="G13" s="109" t="s">
        <v>51</v>
      </c>
      <c r="H13" s="110"/>
      <c r="I13" s="111"/>
    </row>
    <row r="14" spans="1:9" ht="15.75" x14ac:dyDescent="0.25">
      <c r="A14" s="59">
        <v>5</v>
      </c>
      <c r="B14" s="60" t="s">
        <v>50</v>
      </c>
      <c r="C14" s="61">
        <v>300</v>
      </c>
      <c r="D14" s="61">
        <v>52</v>
      </c>
      <c r="E14" s="61">
        <v>0</v>
      </c>
      <c r="F14" s="62">
        <f>D14-E14</f>
        <v>52</v>
      </c>
      <c r="G14" s="109" t="s">
        <v>62</v>
      </c>
      <c r="H14" s="110"/>
      <c r="I14" s="111"/>
    </row>
    <row r="15" spans="1:9" ht="15.75" x14ac:dyDescent="0.25">
      <c r="A15" s="59">
        <v>6</v>
      </c>
      <c r="B15" s="63" t="s">
        <v>50</v>
      </c>
      <c r="C15" s="61">
        <v>200</v>
      </c>
      <c r="D15" s="61">
        <v>22</v>
      </c>
      <c r="E15" s="61">
        <v>0</v>
      </c>
      <c r="F15" s="62">
        <f>D15-E15</f>
        <v>22</v>
      </c>
      <c r="G15" s="109" t="s">
        <v>64</v>
      </c>
      <c r="H15" s="110"/>
      <c r="I15" s="111"/>
    </row>
    <row r="16" spans="1:9" ht="15.75" x14ac:dyDescent="0.25">
      <c r="A16" s="59">
        <v>7</v>
      </c>
      <c r="B16" s="63" t="s">
        <v>53</v>
      </c>
      <c r="C16" s="61">
        <v>30</v>
      </c>
      <c r="D16" s="61">
        <v>2</v>
      </c>
      <c r="E16" s="61">
        <v>0</v>
      </c>
      <c r="F16" s="62">
        <f>D16-E16</f>
        <v>2</v>
      </c>
      <c r="G16" s="109" t="s">
        <v>62</v>
      </c>
      <c r="H16" s="110"/>
      <c r="I16" s="111"/>
    </row>
    <row r="17" spans="1:9" ht="15.75" x14ac:dyDescent="0.25">
      <c r="A17" s="59">
        <v>8</v>
      </c>
      <c r="B17" s="63" t="s">
        <v>77</v>
      </c>
      <c r="C17" s="61"/>
      <c r="D17" s="61"/>
      <c r="E17" s="61">
        <v>285</v>
      </c>
      <c r="F17" s="62"/>
      <c r="G17" s="109" t="s">
        <v>62</v>
      </c>
      <c r="H17" s="110"/>
      <c r="I17" s="111"/>
    </row>
    <row r="18" spans="1:9" ht="15.75" x14ac:dyDescent="0.25">
      <c r="A18" s="113" t="s">
        <v>54</v>
      </c>
      <c r="B18" s="114"/>
      <c r="C18" s="64">
        <f>SUM(C11:C17)</f>
        <v>3730</v>
      </c>
      <c r="D18" s="64">
        <f>SUM(D10:D17)</f>
        <v>3285</v>
      </c>
      <c r="E18" s="64">
        <f>SUM(E10:E17)</f>
        <v>1379</v>
      </c>
      <c r="F18" s="64">
        <f>SUM(F10:F17)</f>
        <v>2191</v>
      </c>
      <c r="G18" s="115"/>
      <c r="H18" s="116"/>
      <c r="I18" s="117"/>
    </row>
    <row r="19" spans="1:9" ht="15.75" x14ac:dyDescent="0.25">
      <c r="A19" s="56"/>
      <c r="B19" s="56"/>
      <c r="C19" s="56"/>
      <c r="D19" s="56"/>
      <c r="E19" s="56"/>
      <c r="F19" s="56"/>
      <c r="G19" s="56"/>
      <c r="H19" s="56"/>
      <c r="I19" s="56"/>
    </row>
    <row r="20" spans="1:9" ht="15.75" x14ac:dyDescent="0.25">
      <c r="A20" s="119" t="s">
        <v>27</v>
      </c>
      <c r="B20" s="119"/>
      <c r="C20" s="119"/>
      <c r="D20" s="121" t="s">
        <v>60</v>
      </c>
      <c r="E20" s="121"/>
      <c r="F20" s="71" t="s">
        <v>55</v>
      </c>
      <c r="G20" s="71"/>
      <c r="H20" s="119" t="s">
        <v>56</v>
      </c>
      <c r="I20" s="119"/>
    </row>
    <row r="21" spans="1:9" ht="15.75" x14ac:dyDescent="0.25">
      <c r="A21" s="65"/>
      <c r="B21" s="65"/>
      <c r="C21" s="65"/>
      <c r="D21" s="65"/>
      <c r="E21" s="65"/>
      <c r="F21" s="66"/>
      <c r="G21" s="65"/>
      <c r="H21" s="65"/>
      <c r="I21" s="65"/>
    </row>
    <row r="22" spans="1:9" ht="15.75" x14ac:dyDescent="0.25">
      <c r="A22" s="65"/>
      <c r="B22" s="65"/>
      <c r="C22" s="65"/>
      <c r="D22" s="65"/>
      <c r="E22" s="65"/>
      <c r="F22" s="66"/>
      <c r="G22" s="65"/>
      <c r="H22" s="65"/>
      <c r="I22" s="65"/>
    </row>
    <row r="23" spans="1:9" ht="15.75" x14ac:dyDescent="0.25">
      <c r="A23" s="120"/>
      <c r="B23" s="120"/>
      <c r="C23" s="120"/>
      <c r="D23" s="72"/>
      <c r="E23" s="120"/>
      <c r="F23" s="120"/>
      <c r="G23" s="65"/>
      <c r="H23" s="120"/>
      <c r="I23" s="120"/>
    </row>
    <row r="24" spans="1:9" ht="15.75" x14ac:dyDescent="0.25">
      <c r="A24" s="112"/>
      <c r="B24" s="112"/>
      <c r="C24" s="112"/>
      <c r="D24" s="67"/>
      <c r="E24" s="67"/>
      <c r="F24" s="69"/>
      <c r="G24" s="69"/>
      <c r="H24" s="112"/>
      <c r="I24" s="112"/>
    </row>
    <row r="25" spans="1:9" ht="15.75" x14ac:dyDescent="0.25">
      <c r="A25" s="112" t="s">
        <v>28</v>
      </c>
      <c r="B25" s="112"/>
      <c r="C25" s="112"/>
      <c r="D25" s="69" t="s">
        <v>59</v>
      </c>
      <c r="E25" s="67"/>
      <c r="F25" s="69" t="s">
        <v>57</v>
      </c>
      <c r="G25" s="69"/>
      <c r="H25" s="112" t="s">
        <v>6</v>
      </c>
      <c r="I25" s="112"/>
    </row>
    <row r="26" spans="1:9" ht="15.75" x14ac:dyDescent="0.25">
      <c r="A26" s="56"/>
      <c r="B26" s="56"/>
      <c r="C26" s="56"/>
      <c r="D26" s="56"/>
      <c r="E26" s="56"/>
      <c r="F26" s="56"/>
      <c r="G26" s="56"/>
      <c r="H26" s="56"/>
      <c r="I26" s="56"/>
    </row>
    <row r="27" spans="1:9" ht="15.75" x14ac:dyDescent="0.25">
      <c r="A27" s="118"/>
      <c r="B27" s="118"/>
      <c r="C27" s="118"/>
      <c r="D27" s="70"/>
      <c r="E27" s="56"/>
      <c r="F27" s="56"/>
      <c r="G27" s="118"/>
      <c r="H27" s="118"/>
      <c r="I27" s="118"/>
    </row>
  </sheetData>
  <mergeCells count="32">
    <mergeCell ref="A1:C3"/>
    <mergeCell ref="D1:G3"/>
    <mergeCell ref="H1:I1"/>
    <mergeCell ref="H2:I2"/>
    <mergeCell ref="H3:I3"/>
    <mergeCell ref="A8:A9"/>
    <mergeCell ref="B8:B9"/>
    <mergeCell ref="C8:F8"/>
    <mergeCell ref="G8:I9"/>
    <mergeCell ref="A4:I4"/>
    <mergeCell ref="A27:C27"/>
    <mergeCell ref="G27:I27"/>
    <mergeCell ref="H20:I20"/>
    <mergeCell ref="E23:F23"/>
    <mergeCell ref="A24:C24"/>
    <mergeCell ref="H24:I24"/>
    <mergeCell ref="H25:I25"/>
    <mergeCell ref="D20:E20"/>
    <mergeCell ref="A20:C20"/>
    <mergeCell ref="A23:C23"/>
    <mergeCell ref="H23:I23"/>
    <mergeCell ref="G10:I10"/>
    <mergeCell ref="G11:I11"/>
    <mergeCell ref="G12:I12"/>
    <mergeCell ref="A25:C25"/>
    <mergeCell ref="A18:B18"/>
    <mergeCell ref="G18:I18"/>
    <mergeCell ref="G17:I17"/>
    <mergeCell ref="G14:I14"/>
    <mergeCell ref="G13:I13"/>
    <mergeCell ref="G15:I15"/>
    <mergeCell ref="G16:I16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2024-06-26T08:30:24Z</dcterms:modified>
</cp:coreProperties>
</file>