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82BFEB63-F1AF-4726-BE2A-EB94367E131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  <definedName name="_xlnm.Print_Area" localSheetId="2">'Tồn San Xuat'!$A$1:$H$27</definedName>
  </definedNames>
  <calcPr calcId="191029"/>
</workbook>
</file>

<file path=xl/calcChain.xml><?xml version="1.0" encoding="utf-8"?>
<calcChain xmlns="http://schemas.openxmlformats.org/spreadsheetml/2006/main">
  <c r="C18" i="3" l="1"/>
  <c r="E5" i="1"/>
  <c r="E18" i="3"/>
  <c r="D18" i="3"/>
  <c r="F10" i="3"/>
  <c r="C16" i="1" l="1"/>
  <c r="E13" i="1"/>
  <c r="F11" i="3"/>
  <c r="E14" i="1"/>
  <c r="E11" i="1"/>
  <c r="F14" i="3" l="1"/>
  <c r="F12" i="3"/>
  <c r="F13" i="3"/>
  <c r="F15" i="3"/>
  <c r="F18" i="3" l="1"/>
  <c r="E12" i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<sst xmlns="http://schemas.openxmlformats.org/spreadsheetml/2006/main" count="110" uniqueCount="78">
  <si>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</si>
  <si>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</si>
  <si>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</si>
  <si>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</si>
  <si>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</si>
  <si>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</si>
  <si>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</si>
  <si>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</si>
  <si>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</si>
  <si>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</si>
  <si>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</si>
  <si>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</si>
  <si>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</si>
  <si>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</si>
  <si>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</si>
  <si>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</si>
  <si>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</si>
  <si>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</si>
  <si>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</si>
  <si>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</si>
  <si>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</si>
  <si>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</si>
  <si>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</si>
  <si>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</si>
  <si>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</si>
  <si>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</si>
  <si>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</si>
  <si>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</si>
  <si>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</si>
  <si>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</si>
  <si>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</si>
  <si>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</si>
  <si>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</si>
  <si>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</si>
  <si>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</si>
  <si>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</si>
  <si>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</si>
  <si>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</si>
  <si>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</si>
  <si>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</si>
  <si>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</si>
  <si>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</si>
  <si>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</si>
  <si>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</si>
  <si>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</si>
  <si>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</si>
  <si>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</si>
  <si>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</si>
  <si>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</si>
  <si>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</si>
  <si>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</si>
  <si>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</si>
  <si>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</si>
  <si>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</si>
  <si>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Lô 3-2022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</si>
  <si>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</si>
  <si>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</si>
  <si>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</si>
  <si>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</si>
  <si>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</si>
  <si>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</si>
  <si>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</si>
  <si>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HUB_VACC_H1</t>
  </si>
  <si>
    <t>TG102LE-4G(0056)</t>
  </si>
  <si>
    <t>Lô 6-2024</t>
  </si>
  <si>
    <t>Lô 3-2025</t>
  </si>
  <si>
    <t>HUB VACC-H1</t>
  </si>
  <si>
    <t>Người Lập Phiếu</t>
  </si>
  <si>
    <t>Card Reader</t>
  </si>
  <si>
    <t>ACT-01_RS232</t>
  </si>
  <si>
    <t>Lô 4-2025</t>
  </si>
  <si>
    <t>Lô 3-2024</t>
  </si>
  <si>
    <t>Kế Toán Kho</t>
  </si>
  <si>
    <t>Hà Nội, Ngày 31 Tháng 07 Năm 2025</t>
  </si>
  <si>
    <t>PHIẾU XÁC NHẬN TỒN SẢN XUẤT THÁNG 7</t>
  </si>
  <si>
    <t>THÁNG 7 NĂM 2025</t>
  </si>
  <si>
    <t>BẢNG TÍNH CHIẾT KHẤU THÁNG 7 NĂM 2025</t>
  </si>
  <si>
    <t>ACT-01 RS232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</si>
</sst>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46797</xdr:colOff>
      <xdr:row>13</xdr:row>
      <xdr:rowOff>13667</xdr:rowOff>
    </xdr:from>
    <xdr:to>
      <xdr:col>14</xdr:col>
      <xdr:colOff>237712</xdr:colOff>
      <xdr:row>15</xdr:row>
      <xdr:rowOff>131677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4872" y="2823542"/>
          <a:ext cx="2629315" cy="518060"/>
        </a:xfrm>
        <a:prstGeom prst="rect">
          <a:avLst/>
        </a:prstGeom>
      </xdr:spPr>
    </xdr:pic>
    <xdr:clientData/>
  </xdr:twoCellAnchor>
  <xdr:twoCellAnchor editAs="oneCell">
    <xdr:from>
      <xdr:col>1</xdr:col>
      <xdr:colOff>6627</xdr:colOff>
      <xdr:row>0</xdr:row>
      <xdr:rowOff>48500</xdr:rowOff>
    </xdr:from>
    <xdr:to>
      <xdr:col>2</xdr:col>
      <xdr:colOff>1447800</xdr:colOff>
      <xdr:row>2</xdr:row>
      <xdr:rowOff>194225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52" y="48500"/>
          <a:ext cx="2984223" cy="54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84897</xdr:colOff>
      <xdr:row>18</xdr:row>
      <xdr:rowOff>89867</xdr:rowOff>
    </xdr:from>
    <xdr:to>
      <xdr:col>14</xdr:col>
      <xdr:colOff>275812</xdr:colOff>
      <xdr:row>21</xdr:row>
      <xdr:rowOff>7852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2972" y="3899867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" zoomScaleNormal="100" workbookViewId="0">
      <selection activeCell="D40" sqref="D40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5" customWidth="1"/>
    <col min="6" max="6" width="30.28515625" customWidth="1"/>
  </cols>
  <sheetData>
    <row r="1" spans="1:6" x14ac:dyDescent="0.25">
      <c r="A1" s="85"/>
      <c r="B1" s="85"/>
      <c r="C1" s="92" t="s">
        <v>25</v>
      </c>
      <c r="D1" s="92"/>
      <c r="E1" s="92"/>
      <c r="F1" s="92"/>
    </row>
    <row r="2" spans="1:6" x14ac:dyDescent="0.25">
      <c r="A2" s="85"/>
      <c r="B2" s="85"/>
      <c r="C2" s="89" t="s">
        <v>37</v>
      </c>
      <c r="D2" s="90"/>
      <c r="E2" s="90"/>
      <c r="F2" s="91"/>
    </row>
    <row r="3" spans="1:6" ht="15.75" x14ac:dyDescent="0.25">
      <c r="A3" s="85"/>
      <c r="B3" s="85"/>
      <c r="C3" s="86" t="s">
        <v>32</v>
      </c>
      <c r="D3" s="87"/>
      <c r="E3" s="87"/>
      <c r="F3" s="88"/>
    </row>
    <row r="4" spans="1:6" ht="36.75" customHeight="1" x14ac:dyDescent="0.25">
      <c r="A4" s="95" t="s">
        <v>76</v>
      </c>
      <c r="B4" s="95"/>
      <c r="C4" s="95"/>
      <c r="D4" s="95"/>
      <c r="E4" s="95"/>
      <c r="F4" s="95"/>
    </row>
    <row r="5" spans="1:6" ht="18" customHeight="1" x14ac:dyDescent="0.35">
      <c r="A5" s="2"/>
      <c r="B5" s="2"/>
      <c r="C5" s="2"/>
      <c r="D5" s="10"/>
      <c r="E5" s="94" t="str">
        <f>'Phieu Tinh CK'!E6:H6</f>
        <v>Hà Nội, Ngày 31 Tháng 07 Năm 2025</v>
      </c>
      <c r="F5" s="94"/>
    </row>
    <row r="6" spans="1:6" ht="15.75" customHeight="1" x14ac:dyDescent="0.35">
      <c r="A6" s="2"/>
      <c r="B6" s="7"/>
      <c r="C6" s="8"/>
      <c r="D6" s="11"/>
      <c r="E6" s="71"/>
      <c r="F6" s="3"/>
    </row>
    <row r="7" spans="1:6" ht="15.75" x14ac:dyDescent="0.25">
      <c r="A7" s="93" t="s">
        <v>23</v>
      </c>
      <c r="B7" s="93"/>
      <c r="C7" s="93"/>
      <c r="D7" s="93"/>
      <c r="E7" s="93"/>
      <c r="F7" s="3"/>
    </row>
    <row r="8" spans="1:6" ht="15.75" x14ac:dyDescent="0.25">
      <c r="A8" s="52" t="s">
        <v>7</v>
      </c>
      <c r="B8" s="52"/>
      <c r="C8" s="52"/>
      <c r="D8" s="12"/>
      <c r="E8" s="70"/>
      <c r="F8" s="3"/>
    </row>
    <row r="9" spans="1:6" ht="15.75" x14ac:dyDescent="0.25">
      <c r="A9" s="1"/>
      <c r="B9" s="1"/>
      <c r="C9" s="1"/>
      <c r="D9" s="12"/>
      <c r="E9" s="70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63</v>
      </c>
      <c r="C11" s="5">
        <v>0</v>
      </c>
      <c r="D11" s="16">
        <v>6000</v>
      </c>
      <c r="E11" s="19">
        <f t="shared" ref="E11:E15" si="0">C11*D11</f>
        <v>0</v>
      </c>
      <c r="F11" s="5" t="s">
        <v>65</v>
      </c>
    </row>
    <row r="12" spans="1:6" x14ac:dyDescent="0.25">
      <c r="A12" s="5">
        <v>2</v>
      </c>
      <c r="B12" s="5" t="s">
        <v>56</v>
      </c>
      <c r="C12" s="5">
        <v>54</v>
      </c>
      <c r="D12" s="16">
        <v>6000</v>
      </c>
      <c r="E12" s="19">
        <f t="shared" si="0"/>
        <v>324000</v>
      </c>
      <c r="F12" s="5" t="s">
        <v>55</v>
      </c>
    </row>
    <row r="13" spans="1:6" x14ac:dyDescent="0.25">
      <c r="A13" s="5">
        <v>3</v>
      </c>
      <c r="B13" s="5" t="s">
        <v>69</v>
      </c>
      <c r="C13" s="5">
        <v>75</v>
      </c>
      <c r="D13" s="16">
        <v>10000</v>
      </c>
      <c r="E13" s="19">
        <f>C13*D13</f>
        <v>750000</v>
      </c>
      <c r="F13" s="5" t="s">
        <v>71</v>
      </c>
    </row>
    <row r="14" spans="1:6" x14ac:dyDescent="0.25">
      <c r="A14" s="5">
        <v>4</v>
      </c>
      <c r="B14" s="5" t="s">
        <v>68</v>
      </c>
      <c r="C14" s="5">
        <v>0</v>
      </c>
      <c r="D14" s="16">
        <v>3000</v>
      </c>
      <c r="E14" s="19">
        <f t="shared" ref="E14" si="1">C14*D14</f>
        <v>0</v>
      </c>
      <c r="F14" s="5" t="s">
        <v>70</v>
      </c>
    </row>
    <row r="15" spans="1:6" x14ac:dyDescent="0.25">
      <c r="A15" s="5">
        <v>5</v>
      </c>
      <c r="B15" s="5" t="s">
        <v>66</v>
      </c>
      <c r="C15" s="5">
        <v>0</v>
      </c>
      <c r="D15" s="16">
        <v>6000</v>
      </c>
      <c r="E15" s="19">
        <f t="shared" si="0"/>
        <v>0</v>
      </c>
      <c r="F15" s="5" t="s">
        <v>64</v>
      </c>
    </row>
    <row r="16" spans="1:6" x14ac:dyDescent="0.25">
      <c r="A16" s="80" t="s">
        <v>8</v>
      </c>
      <c r="B16" s="81"/>
      <c r="C16" s="47">
        <f>SUM(C11:C15)</f>
        <v>129</v>
      </c>
      <c r="D16" s="13"/>
      <c r="E16" s="5"/>
      <c r="F16" s="4"/>
    </row>
    <row r="17" spans="1:6" x14ac:dyDescent="0.25">
      <c r="A17" s="82" t="s">
        <v>9</v>
      </c>
      <c r="B17" s="82"/>
      <c r="C17" s="82"/>
      <c r="D17" s="82"/>
      <c r="E17" s="72">
        <f>SUM(E11:E15)</f>
        <v>1074000</v>
      </c>
      <c r="F17" s="4"/>
    </row>
    <row r="18" spans="1:6" x14ac:dyDescent="0.25">
      <c r="A18" s="6"/>
      <c r="B18" s="6"/>
      <c r="C18" s="6"/>
      <c r="D18" s="14"/>
      <c r="E18" s="73"/>
      <c r="F18" s="3"/>
    </row>
    <row r="19" spans="1:6" x14ac:dyDescent="0.25">
      <c r="A19" s="6"/>
      <c r="B19" s="3"/>
      <c r="C19" s="3"/>
      <c r="D19" s="9"/>
      <c r="E19" s="73"/>
      <c r="F19" s="3"/>
    </row>
    <row r="20" spans="1:6" x14ac:dyDescent="0.25">
      <c r="A20" s="83" t="s">
        <v>28</v>
      </c>
      <c r="B20" s="83"/>
      <c r="C20" s="83" t="s">
        <v>26</v>
      </c>
      <c r="D20" s="83"/>
      <c r="E20" s="83"/>
      <c r="F20" s="39" t="s">
        <v>67</v>
      </c>
    </row>
    <row r="21" spans="1:6" x14ac:dyDescent="0.25">
      <c r="A21" s="84" t="s">
        <v>29</v>
      </c>
      <c r="B21" s="84"/>
      <c r="C21" s="84" t="s">
        <v>29</v>
      </c>
      <c r="D21" s="84"/>
      <c r="E21" s="84"/>
      <c r="F21" s="39" t="s">
        <v>29</v>
      </c>
    </row>
    <row r="22" spans="1:6" x14ac:dyDescent="0.25">
      <c r="A22" s="31"/>
      <c r="B22" s="38"/>
      <c r="C22" s="38"/>
      <c r="D22" s="40"/>
      <c r="E22" s="73"/>
      <c r="F22" s="40"/>
    </row>
    <row r="23" spans="1:6" x14ac:dyDescent="0.25">
      <c r="A23" s="31"/>
      <c r="B23" s="38"/>
      <c r="C23" s="38"/>
      <c r="D23" s="40"/>
      <c r="E23" s="73"/>
      <c r="F23" s="40"/>
    </row>
    <row r="24" spans="1:6" x14ac:dyDescent="0.25">
      <c r="A24" s="31"/>
      <c r="B24" s="38"/>
      <c r="C24" s="38"/>
      <c r="D24" s="40"/>
      <c r="E24" s="73"/>
      <c r="F24" s="40"/>
    </row>
    <row r="25" spans="1:6" x14ac:dyDescent="0.25">
      <c r="A25" s="41"/>
      <c r="B25" s="42"/>
      <c r="C25" s="42"/>
      <c r="D25" s="43"/>
      <c r="E25" s="73"/>
      <c r="F25" s="42"/>
    </row>
    <row r="26" spans="1:6" x14ac:dyDescent="0.25">
      <c r="A26" s="83" t="s">
        <v>52</v>
      </c>
      <c r="B26" s="83"/>
      <c r="C26" s="83" t="s">
        <v>27</v>
      </c>
      <c r="D26" s="83"/>
      <c r="E26" s="83"/>
      <c r="F26" s="39" t="s">
        <v>6</v>
      </c>
    </row>
    <row r="27" spans="1:6" x14ac:dyDescent="0.25">
      <c r="A27" s="31"/>
      <c r="B27" s="38"/>
      <c r="C27" s="38"/>
      <c r="D27" s="40"/>
      <c r="E27" s="67"/>
      <c r="F27" s="38"/>
    </row>
    <row r="28" spans="1:6" x14ac:dyDescent="0.25">
      <c r="A28" s="31"/>
      <c r="B28" s="38"/>
      <c r="C28" s="38"/>
      <c r="D28" s="40"/>
      <c r="E28" s="67"/>
      <c r="F28" s="38"/>
    </row>
    <row r="29" spans="1:6" x14ac:dyDescent="0.25">
      <c r="A29" s="31"/>
      <c r="B29" s="38"/>
      <c r="C29" s="38"/>
      <c r="D29" s="40"/>
      <c r="E29" s="67"/>
      <c r="F29" s="38"/>
    </row>
    <row r="30" spans="1:6" x14ac:dyDescent="0.25">
      <c r="A30" s="41"/>
      <c r="B30" s="42"/>
      <c r="C30" s="42"/>
      <c r="D30" s="43"/>
      <c r="E30" s="74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A21:B21"/>
    <mergeCell ref="C20:E20"/>
    <mergeCell ref="C21:E21"/>
    <mergeCell ref="C26:E26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M15" sqref="M15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7"/>
      <c r="B1" s="97"/>
      <c r="C1" s="89" t="s">
        <v>3</v>
      </c>
      <c r="D1" s="90"/>
      <c r="E1" s="90"/>
      <c r="F1" s="90"/>
      <c r="G1" s="90"/>
      <c r="H1" s="91"/>
    </row>
    <row r="2" spans="1:8" x14ac:dyDescent="0.25">
      <c r="A2" s="97"/>
      <c r="B2" s="97"/>
      <c r="C2" s="89" t="s">
        <v>36</v>
      </c>
      <c r="D2" s="90"/>
      <c r="E2" s="90"/>
      <c r="F2" s="90"/>
      <c r="G2" s="90"/>
      <c r="H2" s="91"/>
    </row>
    <row r="3" spans="1:8" ht="15.75" customHeight="1" x14ac:dyDescent="0.25">
      <c r="A3" s="97"/>
      <c r="B3" s="97"/>
      <c r="C3" s="86" t="s">
        <v>32</v>
      </c>
      <c r="D3" s="87"/>
      <c r="E3" s="87"/>
      <c r="F3" s="87"/>
      <c r="G3" s="87"/>
      <c r="H3" s="88"/>
    </row>
    <row r="4" spans="1:8" ht="25.5" x14ac:dyDescent="0.35">
      <c r="A4" s="98" t="s">
        <v>24</v>
      </c>
      <c r="B4" s="98"/>
      <c r="C4" s="98"/>
      <c r="D4" s="98"/>
      <c r="E4" s="98"/>
      <c r="F4" s="98"/>
      <c r="G4" s="98"/>
      <c r="H4" s="98"/>
    </row>
    <row r="5" spans="1:8" ht="21.75" customHeight="1" x14ac:dyDescent="0.35">
      <c r="A5" s="18"/>
      <c r="B5" s="18"/>
      <c r="C5" s="108" t="s">
        <v>75</v>
      </c>
      <c r="D5" s="108"/>
      <c r="E5" s="108"/>
      <c r="F5" s="108"/>
      <c r="G5" s="18"/>
      <c r="H5" s="18"/>
    </row>
    <row r="6" spans="1:8" ht="15.75" customHeight="1" x14ac:dyDescent="0.35">
      <c r="A6" s="18"/>
      <c r="B6" s="18"/>
      <c r="C6" s="20"/>
      <c r="D6" s="20"/>
      <c r="E6" s="107" t="s">
        <v>73</v>
      </c>
      <c r="F6" s="107"/>
      <c r="G6" s="107"/>
      <c r="H6" s="107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1074000</v>
      </c>
      <c r="D9" s="35"/>
    </row>
    <row r="10" spans="1:8" s="17" customFormat="1" ht="31.5" customHeight="1" x14ac:dyDescent="0.25">
      <c r="A10" s="102" t="s">
        <v>16</v>
      </c>
      <c r="B10" s="103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9" t="s">
        <v>14</v>
      </c>
      <c r="B12" s="110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</v>
      </c>
      <c r="D15" s="36">
        <v>100</v>
      </c>
      <c r="E15" s="19">
        <f>($C$9*D15)/$D$19</f>
        <v>268500</v>
      </c>
      <c r="F15" s="16">
        <v>0</v>
      </c>
      <c r="G15" s="16">
        <v>0</v>
      </c>
      <c r="H15" s="16">
        <f>((E15-F15)+($F$21/10))-G15</f>
        <v>268500</v>
      </c>
    </row>
    <row r="16" spans="1:8" ht="16.5" customHeight="1" x14ac:dyDescent="0.25">
      <c r="A16" s="5">
        <v>2</v>
      </c>
      <c r="B16" s="4" t="s">
        <v>34</v>
      </c>
      <c r="C16" s="32">
        <v>1</v>
      </c>
      <c r="D16" s="36">
        <v>100</v>
      </c>
      <c r="E16" s="19">
        <f>($C$9*D16)/$D$19</f>
        <v>268500</v>
      </c>
      <c r="F16" s="16">
        <v>0</v>
      </c>
      <c r="G16" s="16">
        <v>0</v>
      </c>
      <c r="H16" s="16">
        <f>((E16-F16)+($F$21/10))-G16</f>
        <v>268500</v>
      </c>
    </row>
    <row r="17" spans="1:10" ht="16.5" customHeight="1" x14ac:dyDescent="0.25">
      <c r="A17" s="5">
        <v>3</v>
      </c>
      <c r="B17" s="4" t="s">
        <v>57</v>
      </c>
      <c r="C17" s="32">
        <v>1.5</v>
      </c>
      <c r="D17" s="36">
        <v>100</v>
      </c>
      <c r="E17" s="19">
        <f>($C$9*D17)/$D$19</f>
        <v>268500</v>
      </c>
      <c r="F17" s="16">
        <v>0</v>
      </c>
      <c r="G17" s="16">
        <v>0</v>
      </c>
      <c r="H17" s="16">
        <f>((E17-F17)+($F$21/10))-G17</f>
        <v>268500</v>
      </c>
    </row>
    <row r="18" spans="1:10" ht="17.25" customHeight="1" x14ac:dyDescent="0.25">
      <c r="A18" s="5">
        <v>4</v>
      </c>
      <c r="B18" s="3" t="s">
        <v>58</v>
      </c>
      <c r="C18" s="32">
        <v>0</v>
      </c>
      <c r="D18" s="36">
        <v>100</v>
      </c>
      <c r="E18" s="19">
        <f>($C$9*D18)/$D$19</f>
        <v>268500</v>
      </c>
      <c r="F18" s="16">
        <v>0</v>
      </c>
      <c r="G18" s="16">
        <v>0</v>
      </c>
      <c r="H18" s="16">
        <f>((E18-F18)+($F$21/10))-G18</f>
        <v>268500</v>
      </c>
    </row>
    <row r="19" spans="1:10" x14ac:dyDescent="0.25">
      <c r="A19" s="104" t="s">
        <v>21</v>
      </c>
      <c r="B19" s="105"/>
      <c r="C19" s="106"/>
      <c r="D19" s="32">
        <f>SUM(D15:D18)</f>
        <v>400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9" t="s">
        <v>13</v>
      </c>
      <c r="B21" s="100"/>
      <c r="C21" s="101"/>
      <c r="D21" s="34"/>
      <c r="E21" s="21">
        <f>SUM(E15:E18)</f>
        <v>1074000</v>
      </c>
      <c r="F21" s="21">
        <f>SUM(F15:F20)</f>
        <v>0</v>
      </c>
      <c r="G21" s="21">
        <f>SUM(G15:G18)</f>
        <v>0</v>
      </c>
      <c r="H21" s="21">
        <f>SUM(H15:H20)</f>
        <v>1074000</v>
      </c>
      <c r="J21" s="26"/>
    </row>
    <row r="22" spans="1:10" ht="26.25" customHeight="1" x14ac:dyDescent="0.25">
      <c r="A22" s="49" t="s">
        <v>31</v>
      </c>
    </row>
    <row r="24" spans="1:10" x14ac:dyDescent="0.25">
      <c r="A24" s="83" t="s">
        <v>28</v>
      </c>
      <c r="B24" s="83"/>
      <c r="C24" s="31"/>
      <c r="D24" s="31" t="s">
        <v>26</v>
      </c>
      <c r="E24" s="31"/>
      <c r="F24" s="38"/>
      <c r="G24" s="96" t="s">
        <v>11</v>
      </c>
      <c r="H24" s="96"/>
    </row>
    <row r="25" spans="1:10" x14ac:dyDescent="0.25">
      <c r="A25" s="84" t="s">
        <v>29</v>
      </c>
      <c r="B25" s="84"/>
      <c r="C25" s="39"/>
      <c r="D25" s="39" t="s">
        <v>29</v>
      </c>
      <c r="E25" s="45"/>
      <c r="G25" s="84" t="s">
        <v>29</v>
      </c>
      <c r="H25" s="84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3" t="s">
        <v>52</v>
      </c>
      <c r="B30" s="83"/>
      <c r="C30" s="31"/>
      <c r="D30" s="31" t="s">
        <v>27</v>
      </c>
      <c r="E30" s="38"/>
      <c r="F30" s="38"/>
      <c r="G30" s="96" t="s">
        <v>6</v>
      </c>
      <c r="H30" s="96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abSelected="1" view="pageBreakPreview" zoomScaleNormal="100" zoomScaleSheetLayoutView="100" workbookViewId="0">
      <selection activeCell="A23" sqref="A23:C2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132"/>
      <c r="B1" s="132"/>
      <c r="C1" s="132"/>
      <c r="D1" s="133" t="s">
        <v>74</v>
      </c>
      <c r="E1" s="134"/>
      <c r="F1" s="134"/>
      <c r="G1" s="139" t="s">
        <v>38</v>
      </c>
      <c r="H1" s="140"/>
    </row>
    <row r="2" spans="1:9" ht="15.75" customHeight="1" x14ac:dyDescent="0.25">
      <c r="A2" s="132"/>
      <c r="B2" s="132"/>
      <c r="C2" s="132"/>
      <c r="D2" s="135"/>
      <c r="E2" s="136"/>
      <c r="F2" s="136"/>
      <c r="G2" s="139" t="s">
        <v>39</v>
      </c>
      <c r="H2" s="140"/>
    </row>
    <row r="3" spans="1:9" ht="15.75" customHeight="1" x14ac:dyDescent="0.25">
      <c r="A3" s="132"/>
      <c r="B3" s="132"/>
      <c r="C3" s="132"/>
      <c r="D3" s="137"/>
      <c r="E3" s="138"/>
      <c r="F3" s="138"/>
      <c r="G3" s="139" t="s">
        <v>40</v>
      </c>
      <c r="H3" s="140"/>
    </row>
    <row r="4" spans="1:9" ht="16.5" x14ac:dyDescent="0.25">
      <c r="A4" s="131" t="s">
        <v>73</v>
      </c>
      <c r="B4" s="131"/>
      <c r="C4" s="131"/>
      <c r="D4" s="131"/>
      <c r="E4" s="131"/>
      <c r="F4" s="131"/>
      <c r="G4" s="131"/>
      <c r="H4" s="131"/>
    </row>
    <row r="5" spans="1:9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9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</row>
    <row r="8" spans="1:9" ht="15.75" customHeight="1" x14ac:dyDescent="0.25">
      <c r="A8" s="122" t="s">
        <v>4</v>
      </c>
      <c r="B8" s="122" t="s">
        <v>43</v>
      </c>
      <c r="C8" s="124" t="s">
        <v>44</v>
      </c>
      <c r="D8" s="125"/>
      <c r="E8" s="125"/>
      <c r="F8" s="126"/>
      <c r="G8" s="127" t="s">
        <v>30</v>
      </c>
      <c r="H8" s="128"/>
    </row>
    <row r="9" spans="1:9" ht="15.75" x14ac:dyDescent="0.25">
      <c r="A9" s="123"/>
      <c r="B9" s="123"/>
      <c r="C9" s="58" t="s">
        <v>45</v>
      </c>
      <c r="D9" s="58" t="s">
        <v>46</v>
      </c>
      <c r="E9" s="58" t="s">
        <v>47</v>
      </c>
      <c r="F9" s="58" t="s">
        <v>48</v>
      </c>
      <c r="G9" s="129"/>
      <c r="H9" s="130"/>
    </row>
    <row r="10" spans="1:9" ht="15.75" x14ac:dyDescent="0.25">
      <c r="A10" s="78">
        <v>1</v>
      </c>
      <c r="B10" s="76" t="s">
        <v>63</v>
      </c>
      <c r="C10" s="60">
        <v>1500</v>
      </c>
      <c r="D10" s="60">
        <v>500</v>
      </c>
      <c r="E10" s="60">
        <v>0</v>
      </c>
      <c r="F10" s="60">
        <f>D10-E10</f>
        <v>500</v>
      </c>
      <c r="G10" s="111" t="s">
        <v>65</v>
      </c>
      <c r="H10" s="118"/>
      <c r="I10" s="79"/>
    </row>
    <row r="11" spans="1:9" ht="15.75" x14ac:dyDescent="0.25">
      <c r="A11" s="78">
        <v>2</v>
      </c>
      <c r="B11" s="62" t="s">
        <v>77</v>
      </c>
      <c r="C11" s="60">
        <v>200</v>
      </c>
      <c r="D11" s="60">
        <v>77</v>
      </c>
      <c r="E11" s="60">
        <v>75</v>
      </c>
      <c r="F11" s="61">
        <f>D11-E11</f>
        <v>2</v>
      </c>
      <c r="G11" s="111" t="s">
        <v>71</v>
      </c>
      <c r="H11" s="112"/>
    </row>
    <row r="12" spans="1:9" ht="15.75" x14ac:dyDescent="0.25">
      <c r="A12" s="78">
        <v>3</v>
      </c>
      <c r="B12" s="59" t="s">
        <v>50</v>
      </c>
      <c r="C12" s="60">
        <v>200</v>
      </c>
      <c r="D12" s="60">
        <v>178</v>
      </c>
      <c r="E12" s="60">
        <v>0</v>
      </c>
      <c r="F12" s="61">
        <f t="shared" ref="F12" si="0">D12</f>
        <v>178</v>
      </c>
      <c r="G12" s="111" t="s">
        <v>53</v>
      </c>
      <c r="H12" s="112"/>
    </row>
    <row r="13" spans="1:9" ht="15.75" x14ac:dyDescent="0.25">
      <c r="A13" s="78">
        <v>4</v>
      </c>
      <c r="B13" s="59" t="s">
        <v>49</v>
      </c>
      <c r="C13" s="60">
        <v>300</v>
      </c>
      <c r="D13" s="60">
        <v>52</v>
      </c>
      <c r="E13" s="60">
        <v>0</v>
      </c>
      <c r="F13" s="61">
        <f>D13-E13</f>
        <v>52</v>
      </c>
      <c r="G13" s="111" t="s">
        <v>53</v>
      </c>
      <c r="H13" s="112"/>
    </row>
    <row r="14" spans="1:9" ht="15.75" x14ac:dyDescent="0.25">
      <c r="A14" s="78">
        <v>5</v>
      </c>
      <c r="B14" s="62" t="s">
        <v>49</v>
      </c>
      <c r="C14" s="60">
        <v>200</v>
      </c>
      <c r="D14" s="60">
        <v>22</v>
      </c>
      <c r="E14" s="60">
        <v>0</v>
      </c>
      <c r="F14" s="61">
        <f>D14-E14</f>
        <v>22</v>
      </c>
      <c r="G14" s="111" t="s">
        <v>54</v>
      </c>
      <c r="H14" s="112"/>
    </row>
    <row r="15" spans="1:9" ht="15.75" x14ac:dyDescent="0.25">
      <c r="A15" s="78">
        <v>6</v>
      </c>
      <c r="B15" s="62" t="s">
        <v>62</v>
      </c>
      <c r="C15" s="60">
        <v>30</v>
      </c>
      <c r="D15" s="60">
        <v>2</v>
      </c>
      <c r="E15" s="60">
        <v>0</v>
      </c>
      <c r="F15" s="61">
        <f>D15-E15</f>
        <v>2</v>
      </c>
      <c r="G15" s="111" t="s">
        <v>53</v>
      </c>
      <c r="H15" s="112"/>
    </row>
    <row r="16" spans="1:9" ht="15.75" x14ac:dyDescent="0.25">
      <c r="A16" s="78">
        <v>7</v>
      </c>
      <c r="B16" s="62" t="s">
        <v>60</v>
      </c>
      <c r="C16" s="60">
        <v>30</v>
      </c>
      <c r="D16" s="60">
        <v>3</v>
      </c>
      <c r="E16" s="60">
        <v>0</v>
      </c>
      <c r="F16" s="61">
        <v>3</v>
      </c>
      <c r="G16" s="111" t="s">
        <v>53</v>
      </c>
      <c r="H16" s="112"/>
    </row>
    <row r="17" spans="1:8" ht="15.75" x14ac:dyDescent="0.25">
      <c r="A17" s="78">
        <v>8</v>
      </c>
      <c r="B17" s="62" t="s">
        <v>59</v>
      </c>
      <c r="C17" s="60"/>
      <c r="D17" s="60"/>
      <c r="E17" s="60">
        <v>54</v>
      </c>
      <c r="F17" s="61"/>
      <c r="G17" s="118"/>
      <c r="H17" s="112"/>
    </row>
    <row r="18" spans="1:8" ht="15.75" x14ac:dyDescent="0.25">
      <c r="A18" s="114" t="s">
        <v>51</v>
      </c>
      <c r="B18" s="115"/>
      <c r="C18" s="63">
        <f>SUM(C10:C17)</f>
        <v>2460</v>
      </c>
      <c r="D18" s="63">
        <f>SUM(D10:D17)</f>
        <v>834</v>
      </c>
      <c r="E18" s="63">
        <f>SUM(E10:E17)</f>
        <v>129</v>
      </c>
      <c r="F18" s="63">
        <f>SUM(F10:F17)</f>
        <v>759</v>
      </c>
      <c r="G18" s="116"/>
      <c r="H18" s="117"/>
    </row>
    <row r="19" spans="1:8" ht="15.75" x14ac:dyDescent="0.25">
      <c r="A19" s="56"/>
      <c r="B19" s="56"/>
      <c r="C19" s="56"/>
      <c r="D19" s="56"/>
      <c r="E19" s="56"/>
      <c r="F19" s="56"/>
      <c r="G19" s="56"/>
      <c r="H19" s="56"/>
    </row>
    <row r="20" spans="1:8" ht="15.75" x14ac:dyDescent="0.25">
      <c r="A20" s="121" t="s">
        <v>26</v>
      </c>
      <c r="B20" s="121"/>
      <c r="C20" s="121"/>
      <c r="D20" s="121" t="s">
        <v>72</v>
      </c>
      <c r="E20" s="121"/>
      <c r="F20" s="77"/>
      <c r="G20" s="83" t="s">
        <v>11</v>
      </c>
      <c r="H20" s="83"/>
    </row>
    <row r="21" spans="1:8" ht="15.75" x14ac:dyDescent="0.25">
      <c r="A21" s="64"/>
      <c r="B21" s="84" t="s">
        <v>29</v>
      </c>
      <c r="C21" s="84"/>
      <c r="D21" s="84" t="s">
        <v>29</v>
      </c>
      <c r="E21" s="84"/>
      <c r="F21" s="65"/>
      <c r="G21" s="84" t="s">
        <v>29</v>
      </c>
      <c r="H21" s="84"/>
    </row>
    <row r="22" spans="1:8" ht="15.75" x14ac:dyDescent="0.25">
      <c r="A22" s="64"/>
      <c r="B22" s="64"/>
      <c r="C22" s="64"/>
      <c r="D22" s="64"/>
      <c r="E22" s="64"/>
      <c r="F22" s="65"/>
      <c r="G22" s="64"/>
      <c r="H22" s="64"/>
    </row>
    <row r="23" spans="1:8" ht="15.75" x14ac:dyDescent="0.25">
      <c r="A23" s="120"/>
      <c r="B23" s="120"/>
      <c r="C23" s="120"/>
      <c r="D23" s="70"/>
      <c r="E23" s="120"/>
      <c r="F23" s="120"/>
      <c r="G23" s="120"/>
      <c r="H23" s="120"/>
    </row>
    <row r="24" spans="1:8" ht="15.75" x14ac:dyDescent="0.25">
      <c r="A24" s="113"/>
      <c r="B24" s="113"/>
      <c r="C24" s="113"/>
      <c r="D24" s="66"/>
      <c r="E24" s="66"/>
      <c r="F24" s="68"/>
      <c r="G24" s="113"/>
      <c r="H24" s="113"/>
    </row>
    <row r="25" spans="1:8" ht="15.75" x14ac:dyDescent="0.25">
      <c r="A25" s="113" t="s">
        <v>27</v>
      </c>
      <c r="B25" s="113"/>
      <c r="C25" s="113"/>
      <c r="D25" s="113" t="s">
        <v>61</v>
      </c>
      <c r="E25" s="113"/>
      <c r="F25" s="68"/>
      <c r="G25" s="113" t="s">
        <v>6</v>
      </c>
      <c r="H25" s="113"/>
    </row>
    <row r="26" spans="1:8" ht="15.75" x14ac:dyDescent="0.25">
      <c r="A26" s="56"/>
      <c r="B26" s="56"/>
      <c r="C26" s="56"/>
      <c r="D26" s="56"/>
      <c r="E26" s="56"/>
      <c r="F26" s="56"/>
      <c r="G26" s="56"/>
      <c r="H26" s="56"/>
    </row>
    <row r="27" spans="1:8" ht="15.75" x14ac:dyDescent="0.25">
      <c r="A27" s="119"/>
      <c r="B27" s="119"/>
      <c r="C27" s="119"/>
      <c r="D27" s="69"/>
      <c r="E27" s="56"/>
      <c r="F27" s="56"/>
      <c r="G27" s="119"/>
      <c r="H27" s="119"/>
    </row>
  </sheetData>
  <mergeCells count="36"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  <mergeCell ref="A27:C27"/>
    <mergeCell ref="G27:H27"/>
    <mergeCell ref="G20:H20"/>
    <mergeCell ref="E23:F23"/>
    <mergeCell ref="A24:C24"/>
    <mergeCell ref="G24:H24"/>
    <mergeCell ref="G25:H25"/>
    <mergeCell ref="D20:E20"/>
    <mergeCell ref="A20:C20"/>
    <mergeCell ref="A23:C23"/>
    <mergeCell ref="G23:H23"/>
    <mergeCell ref="D25:E25"/>
    <mergeCell ref="B21:C21"/>
    <mergeCell ref="D21:E21"/>
    <mergeCell ref="G21:H21"/>
    <mergeCell ref="G11:H11"/>
    <mergeCell ref="A25:C25"/>
    <mergeCell ref="A18:B18"/>
    <mergeCell ref="G18:H18"/>
    <mergeCell ref="G17:H17"/>
    <mergeCell ref="G13:H13"/>
    <mergeCell ref="G12:H12"/>
    <mergeCell ref="G14:H14"/>
    <mergeCell ref="G15:H15"/>
    <mergeCell ref="G16:H16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2025-07-31T08:21:04Z</dcterms:modified>
</cp:coreProperties>
</file>