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20" yWindow="-120" windowWidth="29040" windowHeight="15840" activeTab="6"/>
  </bookViews>
  <sheets>
    <sheet name="TOP-1" sheetId="41" r:id="rId1"/>
    <sheet name="TG102LE" sheetId="37" r:id="rId2"/>
    <sheet name="TG102V" sheetId="40" r:id="rId3"/>
    <sheet name="TG102SE" sheetId="38" r:id="rId4"/>
    <sheet name="TG007" sheetId="42" r:id="rId5"/>
    <sheet name="TG102" sheetId="39" r:id="rId6"/>
    <sheet name="TongThang" sheetId="25" r:id="rId7"/>
  </sheets>
  <definedNames>
    <definedName name="_xlnm._FilterDatabase" localSheetId="4" hidden="1">'TG007'!$S$4:$S$51</definedName>
    <definedName name="_xlnm._FilterDatabase" localSheetId="5" hidden="1">'TG102'!$S$4:$S$51</definedName>
    <definedName name="_xlnm._FilterDatabase" localSheetId="1" hidden="1">TG102LE!$S$4:$S$51</definedName>
    <definedName name="_xlnm._FilterDatabase" localSheetId="3" hidden="1">TG102SE!$S$4:$S$51</definedName>
    <definedName name="_xlnm._FilterDatabase" localSheetId="2" hidden="1">TG102V!$S$4:$S$51</definedName>
    <definedName name="_xlnm._FilterDatabase" localSheetId="6" hidden="1">TongThang!$S$4:$S$51</definedName>
    <definedName name="_xlnm._FilterDatabase" localSheetId="0" hidden="1">'TOP-1'!$S$4:$S$51</definedName>
    <definedName name="_xlnm.Criteria" localSheetId="4">'TG007'!$S$4:$S$51</definedName>
    <definedName name="_xlnm.Criteria" localSheetId="5">'TG102'!$S$4:$S$51</definedName>
    <definedName name="_xlnm.Criteria" localSheetId="1">TG102LE!$S$4:$S$51</definedName>
    <definedName name="_xlnm.Criteria" localSheetId="3">TG102SE!$S$4:$S$51</definedName>
    <definedName name="_xlnm.Criteria" localSheetId="2">TG102V!$S$4:$S$51</definedName>
    <definedName name="_xlnm.Criteria" localSheetId="6">TongThang!$S$4:$S$51</definedName>
    <definedName name="_xlnm.Criteria" localSheetId="0">'TOP-1'!$S$4:$S$51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X48" i="40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9" l="1"/>
  <c r="V37" i="40"/>
  <c r="V37" i="41"/>
  <c r="V37" i="38"/>
  <c r="V37" i="42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<sst xmlns="http://schemas.openxmlformats.org/spreadsheetml/2006/main" count="1258" uniqueCount="139">
  <si>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</si>
  <si>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</si>
  <si>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</si>
  <si>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</si>
  <si>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</si>
  <si>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</si>
  <si>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</si>
  <si>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</si>
  <si>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</si>
  <si>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</si>
  <si>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</si>
  <si>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</si>
  <si>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</si>
  <si>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</si>
  <si>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</si>
  <si>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</si>
  <si>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</si>
  <si>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</si>
  <si>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</si>
  <si>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</si>
  <si>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</si>
  <si>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</si>
  <si>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</si>
  <si>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</si>
  <si>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</si>
  <si>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</si>
  <si>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</si>
  <si>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</si>
  <si>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</si>
  <si>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</si>
  <si>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</si>
  <si>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</si>
  <si>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</si>
  <si>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</si>
  <si>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</si>
  <si>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</si>
  <si>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</si>
  <si>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</si>
  <si>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</si>
  <si>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</si>
  <si>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</si>
  <si>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</si>
  <si>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</si>
  <si>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</si>
  <si>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</si>
  <si>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</si>
  <si>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</si>
  <si>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</si>
  <si>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</si>
  <si>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</si>
  <si>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</si>
  <si>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</si>
  <si>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</si>
  <si>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</si>
  <si>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</si>
  <si>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</si>
  <si>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</si>
  <si>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</si>
  <si>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</si>
  <si>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</si>
  <si>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</si>
  <si>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</si>
  <si>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Còn BH</t>
  </si>
  <si>
    <t>GPS Global</t>
  </si>
  <si>
    <t>TOP-1</t>
  </si>
  <si>
    <t>H</t>
  </si>
  <si>
    <t>Xuất bán Taris</t>
  </si>
  <si>
    <t>Xuất bán Ngọc Kim Anh</t>
  </si>
  <si>
    <t>anh Đức DKTO</t>
  </si>
  <si>
    <t>TG102SE</t>
  </si>
  <si>
    <t>TG102V</t>
  </si>
  <si>
    <t>Xuất bán TechGlobal</t>
  </si>
  <si>
    <t>TG007</t>
  </si>
  <si>
    <t>TG102</t>
  </si>
  <si>
    <t>LE.2.00.---28.200624</t>
  </si>
  <si>
    <t>125.212.203.114,16060</t>
  </si>
  <si>
    <t>Thiết bị không chốt GPS</t>
  </si>
  <si>
    <t>Xử lý lại ăng ten GPS</t>
  </si>
  <si>
    <t>Quang</t>
  </si>
  <si>
    <t>LE.1.00.---06.191010</t>
  </si>
  <si>
    <t>lock : 027.000.012.023,09008</t>
  </si>
  <si>
    <t>027.000.012.023,09008</t>
  </si>
  <si>
    <t>Lock: 027.000.012.023,09008</t>
  </si>
  <si>
    <t>Thiết bị chập nguồn</t>
  </si>
  <si>
    <t>Thay tụ lọc nguồn</t>
  </si>
  <si>
    <t>BT</t>
  </si>
  <si>
    <t>Tùng</t>
  </si>
  <si>
    <t>NG, NCFW</t>
  </si>
  <si>
    <t>PC+PM</t>
  </si>
  <si>
    <t>LE.3.00.---01.200923</t>
  </si>
  <si>
    <t>112.213.085.066,09008</t>
  </si>
  <si>
    <t>Kiểm tra lại dịch vụ trên server</t>
  </si>
  <si>
    <t>GPS,NCFW</t>
  </si>
  <si>
    <t>SE.4.00.---06.200630</t>
  </si>
  <si>
    <t>Test lại thiết bị</t>
  </si>
  <si>
    <t>SE.3.00.---02.180711</t>
  </si>
  <si>
    <t>125.212.203.114,15757</t>
  </si>
  <si>
    <t>Cấu hình lại thiết bị, nâng cấp FW</t>
  </si>
  <si>
    <t>MCH,NCFW</t>
  </si>
  <si>
    <t>SE.3.00.---01.120617</t>
  </si>
  <si>
    <t>p01.livegps.vn,07102</t>
  </si>
  <si>
    <t>Thiết bị không nhận sim</t>
  </si>
  <si>
    <t>Thiết bị lỗi GPS</t>
  </si>
  <si>
    <t>Thể</t>
  </si>
  <si>
    <t>Không thuộc diện bảo hành</t>
  </si>
  <si>
    <t>KS</t>
  </si>
  <si>
    <t>Thiết bị oxi hóa</t>
  </si>
  <si>
    <t>Không khắc phục được</t>
  </si>
  <si>
    <t>Thiết bị không thuộc diện bảo hành</t>
  </si>
  <si>
    <t>Thiết bị chập nguồn, hỏng nhiều linh kiện</t>
  </si>
  <si>
    <t>SE.2.03.---23.111215</t>
  </si>
  <si>
    <t>Thiết bị mất cấu hình</t>
  </si>
  <si>
    <t>Set lại cấu hình, nâng cấp FW</t>
  </si>
  <si>
    <t>MCH, NCFW</t>
  </si>
  <si>
    <t>Thiết bị thuộc đại lý khác</t>
  </si>
  <si>
    <t>Thiết bị lỗi mạch</t>
  </si>
  <si>
    <t>`PC</t>
  </si>
  <si>
    <t>SE.4.00.---02.190820</t>
  </si>
  <si>
    <t>Thiết bị lỗi module GPS</t>
  </si>
  <si>
    <t>Thiết bị hoạt động bình thường</t>
  </si>
  <si>
    <t>SE.4.00.---05.200416</t>
  </si>
  <si>
    <t>X.4.0.0.00002.180125</t>
  </si>
  <si>
    <t>027.000.012.023,09004</t>
  </si>
  <si>
    <t>B.2.12</t>
  </si>
  <si>
    <t>X.3.0.0.00042.250815</t>
  </si>
  <si>
    <t>125.212.203.114,15555</t>
  </si>
  <si>
    <t>Thiết bị treo</t>
  </si>
  <si>
    <t>X.3.0.0.00041.250815</t>
  </si>
  <si>
    <t>X.3.0.0</t>
  </si>
  <si>
    <t>W.2.00.---21.200630</t>
  </si>
  <si>
    <t>Nâng cấp khay sim+FW</t>
  </si>
  <si>
    <t>NCFW, LK</t>
  </si>
  <si>
    <t>CS</t>
  </si>
  <si>
    <t>SE.2.03.---25.111215</t>
  </si>
  <si>
    <t>124.158.005.014,16870</t>
  </si>
  <si>
    <t>SE.3.00.---01.181017</t>
  </si>
  <si>
    <t>Thiết bị lỗi module GSM</t>
  </si>
  <si>
    <t>SE.2.03.---21.111215</t>
  </si>
  <si>
    <t>Khách không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</si>
</sst>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85" zoomScaleNormal="85" workbookViewId="0">
      <selection activeCell="B6" sqref="B6:R7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3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5"/>
      <c r="U4" s="65" t="s">
        <v>39</v>
      </c>
      <c r="V4" s="65" t="s">
        <v>53</v>
      </c>
      <c r="W4" s="44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65"/>
      <c r="K5" s="63" t="s">
        <v>12</v>
      </c>
      <c r="L5" s="63" t="s">
        <v>13</v>
      </c>
      <c r="M5" s="72"/>
      <c r="N5" s="72"/>
      <c r="O5" s="72"/>
      <c r="P5" s="77"/>
      <c r="Q5" s="72"/>
      <c r="R5" s="72"/>
      <c r="S5" s="78"/>
      <c r="T5" s="25"/>
      <c r="U5" s="65"/>
      <c r="V5" s="65"/>
      <c r="W5" s="44"/>
    </row>
    <row r="6" spans="1:23" s="11" customFormat="1" ht="18" customHeight="1" x14ac:dyDescent="0.25">
      <c r="A6" s="3">
        <v>1</v>
      </c>
      <c r="B6" s="59">
        <v>44643</v>
      </c>
      <c r="C6" s="59">
        <v>44664</v>
      </c>
      <c r="D6" s="35" t="s">
        <v>64</v>
      </c>
      <c r="E6" s="36">
        <v>868183038597733</v>
      </c>
      <c r="F6" s="35"/>
      <c r="G6" s="35" t="s">
        <v>62</v>
      </c>
      <c r="H6" s="46"/>
      <c r="I6" s="51" t="s">
        <v>75</v>
      </c>
      <c r="J6" s="1" t="s">
        <v>76</v>
      </c>
      <c r="K6" s="1" t="s">
        <v>74</v>
      </c>
      <c r="L6" s="37"/>
      <c r="M6" s="37" t="s">
        <v>77</v>
      </c>
      <c r="N6" s="1"/>
      <c r="O6" s="37" t="s">
        <v>85</v>
      </c>
      <c r="P6" s="1" t="s">
        <v>78</v>
      </c>
      <c r="Q6" s="2" t="s">
        <v>18</v>
      </c>
      <c r="R6" s="35" t="s">
        <v>21</v>
      </c>
      <c r="S6" s="3"/>
      <c r="T6" s="62"/>
      <c r="U6" s="7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>
        <v>44643</v>
      </c>
      <c r="C7" s="59">
        <v>44664</v>
      </c>
      <c r="D7" s="35" t="s">
        <v>64</v>
      </c>
      <c r="E7" s="36">
        <v>868183038596727</v>
      </c>
      <c r="F7" s="35"/>
      <c r="G7" s="35" t="s">
        <v>62</v>
      </c>
      <c r="H7" s="35"/>
      <c r="I7" s="51" t="s">
        <v>81</v>
      </c>
      <c r="J7" s="1" t="s">
        <v>76</v>
      </c>
      <c r="K7" s="1" t="s">
        <v>74</v>
      </c>
      <c r="L7" s="37" t="s">
        <v>89</v>
      </c>
      <c r="M7" s="37" t="s">
        <v>77</v>
      </c>
      <c r="N7" s="1"/>
      <c r="O7" s="37" t="s">
        <v>85</v>
      </c>
      <c r="P7" s="1" t="s">
        <v>86</v>
      </c>
      <c r="Q7" s="2" t="s">
        <v>88</v>
      </c>
      <c r="R7" s="35" t="s">
        <v>92</v>
      </c>
      <c r="S7" s="3"/>
      <c r="T7" s="62"/>
      <c r="U7" s="74"/>
      <c r="V7" s="3" t="s">
        <v>35</v>
      </c>
      <c r="W7" s="62"/>
    </row>
    <row r="8" spans="1:23" s="11" customFormat="1" ht="18" customHeight="1" x14ac:dyDescent="0.25">
      <c r="A8" s="3">
        <v>3</v>
      </c>
      <c r="B8" s="59"/>
      <c r="C8" s="59"/>
      <c r="D8" s="35"/>
      <c r="E8" s="36"/>
      <c r="F8" s="35"/>
      <c r="G8" s="35"/>
      <c r="H8" s="46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2"/>
      <c r="U8" s="74"/>
      <c r="V8" s="3" t="s">
        <v>21</v>
      </c>
      <c r="W8" s="62"/>
    </row>
    <row r="9" spans="1:23" s="11" customFormat="1" ht="18" customHeight="1" x14ac:dyDescent="0.25">
      <c r="A9" s="3">
        <v>4</v>
      </c>
      <c r="B9" s="59"/>
      <c r="C9" s="59"/>
      <c r="D9" s="35"/>
      <c r="E9" s="36"/>
      <c r="F9" s="46"/>
      <c r="G9" s="35"/>
      <c r="H9" s="46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2"/>
      <c r="U9" s="74"/>
      <c r="V9" s="3" t="s">
        <v>51</v>
      </c>
      <c r="W9" s="62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2"/>
      <c r="U10" s="74"/>
      <c r="V10" s="3" t="s">
        <v>31</v>
      </c>
      <c r="W10" s="62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2"/>
      <c r="U11" s="74"/>
      <c r="V11" s="3" t="s">
        <v>30</v>
      </c>
      <c r="W11" s="62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2"/>
      <c r="U12" s="7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2"/>
      <c r="U13" s="74"/>
      <c r="V13" s="3" t="s">
        <v>37</v>
      </c>
      <c r="W13" s="62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74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74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75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0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1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1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2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1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3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R15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3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5"/>
      <c r="U4" s="65" t="s">
        <v>39</v>
      </c>
      <c r="V4" s="65" t="s">
        <v>53</v>
      </c>
      <c r="W4" s="44"/>
    </row>
    <row r="5" spans="1:23" ht="50.1" customHeight="1" x14ac:dyDescent="0.25">
      <c r="A5" s="70"/>
      <c r="B5" s="61" t="s">
        <v>1</v>
      </c>
      <c r="C5" s="61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0" t="s">
        <v>15</v>
      </c>
      <c r="J5" s="65"/>
      <c r="K5" s="61" t="s">
        <v>12</v>
      </c>
      <c r="L5" s="61" t="s">
        <v>13</v>
      </c>
      <c r="M5" s="72"/>
      <c r="N5" s="72"/>
      <c r="O5" s="72"/>
      <c r="P5" s="77"/>
      <c r="Q5" s="72"/>
      <c r="R5" s="72"/>
      <c r="S5" s="78"/>
      <c r="T5" s="25"/>
      <c r="U5" s="65"/>
      <c r="V5" s="65"/>
      <c r="W5" s="44"/>
    </row>
    <row r="6" spans="1:23" s="11" customFormat="1" ht="18" customHeight="1" x14ac:dyDescent="0.25">
      <c r="A6" s="3">
        <v>1</v>
      </c>
      <c r="B6" s="59">
        <v>44643</v>
      </c>
      <c r="C6" s="59">
        <v>44664</v>
      </c>
      <c r="D6" s="35" t="s">
        <v>44</v>
      </c>
      <c r="E6" s="64">
        <v>868183037804312</v>
      </c>
      <c r="F6" s="35"/>
      <c r="G6" s="35" t="s">
        <v>65</v>
      </c>
      <c r="H6" s="35" t="s">
        <v>91</v>
      </c>
      <c r="I6" s="51" t="s">
        <v>90</v>
      </c>
      <c r="J6" s="1"/>
      <c r="K6" s="1" t="s">
        <v>74</v>
      </c>
      <c r="L6" s="37" t="s">
        <v>89</v>
      </c>
      <c r="M6" s="37" t="s">
        <v>38</v>
      </c>
      <c r="N6" s="1"/>
      <c r="O6" s="37" t="s">
        <v>85</v>
      </c>
      <c r="P6" s="1" t="s">
        <v>86</v>
      </c>
      <c r="Q6" s="2" t="s">
        <v>19</v>
      </c>
      <c r="R6" s="35" t="s">
        <v>24</v>
      </c>
      <c r="S6" s="3"/>
      <c r="T6" s="60"/>
      <c r="U6" s="73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59">
        <v>44643</v>
      </c>
      <c r="C7" s="59">
        <v>44679</v>
      </c>
      <c r="D7" s="35" t="s">
        <v>44</v>
      </c>
      <c r="E7" s="64">
        <v>868183034615620</v>
      </c>
      <c r="F7" s="35"/>
      <c r="G7" s="35" t="s">
        <v>65</v>
      </c>
      <c r="H7" s="35" t="s">
        <v>66</v>
      </c>
      <c r="I7" s="51"/>
      <c r="J7" s="1"/>
      <c r="K7" s="1"/>
      <c r="L7" s="37"/>
      <c r="M7" s="37" t="s">
        <v>104</v>
      </c>
      <c r="N7" s="1"/>
      <c r="O7" s="37" t="s">
        <v>105</v>
      </c>
      <c r="P7" s="1" t="s">
        <v>103</v>
      </c>
      <c r="Q7" s="2" t="s">
        <v>19</v>
      </c>
      <c r="R7" s="35" t="s">
        <v>25</v>
      </c>
      <c r="S7" s="3"/>
      <c r="T7" s="60"/>
      <c r="U7" s="74"/>
      <c r="V7" s="3" t="s">
        <v>35</v>
      </c>
      <c r="W7" s="60"/>
    </row>
    <row r="8" spans="1:23" s="11" customFormat="1" ht="18" customHeight="1" x14ac:dyDescent="0.25">
      <c r="A8" s="3">
        <v>3</v>
      </c>
      <c r="B8" s="59">
        <v>44643</v>
      </c>
      <c r="C8" s="59">
        <v>44664</v>
      </c>
      <c r="D8" s="35" t="s">
        <v>44</v>
      </c>
      <c r="E8" s="64">
        <v>868183034700174</v>
      </c>
      <c r="F8" s="35"/>
      <c r="G8" s="35" t="s">
        <v>65</v>
      </c>
      <c r="H8" s="35"/>
      <c r="I8" s="51" t="s">
        <v>82</v>
      </c>
      <c r="J8" s="1" t="s">
        <v>83</v>
      </c>
      <c r="K8" s="1" t="s">
        <v>74</v>
      </c>
      <c r="L8" s="37" t="s">
        <v>89</v>
      </c>
      <c r="M8" s="37" t="s">
        <v>84</v>
      </c>
      <c r="N8" s="1"/>
      <c r="O8" s="37" t="s">
        <v>85</v>
      </c>
      <c r="P8" s="1" t="s">
        <v>86</v>
      </c>
      <c r="Q8" s="2" t="s">
        <v>88</v>
      </c>
      <c r="R8" s="35" t="s">
        <v>87</v>
      </c>
      <c r="S8" s="3"/>
      <c r="T8" s="60"/>
      <c r="U8" s="74"/>
      <c r="V8" s="3" t="s">
        <v>21</v>
      </c>
      <c r="W8" s="60"/>
    </row>
    <row r="9" spans="1:23" s="11" customFormat="1" ht="18" customHeight="1" x14ac:dyDescent="0.25">
      <c r="A9" s="3">
        <v>4</v>
      </c>
      <c r="B9" s="59">
        <v>44643</v>
      </c>
      <c r="C9" s="59">
        <v>44664</v>
      </c>
      <c r="D9" s="35" t="s">
        <v>44</v>
      </c>
      <c r="E9" s="64">
        <v>868183034810957</v>
      </c>
      <c r="F9" s="35"/>
      <c r="G9" s="35" t="s">
        <v>65</v>
      </c>
      <c r="H9" s="35"/>
      <c r="I9" s="51" t="s">
        <v>82</v>
      </c>
      <c r="J9" s="1" t="s">
        <v>102</v>
      </c>
      <c r="K9" s="37" t="s">
        <v>89</v>
      </c>
      <c r="L9" s="37"/>
      <c r="M9" s="37" t="s">
        <v>38</v>
      </c>
      <c r="N9" s="1"/>
      <c r="O9" s="37" t="s">
        <v>85</v>
      </c>
      <c r="P9" s="1" t="s">
        <v>103</v>
      </c>
      <c r="Q9" s="2" t="s">
        <v>19</v>
      </c>
      <c r="R9" s="35" t="s">
        <v>24</v>
      </c>
      <c r="S9" s="3"/>
      <c r="T9" s="60"/>
      <c r="U9" s="74"/>
      <c r="V9" s="3" t="s">
        <v>51</v>
      </c>
      <c r="W9" s="60"/>
    </row>
    <row r="10" spans="1:23" s="11" customFormat="1" ht="18" customHeight="1" x14ac:dyDescent="0.25">
      <c r="A10" s="3">
        <v>5</v>
      </c>
      <c r="B10" s="59">
        <v>44643</v>
      </c>
      <c r="C10" s="59">
        <v>44664</v>
      </c>
      <c r="D10" s="35" t="s">
        <v>44</v>
      </c>
      <c r="E10" s="64">
        <v>868183035860480</v>
      </c>
      <c r="F10" s="35"/>
      <c r="G10" s="35" t="s">
        <v>65</v>
      </c>
      <c r="H10" s="35"/>
      <c r="I10" s="51" t="s">
        <v>80</v>
      </c>
      <c r="J10" s="1"/>
      <c r="K10" s="1" t="s">
        <v>79</v>
      </c>
      <c r="L10" s="37" t="s">
        <v>89</v>
      </c>
      <c r="M10" s="37" t="s">
        <v>38</v>
      </c>
      <c r="N10" s="1"/>
      <c r="O10" s="37" t="s">
        <v>85</v>
      </c>
      <c r="P10" s="1" t="s">
        <v>103</v>
      </c>
      <c r="Q10" s="2" t="s">
        <v>19</v>
      </c>
      <c r="R10" s="35" t="s">
        <v>24</v>
      </c>
      <c r="S10" s="3"/>
      <c r="T10" s="60"/>
      <c r="U10" s="74"/>
      <c r="V10" s="3" t="s">
        <v>31</v>
      </c>
      <c r="W10" s="60"/>
    </row>
    <row r="11" spans="1:23" s="11" customFormat="1" ht="18" customHeight="1" x14ac:dyDescent="0.25">
      <c r="A11" s="3">
        <v>6</v>
      </c>
      <c r="B11" s="59">
        <v>44643</v>
      </c>
      <c r="C11" s="59">
        <v>44664</v>
      </c>
      <c r="D11" s="35" t="s">
        <v>44</v>
      </c>
      <c r="E11" s="64">
        <v>868183034806625</v>
      </c>
      <c r="F11" s="35"/>
      <c r="G11" s="35" t="s">
        <v>65</v>
      </c>
      <c r="H11" s="35"/>
      <c r="I11" s="51" t="s">
        <v>81</v>
      </c>
      <c r="J11" s="1" t="s">
        <v>76</v>
      </c>
      <c r="K11" s="1"/>
      <c r="L11" s="37" t="s">
        <v>89</v>
      </c>
      <c r="M11" s="37" t="s">
        <v>38</v>
      </c>
      <c r="N11" s="1"/>
      <c r="O11" s="37" t="s">
        <v>85</v>
      </c>
      <c r="P11" s="1" t="s">
        <v>103</v>
      </c>
      <c r="Q11" s="2" t="s">
        <v>19</v>
      </c>
      <c r="R11" s="35" t="s">
        <v>24</v>
      </c>
      <c r="S11" s="3"/>
      <c r="T11" s="60"/>
      <c r="U11" s="74"/>
      <c r="V11" s="3" t="s">
        <v>30</v>
      </c>
      <c r="W11" s="60"/>
    </row>
    <row r="12" spans="1:23" s="11" customFormat="1" ht="18" customHeight="1" x14ac:dyDescent="0.25">
      <c r="A12" s="3">
        <v>7</v>
      </c>
      <c r="B12" s="59">
        <v>44643</v>
      </c>
      <c r="C12" s="59">
        <v>44679</v>
      </c>
      <c r="D12" s="35" t="s">
        <v>44</v>
      </c>
      <c r="E12" s="64">
        <v>868183034783378</v>
      </c>
      <c r="F12" s="35"/>
      <c r="G12" s="35" t="s">
        <v>65</v>
      </c>
      <c r="H12" s="35"/>
      <c r="I12" s="51"/>
      <c r="J12" s="1" t="s">
        <v>106</v>
      </c>
      <c r="K12" s="1"/>
      <c r="L12" s="37"/>
      <c r="M12" s="37" t="s">
        <v>107</v>
      </c>
      <c r="N12" s="1"/>
      <c r="O12" s="37" t="s">
        <v>105</v>
      </c>
      <c r="P12" s="1" t="s">
        <v>103</v>
      </c>
      <c r="Q12" s="2" t="s">
        <v>18</v>
      </c>
      <c r="R12" s="35" t="s">
        <v>30</v>
      </c>
      <c r="S12" s="3"/>
      <c r="T12" s="60"/>
      <c r="U12" s="73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59">
        <v>44643</v>
      </c>
      <c r="C13" s="59">
        <v>44679</v>
      </c>
      <c r="D13" s="35" t="s">
        <v>44</v>
      </c>
      <c r="E13" s="64">
        <v>868183034609508</v>
      </c>
      <c r="F13" s="35"/>
      <c r="G13" s="35" t="s">
        <v>65</v>
      </c>
      <c r="H13" s="35" t="s">
        <v>67</v>
      </c>
      <c r="I13" s="51"/>
      <c r="J13" s="1"/>
      <c r="K13" s="1"/>
      <c r="L13" s="37"/>
      <c r="M13" s="37" t="s">
        <v>104</v>
      </c>
      <c r="N13" s="1"/>
      <c r="O13" s="37" t="s">
        <v>105</v>
      </c>
      <c r="P13" s="1" t="s">
        <v>103</v>
      </c>
      <c r="Q13" s="2" t="s">
        <v>19</v>
      </c>
      <c r="R13" s="35" t="s">
        <v>25</v>
      </c>
      <c r="S13" s="3"/>
      <c r="T13" s="60"/>
      <c r="U13" s="74"/>
      <c r="V13" s="3" t="s">
        <v>37</v>
      </c>
      <c r="W13" s="60"/>
    </row>
    <row r="14" spans="1:23" s="11" customFormat="1" ht="18" customHeight="1" x14ac:dyDescent="0.25">
      <c r="A14" s="3">
        <v>9</v>
      </c>
      <c r="B14" s="59">
        <v>44643</v>
      </c>
      <c r="C14" s="59">
        <v>44664</v>
      </c>
      <c r="D14" s="35" t="s">
        <v>44</v>
      </c>
      <c r="E14" s="64">
        <v>868183034678362</v>
      </c>
      <c r="F14" s="35"/>
      <c r="G14" s="35" t="s">
        <v>65</v>
      </c>
      <c r="H14" s="35"/>
      <c r="I14" s="51" t="s">
        <v>81</v>
      </c>
      <c r="J14" s="1"/>
      <c r="K14" s="1"/>
      <c r="L14" s="37" t="s">
        <v>89</v>
      </c>
      <c r="M14" s="37" t="s">
        <v>38</v>
      </c>
      <c r="N14" s="1"/>
      <c r="O14" s="37" t="s">
        <v>85</v>
      </c>
      <c r="P14" s="1" t="s">
        <v>103</v>
      </c>
      <c r="Q14" s="2" t="s">
        <v>19</v>
      </c>
      <c r="R14" s="35" t="s">
        <v>24</v>
      </c>
      <c r="S14" s="3"/>
      <c r="T14" s="60"/>
      <c r="U14" s="74"/>
      <c r="V14" s="3" t="s">
        <v>36</v>
      </c>
      <c r="W14" s="60"/>
    </row>
    <row r="15" spans="1:23" ht="18" customHeight="1" x14ac:dyDescent="0.25">
      <c r="A15" s="3">
        <v>10</v>
      </c>
      <c r="B15" s="59">
        <v>44643</v>
      </c>
      <c r="C15" s="59">
        <v>44679</v>
      </c>
      <c r="D15" s="35" t="s">
        <v>44</v>
      </c>
      <c r="E15" s="36">
        <v>868183034554902</v>
      </c>
      <c r="F15" s="35"/>
      <c r="G15" s="35" t="s">
        <v>65</v>
      </c>
      <c r="H15" s="35" t="s">
        <v>68</v>
      </c>
      <c r="I15" s="51"/>
      <c r="J15" s="1"/>
      <c r="K15" s="1"/>
      <c r="L15" s="37"/>
      <c r="M15" s="37" t="s">
        <v>104</v>
      </c>
      <c r="N15" s="1"/>
      <c r="O15" s="37" t="s">
        <v>105</v>
      </c>
      <c r="P15" s="1" t="s">
        <v>103</v>
      </c>
      <c r="Q15" s="2" t="s">
        <v>19</v>
      </c>
      <c r="R15" s="35" t="s">
        <v>25</v>
      </c>
      <c r="S15" s="3"/>
      <c r="T15" s="12"/>
      <c r="U15" s="74"/>
      <c r="V15" s="3" t="s">
        <v>24</v>
      </c>
      <c r="W15" s="60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75"/>
      <c r="V16" s="3" t="s">
        <v>25</v>
      </c>
      <c r="W16" s="60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0"/>
      <c r="V17" s="13"/>
      <c r="W17" s="60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1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8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1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1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1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1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1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6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3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11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4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3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5"/>
      <c r="U4" s="65" t="s">
        <v>39</v>
      </c>
      <c r="V4" s="65" t="s">
        <v>53</v>
      </c>
      <c r="W4" s="44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65"/>
      <c r="K5" s="63" t="s">
        <v>12</v>
      </c>
      <c r="L5" s="63" t="s">
        <v>13</v>
      </c>
      <c r="M5" s="72"/>
      <c r="N5" s="72"/>
      <c r="O5" s="72"/>
      <c r="P5" s="77"/>
      <c r="Q5" s="72"/>
      <c r="R5" s="72"/>
      <c r="S5" s="78"/>
      <c r="T5" s="25"/>
      <c r="U5" s="65"/>
      <c r="V5" s="65"/>
      <c r="W5" s="44"/>
    </row>
    <row r="6" spans="1:23" s="11" customFormat="1" ht="18" customHeight="1" x14ac:dyDescent="0.25">
      <c r="A6" s="3">
        <v>1</v>
      </c>
      <c r="B6" s="59">
        <v>44643</v>
      </c>
      <c r="C6" s="59">
        <v>44679</v>
      </c>
      <c r="D6" s="35" t="s">
        <v>70</v>
      </c>
      <c r="E6" s="36">
        <v>864811036930738</v>
      </c>
      <c r="F6" s="35"/>
      <c r="G6" s="35" t="s">
        <v>65</v>
      </c>
      <c r="H6" s="35"/>
      <c r="I6" s="51" t="s">
        <v>81</v>
      </c>
      <c r="J6" s="1" t="s">
        <v>101</v>
      </c>
      <c r="K6" s="1" t="s">
        <v>129</v>
      </c>
      <c r="L6" s="37"/>
      <c r="M6" s="37" t="s">
        <v>130</v>
      </c>
      <c r="N6" s="1"/>
      <c r="O6" s="37" t="s">
        <v>85</v>
      </c>
      <c r="P6" s="1" t="s">
        <v>103</v>
      </c>
      <c r="Q6" s="2" t="s">
        <v>88</v>
      </c>
      <c r="R6" s="35" t="s">
        <v>131</v>
      </c>
      <c r="S6" s="3" t="s">
        <v>132</v>
      </c>
      <c r="T6" s="62"/>
      <c r="U6" s="7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/>
      <c r="C7" s="59"/>
      <c r="D7" s="35"/>
      <c r="E7" s="36"/>
      <c r="F7" s="46"/>
      <c r="G7" s="35"/>
      <c r="H7" s="46"/>
      <c r="I7" s="51"/>
      <c r="J7" s="1"/>
      <c r="K7" s="1"/>
      <c r="L7" s="37"/>
      <c r="M7" s="37"/>
      <c r="N7" s="1"/>
      <c r="O7" s="37"/>
      <c r="P7" s="1"/>
      <c r="Q7" s="2"/>
      <c r="R7" s="35"/>
      <c r="S7" s="3"/>
      <c r="T7" s="62"/>
      <c r="U7" s="74"/>
      <c r="V7" s="3" t="s">
        <v>35</v>
      </c>
      <c r="W7" s="62"/>
    </row>
    <row r="8" spans="1:23" s="11" customFormat="1" ht="18" customHeight="1" x14ac:dyDescent="0.25">
      <c r="A8" s="3">
        <v>3</v>
      </c>
      <c r="B8" s="59"/>
      <c r="C8" s="59"/>
      <c r="D8" s="35"/>
      <c r="E8" s="36"/>
      <c r="F8" s="35"/>
      <c r="G8" s="35"/>
      <c r="H8" s="46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2"/>
      <c r="U8" s="74"/>
      <c r="V8" s="3" t="s">
        <v>21</v>
      </c>
      <c r="W8" s="62"/>
    </row>
    <row r="9" spans="1:23" s="11" customFormat="1" ht="18" customHeight="1" x14ac:dyDescent="0.25">
      <c r="A9" s="3">
        <v>4</v>
      </c>
      <c r="B9" s="59"/>
      <c r="C9" s="59"/>
      <c r="D9" s="35"/>
      <c r="E9" s="36"/>
      <c r="F9" s="46"/>
      <c r="G9" s="35"/>
      <c r="H9" s="46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2"/>
      <c r="U9" s="74"/>
      <c r="V9" s="3" t="s">
        <v>51</v>
      </c>
      <c r="W9" s="62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2"/>
      <c r="U10" s="74"/>
      <c r="V10" s="3" t="s">
        <v>31</v>
      </c>
      <c r="W10" s="62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2"/>
      <c r="U11" s="74"/>
      <c r="V11" s="3" t="s">
        <v>30</v>
      </c>
      <c r="W11" s="62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2"/>
      <c r="U12" s="7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2"/>
      <c r="U13" s="74"/>
      <c r="V13" s="3" t="s">
        <v>37</v>
      </c>
      <c r="W13" s="62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74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74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75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0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1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1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1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2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R24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3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5"/>
      <c r="U4" s="65" t="s">
        <v>39</v>
      </c>
      <c r="V4" s="65" t="s">
        <v>53</v>
      </c>
      <c r="W4" s="44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65"/>
      <c r="K5" s="63" t="s">
        <v>12</v>
      </c>
      <c r="L5" s="63" t="s">
        <v>13</v>
      </c>
      <c r="M5" s="72"/>
      <c r="N5" s="72"/>
      <c r="O5" s="72"/>
      <c r="P5" s="77"/>
      <c r="Q5" s="72"/>
      <c r="R5" s="72"/>
      <c r="S5" s="78"/>
      <c r="T5" s="25"/>
      <c r="U5" s="65"/>
      <c r="V5" s="65"/>
      <c r="W5" s="44"/>
    </row>
    <row r="6" spans="1:23" s="11" customFormat="1" ht="18" customHeight="1" x14ac:dyDescent="0.25">
      <c r="A6" s="3">
        <v>1</v>
      </c>
      <c r="B6" s="59">
        <v>44615</v>
      </c>
      <c r="C6" s="59">
        <v>44679</v>
      </c>
      <c r="D6" s="35" t="s">
        <v>69</v>
      </c>
      <c r="E6" s="36">
        <v>861694031118274</v>
      </c>
      <c r="F6" s="35"/>
      <c r="G6" s="35" t="s">
        <v>65</v>
      </c>
      <c r="H6" s="46"/>
      <c r="I6" s="51" t="s">
        <v>90</v>
      </c>
      <c r="J6" s="1" t="s">
        <v>118</v>
      </c>
      <c r="K6" s="1" t="s">
        <v>117</v>
      </c>
      <c r="L6" s="1" t="s">
        <v>93</v>
      </c>
      <c r="M6" s="37" t="s">
        <v>138</v>
      </c>
      <c r="N6" s="1"/>
      <c r="O6" s="37" t="s">
        <v>105</v>
      </c>
      <c r="P6" s="1" t="s">
        <v>103</v>
      </c>
      <c r="Q6" s="2" t="s">
        <v>18</v>
      </c>
      <c r="R6" s="35" t="s">
        <v>21</v>
      </c>
      <c r="S6" s="3"/>
      <c r="T6" s="62"/>
      <c r="U6" s="7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>
        <v>44615</v>
      </c>
      <c r="C7" s="59">
        <v>44664</v>
      </c>
      <c r="D7" s="35" t="s">
        <v>69</v>
      </c>
      <c r="E7" s="36">
        <v>866104024581277</v>
      </c>
      <c r="F7" s="35"/>
      <c r="G7" s="35" t="s">
        <v>65</v>
      </c>
      <c r="H7" s="46"/>
      <c r="I7" s="51"/>
      <c r="J7" s="1" t="s">
        <v>111</v>
      </c>
      <c r="K7" s="1" t="s">
        <v>110</v>
      </c>
      <c r="L7" s="1" t="s">
        <v>93</v>
      </c>
      <c r="M7" s="37" t="s">
        <v>112</v>
      </c>
      <c r="N7" s="1"/>
      <c r="O7" s="37" t="s">
        <v>85</v>
      </c>
      <c r="P7" s="1" t="s">
        <v>103</v>
      </c>
      <c r="Q7" s="2" t="s">
        <v>18</v>
      </c>
      <c r="R7" s="35" t="s">
        <v>113</v>
      </c>
      <c r="S7" s="3"/>
      <c r="T7" s="62"/>
      <c r="U7" s="74"/>
      <c r="V7" s="3" t="s">
        <v>35</v>
      </c>
      <c r="W7" s="62"/>
    </row>
    <row r="8" spans="1:23" s="11" customFormat="1" ht="18" customHeight="1" x14ac:dyDescent="0.25">
      <c r="A8" s="3">
        <v>3</v>
      </c>
      <c r="B8" s="59">
        <v>44615</v>
      </c>
      <c r="C8" s="59">
        <v>44679</v>
      </c>
      <c r="D8" s="35" t="s">
        <v>69</v>
      </c>
      <c r="E8" s="36">
        <v>861694030875221</v>
      </c>
      <c r="F8" s="35"/>
      <c r="G8" s="35" t="s">
        <v>65</v>
      </c>
      <c r="H8" s="46"/>
      <c r="I8" s="51"/>
      <c r="J8" s="1" t="s">
        <v>109</v>
      </c>
      <c r="K8" s="1"/>
      <c r="L8" s="37"/>
      <c r="M8" s="37" t="s">
        <v>107</v>
      </c>
      <c r="N8" s="1"/>
      <c r="O8" s="37" t="s">
        <v>105</v>
      </c>
      <c r="P8" s="1" t="s">
        <v>103</v>
      </c>
      <c r="Q8" s="2" t="s">
        <v>18</v>
      </c>
      <c r="R8" s="35" t="s">
        <v>31</v>
      </c>
      <c r="S8" s="3"/>
      <c r="T8" s="62"/>
      <c r="U8" s="74"/>
      <c r="V8" s="3" t="s">
        <v>21</v>
      </c>
      <c r="W8" s="62"/>
    </row>
    <row r="9" spans="1:23" s="11" customFormat="1" ht="18" customHeight="1" x14ac:dyDescent="0.25">
      <c r="A9" s="3">
        <v>4</v>
      </c>
      <c r="B9" s="59">
        <v>44615</v>
      </c>
      <c r="C9" s="59">
        <v>44664</v>
      </c>
      <c r="D9" s="35" t="s">
        <v>69</v>
      </c>
      <c r="E9" s="36">
        <v>861694031094699</v>
      </c>
      <c r="F9" s="35"/>
      <c r="G9" s="35" t="s">
        <v>65</v>
      </c>
      <c r="H9" s="46"/>
      <c r="I9" s="51" t="s">
        <v>90</v>
      </c>
      <c r="J9" s="1"/>
      <c r="K9" s="1" t="s">
        <v>93</v>
      </c>
      <c r="L9" s="37"/>
      <c r="M9" s="9" t="s">
        <v>94</v>
      </c>
      <c r="N9" s="9"/>
      <c r="O9" s="37" t="s">
        <v>85</v>
      </c>
      <c r="P9" s="1" t="s">
        <v>103</v>
      </c>
      <c r="Q9" s="3" t="s">
        <v>18</v>
      </c>
      <c r="R9" s="9" t="s">
        <v>25</v>
      </c>
      <c r="S9" s="3"/>
      <c r="T9" s="62"/>
      <c r="U9" s="74"/>
      <c r="V9" s="3" t="s">
        <v>51</v>
      </c>
      <c r="W9" s="62"/>
    </row>
    <row r="10" spans="1:23" s="11" customFormat="1" ht="18" customHeight="1" x14ac:dyDescent="0.25">
      <c r="A10" s="3">
        <v>5</v>
      </c>
      <c r="B10" s="59">
        <v>44615</v>
      </c>
      <c r="C10" s="59">
        <v>44679</v>
      </c>
      <c r="D10" s="35" t="s">
        <v>69</v>
      </c>
      <c r="E10" s="36">
        <v>862631034749704</v>
      </c>
      <c r="F10" s="35"/>
      <c r="G10" s="35" t="s">
        <v>65</v>
      </c>
      <c r="H10" s="35" t="s">
        <v>114</v>
      </c>
      <c r="I10" s="51" t="s">
        <v>100</v>
      </c>
      <c r="J10" s="1" t="s">
        <v>101</v>
      </c>
      <c r="K10" s="1" t="s">
        <v>95</v>
      </c>
      <c r="L10" s="1" t="s">
        <v>93</v>
      </c>
      <c r="M10" s="37" t="s">
        <v>104</v>
      </c>
      <c r="N10" s="1"/>
      <c r="O10" s="37" t="s">
        <v>105</v>
      </c>
      <c r="P10" s="1" t="s">
        <v>103</v>
      </c>
      <c r="Q10" s="2" t="s">
        <v>19</v>
      </c>
      <c r="R10" s="35" t="s">
        <v>25</v>
      </c>
      <c r="S10" s="3"/>
      <c r="T10" s="62"/>
      <c r="U10" s="74"/>
      <c r="V10" s="3" t="s">
        <v>31</v>
      </c>
      <c r="W10" s="62"/>
    </row>
    <row r="11" spans="1:23" s="11" customFormat="1" ht="18" customHeight="1" x14ac:dyDescent="0.25">
      <c r="A11" s="3">
        <v>6</v>
      </c>
      <c r="B11" s="59">
        <v>44615</v>
      </c>
      <c r="C11" s="59">
        <v>44664</v>
      </c>
      <c r="D11" s="35" t="s">
        <v>69</v>
      </c>
      <c r="E11" s="36">
        <v>864811036963697</v>
      </c>
      <c r="F11" s="35"/>
      <c r="G11" s="35" t="s">
        <v>65</v>
      </c>
      <c r="H11" s="46"/>
      <c r="I11" s="51" t="s">
        <v>81</v>
      </c>
      <c r="J11" s="1"/>
      <c r="K11" s="1" t="s">
        <v>93</v>
      </c>
      <c r="L11" s="37"/>
      <c r="M11" s="37"/>
      <c r="N11" s="1"/>
      <c r="O11" s="37"/>
      <c r="P11" s="1"/>
      <c r="Q11" s="2"/>
      <c r="R11" s="35"/>
      <c r="S11" s="3"/>
      <c r="T11" s="62"/>
      <c r="U11" s="74"/>
      <c r="V11" s="3" t="s">
        <v>30</v>
      </c>
      <c r="W11" s="62"/>
    </row>
    <row r="12" spans="1:23" s="11" customFormat="1" ht="18" customHeight="1" x14ac:dyDescent="0.25">
      <c r="A12" s="3">
        <v>7</v>
      </c>
      <c r="B12" s="59">
        <v>44615</v>
      </c>
      <c r="C12" s="59">
        <v>44664</v>
      </c>
      <c r="D12" s="35" t="s">
        <v>69</v>
      </c>
      <c r="E12" s="36">
        <v>861694031778440</v>
      </c>
      <c r="F12" s="35"/>
      <c r="G12" s="35" t="s">
        <v>65</v>
      </c>
      <c r="H12" s="46"/>
      <c r="I12" s="51" t="s">
        <v>90</v>
      </c>
      <c r="J12" s="1"/>
      <c r="K12" s="1"/>
      <c r="L12" s="1" t="s">
        <v>93</v>
      </c>
      <c r="M12" s="37" t="s">
        <v>119</v>
      </c>
      <c r="N12" s="1"/>
      <c r="O12" s="37" t="s">
        <v>85</v>
      </c>
      <c r="P12" s="1" t="s">
        <v>103</v>
      </c>
      <c r="Q12" s="2" t="s">
        <v>19</v>
      </c>
      <c r="R12" s="35" t="s">
        <v>25</v>
      </c>
      <c r="S12" s="3"/>
      <c r="T12" s="62"/>
      <c r="U12" s="7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>
        <v>44615</v>
      </c>
      <c r="C13" s="59">
        <v>44679</v>
      </c>
      <c r="D13" s="35" t="s">
        <v>69</v>
      </c>
      <c r="E13" s="36">
        <v>869627031816655</v>
      </c>
      <c r="F13" s="35"/>
      <c r="G13" s="35" t="s">
        <v>65</v>
      </c>
      <c r="H13" s="46"/>
      <c r="I13" s="51" t="s">
        <v>81</v>
      </c>
      <c r="J13" s="1"/>
      <c r="K13" s="1" t="s">
        <v>120</v>
      </c>
      <c r="L13" s="37" t="s">
        <v>93</v>
      </c>
      <c r="M13" s="37" t="s">
        <v>38</v>
      </c>
      <c r="N13" s="1"/>
      <c r="O13" s="37" t="s">
        <v>85</v>
      </c>
      <c r="P13" s="1" t="s">
        <v>103</v>
      </c>
      <c r="Q13" s="2" t="s">
        <v>19</v>
      </c>
      <c r="R13" s="35" t="s">
        <v>24</v>
      </c>
      <c r="S13" s="3"/>
      <c r="T13" s="62"/>
      <c r="U13" s="74"/>
      <c r="V13" s="3" t="s">
        <v>37</v>
      </c>
      <c r="W13" s="62"/>
    </row>
    <row r="14" spans="1:23" s="11" customFormat="1" ht="18" customHeight="1" x14ac:dyDescent="0.25">
      <c r="A14" s="3">
        <v>9</v>
      </c>
      <c r="B14" s="59">
        <v>44615</v>
      </c>
      <c r="C14" s="59">
        <v>44679</v>
      </c>
      <c r="D14" s="35" t="s">
        <v>69</v>
      </c>
      <c r="E14" s="36">
        <v>861694030888869</v>
      </c>
      <c r="F14" s="35"/>
      <c r="G14" s="35" t="s">
        <v>65</v>
      </c>
      <c r="H14" s="46"/>
      <c r="I14" s="51" t="s">
        <v>81</v>
      </c>
      <c r="J14" s="1"/>
      <c r="K14" s="1"/>
      <c r="L14" s="37" t="s">
        <v>93</v>
      </c>
      <c r="M14" s="37" t="s">
        <v>38</v>
      </c>
      <c r="N14" s="1"/>
      <c r="O14" s="37" t="s">
        <v>85</v>
      </c>
      <c r="P14" s="1" t="s">
        <v>103</v>
      </c>
      <c r="Q14" s="2" t="s">
        <v>19</v>
      </c>
      <c r="R14" s="35" t="s">
        <v>24</v>
      </c>
      <c r="S14" s="3"/>
      <c r="T14" s="62"/>
      <c r="U14" s="74"/>
      <c r="V14" s="3" t="s">
        <v>36</v>
      </c>
      <c r="W14" s="62"/>
    </row>
    <row r="15" spans="1:23" ht="18" customHeight="1" x14ac:dyDescent="0.25">
      <c r="A15" s="3">
        <v>10</v>
      </c>
      <c r="B15" s="59">
        <v>44615</v>
      </c>
      <c r="C15" s="59">
        <v>44679</v>
      </c>
      <c r="D15" s="35" t="s">
        <v>69</v>
      </c>
      <c r="E15" s="36">
        <v>866104022179934</v>
      </c>
      <c r="F15" s="35"/>
      <c r="G15" s="35" t="s">
        <v>65</v>
      </c>
      <c r="H15" s="46"/>
      <c r="I15" s="51" t="s">
        <v>81</v>
      </c>
      <c r="J15" s="1"/>
      <c r="K15" s="1" t="s">
        <v>137</v>
      </c>
      <c r="L15" s="1" t="s">
        <v>93</v>
      </c>
      <c r="M15" s="37" t="s">
        <v>38</v>
      </c>
      <c r="N15" s="1"/>
      <c r="O15" s="37" t="s">
        <v>85</v>
      </c>
      <c r="P15" s="1" t="s">
        <v>103</v>
      </c>
      <c r="Q15" s="2" t="s">
        <v>19</v>
      </c>
      <c r="R15" s="35" t="s">
        <v>24</v>
      </c>
      <c r="S15" s="3"/>
      <c r="T15" s="12"/>
      <c r="U15" s="74"/>
      <c r="V15" s="3" t="s">
        <v>24</v>
      </c>
      <c r="W15" s="62"/>
    </row>
    <row r="16" spans="1:23" ht="18" customHeight="1" x14ac:dyDescent="0.25">
      <c r="A16" s="3">
        <v>11</v>
      </c>
      <c r="B16" s="59">
        <v>44615</v>
      </c>
      <c r="C16" s="59">
        <v>44679</v>
      </c>
      <c r="D16" s="35" t="s">
        <v>69</v>
      </c>
      <c r="E16" s="36">
        <v>861694031133240</v>
      </c>
      <c r="F16" s="35"/>
      <c r="G16" s="35" t="s">
        <v>65</v>
      </c>
      <c r="H16" s="35"/>
      <c r="I16" s="51" t="s">
        <v>81</v>
      </c>
      <c r="J16" s="1" t="s">
        <v>136</v>
      </c>
      <c r="K16" s="1" t="s">
        <v>95</v>
      </c>
      <c r="L16" s="1" t="s">
        <v>93</v>
      </c>
      <c r="M16" s="37" t="s">
        <v>138</v>
      </c>
      <c r="N16" s="1"/>
      <c r="O16" s="37" t="s">
        <v>105</v>
      </c>
      <c r="P16" s="1" t="s">
        <v>103</v>
      </c>
      <c r="Q16" s="2" t="s">
        <v>18</v>
      </c>
      <c r="R16" s="35" t="s">
        <v>35</v>
      </c>
      <c r="S16" s="3"/>
      <c r="T16" s="12"/>
      <c r="U16" s="75"/>
      <c r="V16" s="3" t="s">
        <v>25</v>
      </c>
      <c r="W16" s="62"/>
    </row>
    <row r="17" spans="1:23" ht="18" customHeight="1" x14ac:dyDescent="0.25">
      <c r="A17" s="3">
        <v>12</v>
      </c>
      <c r="B17" s="59">
        <v>44615</v>
      </c>
      <c r="C17" s="59">
        <v>44679</v>
      </c>
      <c r="D17" s="35" t="s">
        <v>69</v>
      </c>
      <c r="E17" s="36">
        <v>863586034524193</v>
      </c>
      <c r="F17" s="35"/>
      <c r="G17" s="35" t="s">
        <v>65</v>
      </c>
      <c r="H17" s="1"/>
      <c r="I17" s="51" t="s">
        <v>81</v>
      </c>
      <c r="J17" s="1" t="s">
        <v>118</v>
      </c>
      <c r="K17" s="23" t="s">
        <v>135</v>
      </c>
      <c r="L17" s="1" t="s">
        <v>93</v>
      </c>
      <c r="M17" s="37" t="s">
        <v>138</v>
      </c>
      <c r="N17" s="1"/>
      <c r="O17" s="37" t="s">
        <v>105</v>
      </c>
      <c r="P17" s="1" t="s">
        <v>103</v>
      </c>
      <c r="Q17" s="2" t="s">
        <v>18</v>
      </c>
      <c r="R17" s="35" t="s">
        <v>21</v>
      </c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9">
        <v>44615</v>
      </c>
      <c r="C18" s="59">
        <v>44664</v>
      </c>
      <c r="D18" s="35" t="s">
        <v>69</v>
      </c>
      <c r="E18" s="36">
        <v>869627031846561</v>
      </c>
      <c r="F18" s="35"/>
      <c r="G18" s="35" t="s">
        <v>65</v>
      </c>
      <c r="H18" s="1"/>
      <c r="I18" s="51" t="s">
        <v>96</v>
      </c>
      <c r="J18" s="1"/>
      <c r="K18" s="1" t="s">
        <v>93</v>
      </c>
      <c r="L18" s="1"/>
      <c r="M18" s="9" t="s">
        <v>38</v>
      </c>
      <c r="N18" s="1"/>
      <c r="O18" s="37" t="s">
        <v>85</v>
      </c>
      <c r="P18" s="1" t="s">
        <v>103</v>
      </c>
      <c r="Q18" s="3" t="s">
        <v>19</v>
      </c>
      <c r="R18" s="9" t="s">
        <v>24</v>
      </c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9">
        <v>44615</v>
      </c>
      <c r="C19" s="59">
        <v>44679</v>
      </c>
      <c r="D19" s="35" t="s">
        <v>69</v>
      </c>
      <c r="E19" s="36">
        <v>866104022167384</v>
      </c>
      <c r="F19" s="35"/>
      <c r="G19" s="35" t="s">
        <v>65</v>
      </c>
      <c r="H19" s="1"/>
      <c r="I19" s="51" t="s">
        <v>134</v>
      </c>
      <c r="J19" s="1"/>
      <c r="K19" s="1" t="s">
        <v>133</v>
      </c>
      <c r="L19" s="9" t="s">
        <v>93</v>
      </c>
      <c r="M19" s="1" t="s">
        <v>38</v>
      </c>
      <c r="N19" s="38"/>
      <c r="O19" s="37" t="s">
        <v>85</v>
      </c>
      <c r="P19" s="37" t="s">
        <v>103</v>
      </c>
      <c r="Q19" s="2" t="s">
        <v>19</v>
      </c>
      <c r="R19" s="35" t="s">
        <v>24</v>
      </c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9">
        <v>44615</v>
      </c>
      <c r="C20" s="59">
        <v>44679</v>
      </c>
      <c r="D20" s="35" t="s">
        <v>69</v>
      </c>
      <c r="E20" s="36">
        <v>866104022179090</v>
      </c>
      <c r="F20" s="35"/>
      <c r="G20" s="35" t="s">
        <v>65</v>
      </c>
      <c r="H20" s="1"/>
      <c r="I20" s="51" t="s">
        <v>81</v>
      </c>
      <c r="J20" s="1"/>
      <c r="K20" s="1"/>
      <c r="L20" s="9" t="s">
        <v>93</v>
      </c>
      <c r="M20" s="1" t="s">
        <v>115</v>
      </c>
      <c r="N20" s="1"/>
      <c r="O20" s="37" t="s">
        <v>105</v>
      </c>
      <c r="P20" s="1" t="s">
        <v>103</v>
      </c>
      <c r="Q20" s="3" t="s">
        <v>116</v>
      </c>
      <c r="R20" s="9" t="s">
        <v>30</v>
      </c>
      <c r="S20" s="3"/>
      <c r="T20" s="12"/>
      <c r="U20" s="9" t="s">
        <v>17</v>
      </c>
      <c r="V20" s="9">
        <f>COUNTIF($Q$6:$Q$51,"PM")</f>
        <v>8</v>
      </c>
      <c r="W20" s="12"/>
    </row>
    <row r="21" spans="1:23" ht="18" customHeight="1" x14ac:dyDescent="0.25">
      <c r="A21" s="3">
        <v>16</v>
      </c>
      <c r="B21" s="59">
        <v>44615</v>
      </c>
      <c r="C21" s="59">
        <v>44679</v>
      </c>
      <c r="D21" s="35" t="s">
        <v>69</v>
      </c>
      <c r="E21" s="36">
        <v>869627031846454</v>
      </c>
      <c r="F21" s="35"/>
      <c r="G21" s="35" t="s">
        <v>65</v>
      </c>
      <c r="H21" s="1"/>
      <c r="I21" s="51"/>
      <c r="J21" s="1" t="s">
        <v>115</v>
      </c>
      <c r="K21" s="1"/>
      <c r="L21" s="1"/>
      <c r="M21" s="1" t="s">
        <v>107</v>
      </c>
      <c r="N21" s="1"/>
      <c r="O21" s="37" t="s">
        <v>105</v>
      </c>
      <c r="P21" s="1" t="s">
        <v>103</v>
      </c>
      <c r="Q21" s="3" t="s">
        <v>18</v>
      </c>
      <c r="R21" s="9" t="s">
        <v>30</v>
      </c>
      <c r="S21" s="3"/>
      <c r="T21" s="12"/>
      <c r="U21" s="9" t="s">
        <v>49</v>
      </c>
      <c r="V21" s="9">
        <f>COUNTIF($Q$6:$Q$51,"PC")</f>
        <v>8</v>
      </c>
      <c r="W21" s="12"/>
    </row>
    <row r="22" spans="1:23" ht="18" customHeight="1" x14ac:dyDescent="0.25">
      <c r="A22" s="3">
        <v>17</v>
      </c>
      <c r="B22" s="59">
        <v>44615</v>
      </c>
      <c r="C22" s="59">
        <v>44664</v>
      </c>
      <c r="D22" s="35" t="s">
        <v>69</v>
      </c>
      <c r="E22" s="36">
        <v>862631034792803</v>
      </c>
      <c r="F22" s="35"/>
      <c r="G22" s="35" t="s">
        <v>65</v>
      </c>
      <c r="H22" s="9"/>
      <c r="I22" s="51" t="s">
        <v>82</v>
      </c>
      <c r="J22" s="9"/>
      <c r="K22" s="9" t="s">
        <v>99</v>
      </c>
      <c r="L22" s="9" t="s">
        <v>93</v>
      </c>
      <c r="M22" s="9" t="s">
        <v>38</v>
      </c>
      <c r="N22" s="9"/>
      <c r="O22" s="37" t="s">
        <v>85</v>
      </c>
      <c r="P22" s="9" t="s">
        <v>103</v>
      </c>
      <c r="Q22" s="3" t="s">
        <v>19</v>
      </c>
      <c r="R22" s="9" t="s">
        <v>24</v>
      </c>
      <c r="S22" s="3"/>
      <c r="T22" s="12"/>
      <c r="U22" s="9" t="s">
        <v>50</v>
      </c>
      <c r="V22" s="9">
        <f>COUNTIF($Q$6:$Q$51,"PC+PM")</f>
        <v>1</v>
      </c>
      <c r="W22" s="12"/>
    </row>
    <row r="23" spans="1:23" ht="18" customHeight="1" x14ac:dyDescent="0.25">
      <c r="A23" s="3">
        <v>18</v>
      </c>
      <c r="B23" s="59">
        <v>44615</v>
      </c>
      <c r="C23" s="59">
        <v>44664</v>
      </c>
      <c r="D23" s="35" t="s">
        <v>69</v>
      </c>
      <c r="E23" s="36">
        <v>862631034745561</v>
      </c>
      <c r="F23" s="35"/>
      <c r="G23" s="35" t="s">
        <v>65</v>
      </c>
      <c r="H23" s="9"/>
      <c r="I23" s="51" t="s">
        <v>82</v>
      </c>
      <c r="J23" s="1"/>
      <c r="K23" s="9" t="s">
        <v>93</v>
      </c>
      <c r="L23" s="9"/>
      <c r="M23" s="9" t="s">
        <v>94</v>
      </c>
      <c r="N23" s="9"/>
      <c r="O23" s="37" t="s">
        <v>85</v>
      </c>
      <c r="P23" s="9" t="s">
        <v>86</v>
      </c>
      <c r="Q23" s="3" t="s">
        <v>18</v>
      </c>
      <c r="R23" s="9" t="s">
        <v>25</v>
      </c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9">
        <v>44615</v>
      </c>
      <c r="C24" s="59">
        <v>44664</v>
      </c>
      <c r="D24" s="35" t="s">
        <v>69</v>
      </c>
      <c r="E24" s="36">
        <v>863586034547715</v>
      </c>
      <c r="F24" s="35"/>
      <c r="G24" s="35" t="s">
        <v>65</v>
      </c>
      <c r="H24" s="9"/>
      <c r="I24" s="51" t="s">
        <v>96</v>
      </c>
      <c r="J24" s="1" t="s">
        <v>28</v>
      </c>
      <c r="K24" s="9" t="s">
        <v>95</v>
      </c>
      <c r="L24" s="9" t="s">
        <v>93</v>
      </c>
      <c r="M24" s="9" t="s">
        <v>97</v>
      </c>
      <c r="N24" s="9"/>
      <c r="O24" s="37" t="s">
        <v>85</v>
      </c>
      <c r="P24" s="9" t="s">
        <v>86</v>
      </c>
      <c r="Q24" s="3" t="s">
        <v>88</v>
      </c>
      <c r="R24" s="9" t="s">
        <v>98</v>
      </c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9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1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2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1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2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2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8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4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20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7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85" zoomScaleNormal="85" workbookViewId="0">
      <selection activeCell="B6" sqref="B6:R6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3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5"/>
      <c r="U4" s="65" t="s">
        <v>39</v>
      </c>
      <c r="V4" s="65" t="s">
        <v>53</v>
      </c>
      <c r="W4" s="44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65"/>
      <c r="K5" s="63" t="s">
        <v>12</v>
      </c>
      <c r="L5" s="63" t="s">
        <v>13</v>
      </c>
      <c r="M5" s="72"/>
      <c r="N5" s="72"/>
      <c r="O5" s="72"/>
      <c r="P5" s="77"/>
      <c r="Q5" s="72"/>
      <c r="R5" s="72"/>
      <c r="S5" s="78"/>
      <c r="T5" s="25"/>
      <c r="U5" s="65"/>
      <c r="V5" s="65"/>
      <c r="W5" s="44"/>
    </row>
    <row r="6" spans="1:23" s="11" customFormat="1" ht="18" customHeight="1" x14ac:dyDescent="0.25">
      <c r="A6" s="3">
        <v>1</v>
      </c>
      <c r="B6" s="59">
        <v>44643</v>
      </c>
      <c r="C6" s="59">
        <v>44679</v>
      </c>
      <c r="D6" s="35" t="s">
        <v>72</v>
      </c>
      <c r="E6" s="36">
        <v>867330029942565</v>
      </c>
      <c r="F6" s="35"/>
      <c r="G6" s="35" t="s">
        <v>65</v>
      </c>
      <c r="H6" s="35" t="s">
        <v>71</v>
      </c>
      <c r="I6" s="51"/>
      <c r="J6" s="1"/>
      <c r="K6" s="1"/>
      <c r="L6" s="37"/>
      <c r="M6" s="37" t="s">
        <v>108</v>
      </c>
      <c r="N6" s="1"/>
      <c r="O6" s="37" t="s">
        <v>105</v>
      </c>
      <c r="P6" s="1" t="s">
        <v>103</v>
      </c>
      <c r="Q6" s="2" t="s">
        <v>19</v>
      </c>
      <c r="R6" s="35" t="s">
        <v>25</v>
      </c>
      <c r="S6" s="3"/>
      <c r="T6" s="62"/>
      <c r="U6" s="7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/>
      <c r="C7" s="59"/>
      <c r="D7" s="35"/>
      <c r="E7" s="36"/>
      <c r="F7" s="46"/>
      <c r="G7" s="35"/>
      <c r="H7" s="46"/>
      <c r="I7" s="51"/>
      <c r="J7" s="1"/>
      <c r="K7" s="1"/>
      <c r="L7" s="37"/>
      <c r="M7" s="37"/>
      <c r="N7" s="1"/>
      <c r="O7" s="37"/>
      <c r="P7" s="1"/>
      <c r="Q7" s="2"/>
      <c r="R7" s="35"/>
      <c r="S7" s="3"/>
      <c r="T7" s="62"/>
      <c r="U7" s="74"/>
      <c r="V7" s="3" t="s">
        <v>35</v>
      </c>
      <c r="W7" s="62"/>
    </row>
    <row r="8" spans="1:23" s="11" customFormat="1" ht="18" customHeight="1" x14ac:dyDescent="0.25">
      <c r="A8" s="3">
        <v>3</v>
      </c>
      <c r="B8" s="59"/>
      <c r="C8" s="59"/>
      <c r="D8" s="35"/>
      <c r="E8" s="36"/>
      <c r="F8" s="35"/>
      <c r="G8" s="35"/>
      <c r="H8" s="46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2"/>
      <c r="U8" s="74"/>
      <c r="V8" s="3" t="s">
        <v>21</v>
      </c>
      <c r="W8" s="62"/>
    </row>
    <row r="9" spans="1:23" s="11" customFormat="1" ht="18" customHeight="1" x14ac:dyDescent="0.25">
      <c r="A9" s="3">
        <v>4</v>
      </c>
      <c r="B9" s="59"/>
      <c r="C9" s="59"/>
      <c r="D9" s="35"/>
      <c r="E9" s="36"/>
      <c r="F9" s="46"/>
      <c r="G9" s="35"/>
      <c r="H9" s="46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2"/>
      <c r="U9" s="74"/>
      <c r="V9" s="3" t="s">
        <v>51</v>
      </c>
      <c r="W9" s="62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2"/>
      <c r="U10" s="74"/>
      <c r="V10" s="3" t="s">
        <v>31</v>
      </c>
      <c r="W10" s="62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2"/>
      <c r="U11" s="74"/>
      <c r="V11" s="3" t="s">
        <v>30</v>
      </c>
      <c r="W11" s="62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2"/>
      <c r="U12" s="7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2"/>
      <c r="U13" s="74"/>
      <c r="V13" s="3" t="s">
        <v>37</v>
      </c>
      <c r="W13" s="62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74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74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75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1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0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1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1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R14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3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71" t="s">
        <v>7</v>
      </c>
      <c r="P4" s="76" t="s">
        <v>14</v>
      </c>
      <c r="Q4" s="71" t="s">
        <v>39</v>
      </c>
      <c r="R4" s="71" t="s">
        <v>53</v>
      </c>
      <c r="S4" s="78" t="s">
        <v>54</v>
      </c>
      <c r="T4" s="25"/>
      <c r="U4" s="65" t="s">
        <v>39</v>
      </c>
      <c r="V4" s="65" t="s">
        <v>53</v>
      </c>
      <c r="W4" s="44"/>
    </row>
    <row r="5" spans="1:23" ht="50.1" customHeight="1" x14ac:dyDescent="0.25">
      <c r="A5" s="7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65"/>
      <c r="K5" s="63" t="s">
        <v>12</v>
      </c>
      <c r="L5" s="63" t="s">
        <v>13</v>
      </c>
      <c r="M5" s="72"/>
      <c r="N5" s="72"/>
      <c r="O5" s="72"/>
      <c r="P5" s="77"/>
      <c r="Q5" s="72"/>
      <c r="R5" s="72"/>
      <c r="S5" s="78"/>
      <c r="T5" s="25"/>
      <c r="U5" s="65"/>
      <c r="V5" s="65"/>
      <c r="W5" s="44"/>
    </row>
    <row r="6" spans="1:23" s="11" customFormat="1" ht="18" customHeight="1" x14ac:dyDescent="0.25">
      <c r="A6" s="3">
        <v>1</v>
      </c>
      <c r="B6" s="59">
        <v>44643</v>
      </c>
      <c r="C6" s="59">
        <v>44679</v>
      </c>
      <c r="D6" s="35" t="s">
        <v>73</v>
      </c>
      <c r="E6" s="36">
        <v>866762025242353</v>
      </c>
      <c r="F6" s="35"/>
      <c r="G6" s="35" t="s">
        <v>65</v>
      </c>
      <c r="H6" s="35"/>
      <c r="I6" s="51"/>
      <c r="J6" s="1"/>
      <c r="K6" s="1"/>
      <c r="L6" s="37"/>
      <c r="M6" s="37" t="s">
        <v>38</v>
      </c>
      <c r="N6" s="1"/>
      <c r="O6" s="37" t="s">
        <v>85</v>
      </c>
      <c r="P6" s="1" t="s">
        <v>103</v>
      </c>
      <c r="Q6" s="2" t="s">
        <v>19</v>
      </c>
      <c r="R6" s="35" t="s">
        <v>24</v>
      </c>
      <c r="S6" s="3"/>
      <c r="T6" s="62"/>
      <c r="U6" s="7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>
        <v>44643</v>
      </c>
      <c r="C7" s="59">
        <v>44679</v>
      </c>
      <c r="D7" s="35" t="s">
        <v>73</v>
      </c>
      <c r="E7" s="36">
        <v>863306020480767</v>
      </c>
      <c r="F7" s="35"/>
      <c r="G7" s="35" t="s">
        <v>65</v>
      </c>
      <c r="H7" s="35"/>
      <c r="I7" s="51" t="s">
        <v>81</v>
      </c>
      <c r="J7" s="1"/>
      <c r="K7" s="1" t="s">
        <v>127</v>
      </c>
      <c r="L7" s="1"/>
      <c r="M7" s="37" t="s">
        <v>38</v>
      </c>
      <c r="N7" s="1"/>
      <c r="O7" s="37" t="s">
        <v>85</v>
      </c>
      <c r="P7" s="1" t="s">
        <v>103</v>
      </c>
      <c r="Q7" s="2" t="s">
        <v>19</v>
      </c>
      <c r="R7" s="35" t="s">
        <v>24</v>
      </c>
      <c r="S7" s="3"/>
      <c r="T7" s="62"/>
      <c r="U7" s="74"/>
      <c r="V7" s="3" t="s">
        <v>35</v>
      </c>
      <c r="W7" s="62"/>
    </row>
    <row r="8" spans="1:23" s="11" customFormat="1" ht="18" customHeight="1" x14ac:dyDescent="0.25">
      <c r="A8" s="3">
        <v>3</v>
      </c>
      <c r="B8" s="59">
        <v>44643</v>
      </c>
      <c r="C8" s="59">
        <v>44679</v>
      </c>
      <c r="D8" s="35" t="s">
        <v>73</v>
      </c>
      <c r="E8" s="36">
        <v>866762025780360</v>
      </c>
      <c r="F8" s="35"/>
      <c r="G8" s="35" t="s">
        <v>65</v>
      </c>
      <c r="H8" s="35"/>
      <c r="I8" s="51" t="s">
        <v>125</v>
      </c>
      <c r="J8" s="1" t="s">
        <v>126</v>
      </c>
      <c r="K8" s="1"/>
      <c r="L8" s="1" t="s">
        <v>121</v>
      </c>
      <c r="M8" s="37" t="s">
        <v>38</v>
      </c>
      <c r="N8" s="1"/>
      <c r="O8" s="37" t="s">
        <v>85</v>
      </c>
      <c r="P8" s="1" t="s">
        <v>103</v>
      </c>
      <c r="Q8" s="2" t="s">
        <v>19</v>
      </c>
      <c r="R8" s="35" t="s">
        <v>24</v>
      </c>
      <c r="S8" s="3"/>
      <c r="T8" s="62"/>
      <c r="U8" s="74"/>
      <c r="V8" s="3" t="s">
        <v>21</v>
      </c>
      <c r="W8" s="62"/>
    </row>
    <row r="9" spans="1:23" s="11" customFormat="1" ht="18" customHeight="1" x14ac:dyDescent="0.25">
      <c r="A9" s="3">
        <v>4</v>
      </c>
      <c r="B9" s="59">
        <v>44643</v>
      </c>
      <c r="C9" s="59">
        <v>44679</v>
      </c>
      <c r="D9" s="35" t="s">
        <v>73</v>
      </c>
      <c r="E9" s="36">
        <v>862118020882186</v>
      </c>
      <c r="F9" s="35"/>
      <c r="G9" s="35" t="s">
        <v>65</v>
      </c>
      <c r="H9" s="35"/>
      <c r="I9" s="51"/>
      <c r="J9" s="1"/>
      <c r="K9" s="1"/>
      <c r="L9" s="37"/>
      <c r="M9" s="37" t="s">
        <v>38</v>
      </c>
      <c r="N9" s="1"/>
      <c r="O9" s="37" t="s">
        <v>85</v>
      </c>
      <c r="P9" s="1" t="s">
        <v>103</v>
      </c>
      <c r="Q9" s="2" t="s">
        <v>19</v>
      </c>
      <c r="R9" s="35" t="s">
        <v>24</v>
      </c>
      <c r="S9" s="3"/>
      <c r="T9" s="62"/>
      <c r="U9" s="74"/>
      <c r="V9" s="3" t="s">
        <v>51</v>
      </c>
      <c r="W9" s="62"/>
    </row>
    <row r="10" spans="1:23" s="11" customFormat="1" ht="18" customHeight="1" x14ac:dyDescent="0.25">
      <c r="A10" s="3">
        <v>5</v>
      </c>
      <c r="B10" s="59">
        <v>44643</v>
      </c>
      <c r="C10" s="59">
        <v>44679</v>
      </c>
      <c r="D10" s="35" t="s">
        <v>73</v>
      </c>
      <c r="E10" s="36">
        <v>863306024485465</v>
      </c>
      <c r="F10" s="35"/>
      <c r="G10" s="35" t="s">
        <v>65</v>
      </c>
      <c r="H10" s="35"/>
      <c r="I10" s="51" t="s">
        <v>81</v>
      </c>
      <c r="J10" s="1"/>
      <c r="K10" s="1" t="s">
        <v>124</v>
      </c>
      <c r="L10" s="1" t="s">
        <v>121</v>
      </c>
      <c r="M10" s="37" t="s">
        <v>38</v>
      </c>
      <c r="N10" s="1"/>
      <c r="O10" s="37" t="s">
        <v>85</v>
      </c>
      <c r="P10" s="1" t="s">
        <v>103</v>
      </c>
      <c r="Q10" s="2" t="s">
        <v>19</v>
      </c>
      <c r="R10" s="35" t="s">
        <v>24</v>
      </c>
      <c r="S10" s="3"/>
      <c r="T10" s="62"/>
      <c r="U10" s="74"/>
      <c r="V10" s="3" t="s">
        <v>31</v>
      </c>
      <c r="W10" s="62"/>
    </row>
    <row r="11" spans="1:23" s="11" customFormat="1" ht="18" customHeight="1" x14ac:dyDescent="0.25">
      <c r="A11" s="3">
        <v>6</v>
      </c>
      <c r="B11" s="59">
        <v>44643</v>
      </c>
      <c r="C11" s="59">
        <v>44679</v>
      </c>
      <c r="D11" s="35" t="s">
        <v>73</v>
      </c>
      <c r="E11" s="36">
        <v>863306024449461</v>
      </c>
      <c r="F11" s="35"/>
      <c r="G11" s="35" t="s">
        <v>65</v>
      </c>
      <c r="H11" s="35"/>
      <c r="I11" s="51"/>
      <c r="J11" s="1"/>
      <c r="K11" s="1"/>
      <c r="L11" s="37"/>
      <c r="M11" s="37" t="s">
        <v>38</v>
      </c>
      <c r="N11" s="1"/>
      <c r="O11" s="37" t="s">
        <v>85</v>
      </c>
      <c r="P11" s="1" t="s">
        <v>103</v>
      </c>
      <c r="Q11" s="2" t="s">
        <v>19</v>
      </c>
      <c r="R11" s="35" t="s">
        <v>24</v>
      </c>
      <c r="S11" s="3"/>
      <c r="T11" s="62"/>
      <c r="U11" s="74"/>
      <c r="V11" s="3" t="s">
        <v>30</v>
      </c>
      <c r="W11" s="62"/>
    </row>
    <row r="12" spans="1:23" s="11" customFormat="1" ht="18" customHeight="1" x14ac:dyDescent="0.25">
      <c r="A12" s="3">
        <v>7</v>
      </c>
      <c r="B12" s="59">
        <v>44643</v>
      </c>
      <c r="C12" s="59">
        <v>44679</v>
      </c>
      <c r="D12" s="35" t="s">
        <v>73</v>
      </c>
      <c r="E12" s="36">
        <v>862118021603979</v>
      </c>
      <c r="F12" s="35"/>
      <c r="G12" s="35" t="s">
        <v>65</v>
      </c>
      <c r="H12" s="35"/>
      <c r="I12" s="51" t="s">
        <v>122</v>
      </c>
      <c r="J12" s="1"/>
      <c r="K12" s="1" t="s">
        <v>128</v>
      </c>
      <c r="L12" s="1"/>
      <c r="M12" s="37" t="s">
        <v>38</v>
      </c>
      <c r="N12" s="1"/>
      <c r="O12" s="37" t="s">
        <v>85</v>
      </c>
      <c r="P12" s="1" t="s">
        <v>103</v>
      </c>
      <c r="Q12" s="2" t="s">
        <v>19</v>
      </c>
      <c r="R12" s="35" t="s">
        <v>24</v>
      </c>
      <c r="S12" s="3"/>
      <c r="T12" s="62"/>
      <c r="U12" s="7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>
        <v>44643</v>
      </c>
      <c r="C13" s="59">
        <v>44679</v>
      </c>
      <c r="D13" s="35" t="s">
        <v>73</v>
      </c>
      <c r="E13" s="36">
        <v>862118022273889</v>
      </c>
      <c r="F13" s="35"/>
      <c r="G13" s="35" t="s">
        <v>65</v>
      </c>
      <c r="H13" s="35">
        <v>1679793690</v>
      </c>
      <c r="I13" s="51" t="s">
        <v>122</v>
      </c>
      <c r="J13" s="1"/>
      <c r="K13" s="1" t="s">
        <v>123</v>
      </c>
      <c r="L13" s="1" t="s">
        <v>121</v>
      </c>
      <c r="M13" s="37" t="s">
        <v>38</v>
      </c>
      <c r="N13" s="1"/>
      <c r="O13" s="37" t="s">
        <v>85</v>
      </c>
      <c r="P13" s="1" t="s">
        <v>103</v>
      </c>
      <c r="Q13" s="2" t="s">
        <v>19</v>
      </c>
      <c r="R13" s="35" t="s">
        <v>24</v>
      </c>
      <c r="S13" s="3"/>
      <c r="T13" s="62"/>
      <c r="U13" s="74"/>
      <c r="V13" s="3" t="s">
        <v>37</v>
      </c>
      <c r="W13" s="62"/>
    </row>
    <row r="14" spans="1:23" s="11" customFormat="1" ht="18" customHeight="1" x14ac:dyDescent="0.25">
      <c r="A14" s="3">
        <v>9</v>
      </c>
      <c r="B14" s="59">
        <v>44643</v>
      </c>
      <c r="C14" s="59">
        <v>44679</v>
      </c>
      <c r="D14" s="35" t="s">
        <v>73</v>
      </c>
      <c r="E14" s="36">
        <v>862118020684202</v>
      </c>
      <c r="F14" s="35"/>
      <c r="G14" s="35" t="s">
        <v>65</v>
      </c>
      <c r="H14" s="35"/>
      <c r="I14" s="51" t="s">
        <v>90</v>
      </c>
      <c r="J14" s="1"/>
      <c r="K14" s="1" t="s">
        <v>121</v>
      </c>
      <c r="L14" s="37"/>
      <c r="M14" s="37" t="s">
        <v>38</v>
      </c>
      <c r="N14" s="1"/>
      <c r="O14" s="37" t="s">
        <v>85</v>
      </c>
      <c r="P14" s="1" t="s">
        <v>103</v>
      </c>
      <c r="Q14" s="2" t="s">
        <v>19</v>
      </c>
      <c r="R14" s="35" t="s">
        <v>24</v>
      </c>
      <c r="S14" s="3"/>
      <c r="T14" s="62"/>
      <c r="U14" s="74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74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75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9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9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9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7" zoomScale="70" zoomScaleNormal="70" workbookViewId="0">
      <selection activeCell="B39" sqref="B39:R47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18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37.710937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66" t="s">
        <v>61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43"/>
    </row>
    <row r="2" spans="1:23" ht="24.95" customHeight="1" x14ac:dyDescent="0.25">
      <c r="A2" s="67" t="s">
        <v>9</v>
      </c>
      <c r="B2" s="68"/>
      <c r="C2" s="68"/>
      <c r="D2" s="68"/>
      <c r="E2" s="69" t="s">
        <v>63</v>
      </c>
      <c r="F2" s="69"/>
      <c r="G2" s="4"/>
      <c r="H2" s="19"/>
      <c r="I2" s="19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0" t="s">
        <v>0</v>
      </c>
      <c r="B4" s="65" t="s">
        <v>8</v>
      </c>
      <c r="C4" s="65"/>
      <c r="D4" s="65"/>
      <c r="E4" s="65"/>
      <c r="F4" s="65"/>
      <c r="G4" s="65"/>
      <c r="H4" s="65"/>
      <c r="I4" s="65"/>
      <c r="J4" s="65" t="s">
        <v>6</v>
      </c>
      <c r="K4" s="65" t="s">
        <v>11</v>
      </c>
      <c r="L4" s="65"/>
      <c r="M4" s="71" t="s">
        <v>42</v>
      </c>
      <c r="N4" s="71" t="s">
        <v>10</v>
      </c>
      <c r="O4" s="65" t="s">
        <v>7</v>
      </c>
      <c r="P4" s="79" t="s">
        <v>14</v>
      </c>
      <c r="Q4" s="65" t="s">
        <v>39</v>
      </c>
      <c r="R4" s="65" t="s">
        <v>53</v>
      </c>
      <c r="S4" s="78" t="s">
        <v>54</v>
      </c>
      <c r="T4" s="25"/>
      <c r="U4" s="65" t="s">
        <v>39</v>
      </c>
      <c r="V4" s="65" t="s">
        <v>53</v>
      </c>
      <c r="W4" s="44"/>
    </row>
    <row r="5" spans="1:23" ht="50.1" customHeight="1" x14ac:dyDescent="0.25">
      <c r="A5" s="70"/>
      <c r="B5" s="40" t="s">
        <v>1</v>
      </c>
      <c r="C5" s="40" t="s">
        <v>2</v>
      </c>
      <c r="D5" s="40" t="s">
        <v>3</v>
      </c>
      <c r="E5" s="40" t="s">
        <v>43</v>
      </c>
      <c r="F5" s="40" t="s">
        <v>4</v>
      </c>
      <c r="G5" s="40" t="s">
        <v>5</v>
      </c>
      <c r="H5" s="40" t="s">
        <v>55</v>
      </c>
      <c r="I5" s="40" t="s">
        <v>15</v>
      </c>
      <c r="J5" s="65"/>
      <c r="K5" s="40" t="s">
        <v>12</v>
      </c>
      <c r="L5" s="40" t="s">
        <v>13</v>
      </c>
      <c r="M5" s="72"/>
      <c r="N5" s="72"/>
      <c r="O5" s="65"/>
      <c r="P5" s="79"/>
      <c r="Q5" s="65"/>
      <c r="R5" s="65"/>
      <c r="S5" s="78"/>
      <c r="T5" s="25"/>
      <c r="U5" s="65"/>
      <c r="V5" s="65"/>
      <c r="W5" s="44"/>
    </row>
    <row r="6" spans="1:23" s="11" customFormat="1" ht="18" customHeight="1" x14ac:dyDescent="0.25">
      <c r="A6" s="3">
        <v>1</v>
      </c>
      <c r="B6" s="59">
        <v>44643</v>
      </c>
      <c r="C6" s="59">
        <v>44664</v>
      </c>
      <c r="D6" s="35" t="s">
        <v>64</v>
      </c>
      <c r="E6" s="36">
        <v>868183038597733</v>
      </c>
      <c r="F6" s="35"/>
      <c r="G6" s="35" t="s">
        <v>62</v>
      </c>
      <c r="H6" s="46"/>
      <c r="I6" s="51" t="s">
        <v>75</v>
      </c>
      <c r="J6" s="1" t="s">
        <v>76</v>
      </c>
      <c r="K6" s="1" t="s">
        <v>74</v>
      </c>
      <c r="L6" s="37"/>
      <c r="M6" s="37" t="s">
        <v>77</v>
      </c>
      <c r="N6" s="1"/>
      <c r="O6" s="37" t="s">
        <v>85</v>
      </c>
      <c r="P6" s="1" t="s">
        <v>78</v>
      </c>
      <c r="Q6" s="2" t="s">
        <v>18</v>
      </c>
      <c r="R6" s="35" t="s">
        <v>21</v>
      </c>
      <c r="S6" s="3"/>
      <c r="T6" s="39"/>
      <c r="U6" s="73" t="s">
        <v>18</v>
      </c>
      <c r="V6" s="3" t="s">
        <v>20</v>
      </c>
      <c r="W6" s="39"/>
    </row>
    <row r="7" spans="1:23" s="11" customFormat="1" ht="18" customHeight="1" x14ac:dyDescent="0.25">
      <c r="A7" s="3">
        <v>2</v>
      </c>
      <c r="B7" s="59">
        <v>44643</v>
      </c>
      <c r="C7" s="59">
        <v>44664</v>
      </c>
      <c r="D7" s="35" t="s">
        <v>64</v>
      </c>
      <c r="E7" s="36">
        <v>868183038596727</v>
      </c>
      <c r="F7" s="35"/>
      <c r="G7" s="35" t="s">
        <v>62</v>
      </c>
      <c r="H7" s="35"/>
      <c r="I7" s="51" t="s">
        <v>81</v>
      </c>
      <c r="J7" s="1" t="s">
        <v>76</v>
      </c>
      <c r="K7" s="1" t="s">
        <v>74</v>
      </c>
      <c r="L7" s="37" t="s">
        <v>89</v>
      </c>
      <c r="M7" s="37" t="s">
        <v>77</v>
      </c>
      <c r="N7" s="1"/>
      <c r="O7" s="37" t="s">
        <v>85</v>
      </c>
      <c r="P7" s="1" t="s">
        <v>86</v>
      </c>
      <c r="Q7" s="2" t="s">
        <v>88</v>
      </c>
      <c r="R7" s="35" t="s">
        <v>92</v>
      </c>
      <c r="S7" s="3"/>
      <c r="T7" s="39"/>
      <c r="U7" s="74"/>
      <c r="V7" s="3" t="s">
        <v>35</v>
      </c>
      <c r="W7" s="39"/>
    </row>
    <row r="8" spans="1:23" s="11" customFormat="1" ht="18" customHeight="1" x14ac:dyDescent="0.25">
      <c r="A8" s="3">
        <v>3</v>
      </c>
      <c r="B8" s="59">
        <v>44643</v>
      </c>
      <c r="C8" s="59">
        <v>44664</v>
      </c>
      <c r="D8" s="35" t="s">
        <v>44</v>
      </c>
      <c r="E8" s="64">
        <v>868183037804312</v>
      </c>
      <c r="F8" s="35"/>
      <c r="G8" s="35" t="s">
        <v>65</v>
      </c>
      <c r="H8" s="35" t="s">
        <v>91</v>
      </c>
      <c r="I8" s="51" t="s">
        <v>90</v>
      </c>
      <c r="J8" s="1"/>
      <c r="K8" s="1" t="s">
        <v>74</v>
      </c>
      <c r="L8" s="37" t="s">
        <v>89</v>
      </c>
      <c r="M8" s="37" t="s">
        <v>38</v>
      </c>
      <c r="N8" s="1"/>
      <c r="O8" s="37" t="s">
        <v>85</v>
      </c>
      <c r="P8" s="1" t="s">
        <v>86</v>
      </c>
      <c r="Q8" s="2" t="s">
        <v>19</v>
      </c>
      <c r="R8" s="35" t="s">
        <v>24</v>
      </c>
      <c r="S8" s="3"/>
      <c r="T8" s="39"/>
      <c r="U8" s="74"/>
      <c r="V8" s="3" t="s">
        <v>21</v>
      </c>
      <c r="W8" s="39"/>
    </row>
    <row r="9" spans="1:23" s="11" customFormat="1" ht="18" customHeight="1" x14ac:dyDescent="0.25">
      <c r="A9" s="3">
        <v>4</v>
      </c>
      <c r="B9" s="59">
        <v>44643</v>
      </c>
      <c r="C9" s="59">
        <v>44679</v>
      </c>
      <c r="D9" s="35" t="s">
        <v>44</v>
      </c>
      <c r="E9" s="64">
        <v>868183034615620</v>
      </c>
      <c r="F9" s="35"/>
      <c r="G9" s="35" t="s">
        <v>65</v>
      </c>
      <c r="H9" s="35" t="s">
        <v>66</v>
      </c>
      <c r="I9" s="51"/>
      <c r="J9" s="1"/>
      <c r="K9" s="1"/>
      <c r="L9" s="37"/>
      <c r="M9" s="37" t="s">
        <v>104</v>
      </c>
      <c r="N9" s="1"/>
      <c r="O9" s="37" t="s">
        <v>105</v>
      </c>
      <c r="P9" s="1" t="s">
        <v>103</v>
      </c>
      <c r="Q9" s="2" t="s">
        <v>19</v>
      </c>
      <c r="R9" s="35" t="s">
        <v>25</v>
      </c>
      <c r="S9" s="3"/>
      <c r="T9" s="39"/>
      <c r="U9" s="74"/>
      <c r="V9" s="3" t="s">
        <v>51</v>
      </c>
      <c r="W9" s="39"/>
    </row>
    <row r="10" spans="1:23" s="11" customFormat="1" ht="18" customHeight="1" x14ac:dyDescent="0.25">
      <c r="A10" s="3">
        <v>5</v>
      </c>
      <c r="B10" s="59">
        <v>44643</v>
      </c>
      <c r="C10" s="59">
        <v>44664</v>
      </c>
      <c r="D10" s="35" t="s">
        <v>44</v>
      </c>
      <c r="E10" s="64">
        <v>868183034700174</v>
      </c>
      <c r="F10" s="35"/>
      <c r="G10" s="35" t="s">
        <v>65</v>
      </c>
      <c r="H10" s="35"/>
      <c r="I10" s="51" t="s">
        <v>82</v>
      </c>
      <c r="J10" s="1" t="s">
        <v>83</v>
      </c>
      <c r="K10" s="1" t="s">
        <v>74</v>
      </c>
      <c r="L10" s="37" t="s">
        <v>89</v>
      </c>
      <c r="M10" s="37" t="s">
        <v>84</v>
      </c>
      <c r="N10" s="1"/>
      <c r="O10" s="37" t="s">
        <v>85</v>
      </c>
      <c r="P10" s="1" t="s">
        <v>86</v>
      </c>
      <c r="Q10" s="2" t="s">
        <v>88</v>
      </c>
      <c r="R10" s="35" t="s">
        <v>87</v>
      </c>
      <c r="S10" s="3"/>
      <c r="T10" s="39"/>
      <c r="U10" s="74"/>
      <c r="V10" s="3" t="s">
        <v>31</v>
      </c>
      <c r="W10" s="39"/>
    </row>
    <row r="11" spans="1:23" s="11" customFormat="1" ht="18" customHeight="1" x14ac:dyDescent="0.25">
      <c r="A11" s="3">
        <v>6</v>
      </c>
      <c r="B11" s="59">
        <v>44643</v>
      </c>
      <c r="C11" s="59">
        <v>44664</v>
      </c>
      <c r="D11" s="35" t="s">
        <v>44</v>
      </c>
      <c r="E11" s="64">
        <v>868183034810957</v>
      </c>
      <c r="F11" s="35"/>
      <c r="G11" s="35" t="s">
        <v>65</v>
      </c>
      <c r="H11" s="35"/>
      <c r="I11" s="51" t="s">
        <v>82</v>
      </c>
      <c r="J11" s="1" t="s">
        <v>102</v>
      </c>
      <c r="K11" s="37" t="s">
        <v>89</v>
      </c>
      <c r="L11" s="37"/>
      <c r="M11" s="37" t="s">
        <v>38</v>
      </c>
      <c r="N11" s="1"/>
      <c r="O11" s="37" t="s">
        <v>85</v>
      </c>
      <c r="P11" s="1" t="s">
        <v>103</v>
      </c>
      <c r="Q11" s="2" t="s">
        <v>19</v>
      </c>
      <c r="R11" s="35" t="s">
        <v>24</v>
      </c>
      <c r="S11" s="3"/>
      <c r="T11" s="39"/>
      <c r="U11" s="74"/>
      <c r="V11" s="3" t="s">
        <v>30</v>
      </c>
      <c r="W11" s="39"/>
    </row>
    <row r="12" spans="1:23" s="11" customFormat="1" ht="18" customHeight="1" x14ac:dyDescent="0.25">
      <c r="A12" s="3">
        <v>7</v>
      </c>
      <c r="B12" s="59">
        <v>44643</v>
      </c>
      <c r="C12" s="59">
        <v>44664</v>
      </c>
      <c r="D12" s="35" t="s">
        <v>44</v>
      </c>
      <c r="E12" s="64">
        <v>868183035860480</v>
      </c>
      <c r="F12" s="35"/>
      <c r="G12" s="35" t="s">
        <v>65</v>
      </c>
      <c r="H12" s="35"/>
      <c r="I12" s="51" t="s">
        <v>80</v>
      </c>
      <c r="J12" s="1"/>
      <c r="K12" s="1" t="s">
        <v>79</v>
      </c>
      <c r="L12" s="37" t="s">
        <v>89</v>
      </c>
      <c r="M12" s="37" t="s">
        <v>38</v>
      </c>
      <c r="N12" s="1"/>
      <c r="O12" s="37" t="s">
        <v>85</v>
      </c>
      <c r="P12" s="1" t="s">
        <v>103</v>
      </c>
      <c r="Q12" s="2" t="s">
        <v>19</v>
      </c>
      <c r="R12" s="35" t="s">
        <v>24</v>
      </c>
      <c r="S12" s="3"/>
      <c r="T12" s="39"/>
      <c r="U12" s="73" t="s">
        <v>19</v>
      </c>
      <c r="V12" s="3" t="s">
        <v>23</v>
      </c>
      <c r="W12" s="39"/>
    </row>
    <row r="13" spans="1:23" s="11" customFormat="1" ht="18" customHeight="1" x14ac:dyDescent="0.25">
      <c r="A13" s="3">
        <v>8</v>
      </c>
      <c r="B13" s="59">
        <v>44643</v>
      </c>
      <c r="C13" s="59">
        <v>44664</v>
      </c>
      <c r="D13" s="35" t="s">
        <v>44</v>
      </c>
      <c r="E13" s="64">
        <v>868183034806625</v>
      </c>
      <c r="F13" s="35"/>
      <c r="G13" s="35" t="s">
        <v>65</v>
      </c>
      <c r="H13" s="35"/>
      <c r="I13" s="51" t="s">
        <v>81</v>
      </c>
      <c r="J13" s="1" t="s">
        <v>76</v>
      </c>
      <c r="K13" s="1"/>
      <c r="L13" s="37" t="s">
        <v>89</v>
      </c>
      <c r="M13" s="37" t="s">
        <v>38</v>
      </c>
      <c r="N13" s="1"/>
      <c r="O13" s="37" t="s">
        <v>85</v>
      </c>
      <c r="P13" s="1" t="s">
        <v>103</v>
      </c>
      <c r="Q13" s="2" t="s">
        <v>19</v>
      </c>
      <c r="R13" s="35" t="s">
        <v>24</v>
      </c>
      <c r="S13" s="3"/>
      <c r="T13" s="39"/>
      <c r="U13" s="74"/>
      <c r="V13" s="3" t="s">
        <v>37</v>
      </c>
      <c r="W13" s="39"/>
    </row>
    <row r="14" spans="1:23" s="11" customFormat="1" ht="18" customHeight="1" x14ac:dyDescent="0.25">
      <c r="A14" s="3">
        <v>9</v>
      </c>
      <c r="B14" s="59">
        <v>44643</v>
      </c>
      <c r="C14" s="59">
        <v>44679</v>
      </c>
      <c r="D14" s="35" t="s">
        <v>44</v>
      </c>
      <c r="E14" s="64">
        <v>868183034783378</v>
      </c>
      <c r="F14" s="35"/>
      <c r="G14" s="35" t="s">
        <v>65</v>
      </c>
      <c r="H14" s="35"/>
      <c r="I14" s="51"/>
      <c r="J14" s="1" t="s">
        <v>106</v>
      </c>
      <c r="K14" s="1"/>
      <c r="L14" s="37"/>
      <c r="M14" s="37" t="s">
        <v>107</v>
      </c>
      <c r="N14" s="1"/>
      <c r="O14" s="37" t="s">
        <v>105</v>
      </c>
      <c r="P14" s="1" t="s">
        <v>103</v>
      </c>
      <c r="Q14" s="2" t="s">
        <v>18</v>
      </c>
      <c r="R14" s="35" t="s">
        <v>30</v>
      </c>
      <c r="S14" s="3"/>
      <c r="T14" s="39"/>
      <c r="U14" s="74"/>
      <c r="V14" s="3" t="s">
        <v>36</v>
      </c>
      <c r="W14" s="39"/>
    </row>
    <row r="15" spans="1:23" ht="18" customHeight="1" x14ac:dyDescent="0.25">
      <c r="A15" s="3">
        <v>10</v>
      </c>
      <c r="B15" s="59">
        <v>44643</v>
      </c>
      <c r="C15" s="59">
        <v>44679</v>
      </c>
      <c r="D15" s="35" t="s">
        <v>44</v>
      </c>
      <c r="E15" s="64">
        <v>868183034609508</v>
      </c>
      <c r="F15" s="35"/>
      <c r="G15" s="35" t="s">
        <v>65</v>
      </c>
      <c r="H15" s="35" t="s">
        <v>67</v>
      </c>
      <c r="I15" s="51"/>
      <c r="J15" s="1"/>
      <c r="K15" s="1"/>
      <c r="L15" s="37"/>
      <c r="M15" s="37" t="s">
        <v>104</v>
      </c>
      <c r="N15" s="1"/>
      <c r="O15" s="37" t="s">
        <v>105</v>
      </c>
      <c r="P15" s="1" t="s">
        <v>103</v>
      </c>
      <c r="Q15" s="2" t="s">
        <v>19</v>
      </c>
      <c r="R15" s="35" t="s">
        <v>25</v>
      </c>
      <c r="S15" s="3"/>
      <c r="T15" s="12"/>
      <c r="U15" s="74"/>
      <c r="V15" s="3" t="s">
        <v>24</v>
      </c>
      <c r="W15" s="39"/>
    </row>
    <row r="16" spans="1:23" ht="18" customHeight="1" x14ac:dyDescent="0.25">
      <c r="A16" s="3">
        <v>11</v>
      </c>
      <c r="B16" s="59">
        <v>44643</v>
      </c>
      <c r="C16" s="59">
        <v>44664</v>
      </c>
      <c r="D16" s="35" t="s">
        <v>44</v>
      </c>
      <c r="E16" s="64">
        <v>868183034678362</v>
      </c>
      <c r="F16" s="35"/>
      <c r="G16" s="35" t="s">
        <v>65</v>
      </c>
      <c r="H16" s="35"/>
      <c r="I16" s="51" t="s">
        <v>81</v>
      </c>
      <c r="J16" s="1"/>
      <c r="K16" s="1"/>
      <c r="L16" s="37" t="s">
        <v>89</v>
      </c>
      <c r="M16" s="37" t="s">
        <v>38</v>
      </c>
      <c r="N16" s="1"/>
      <c r="O16" s="37" t="s">
        <v>85</v>
      </c>
      <c r="P16" s="1" t="s">
        <v>103</v>
      </c>
      <c r="Q16" s="2" t="s">
        <v>19</v>
      </c>
      <c r="R16" s="35" t="s">
        <v>24</v>
      </c>
      <c r="S16" s="3"/>
      <c r="T16" s="12"/>
      <c r="U16" s="75"/>
      <c r="V16" s="3" t="s">
        <v>25</v>
      </c>
      <c r="W16" s="39"/>
    </row>
    <row r="17" spans="1:23" ht="18" customHeight="1" x14ac:dyDescent="0.25">
      <c r="A17" s="3">
        <v>12</v>
      </c>
      <c r="B17" s="59">
        <v>44643</v>
      </c>
      <c r="C17" s="59">
        <v>44679</v>
      </c>
      <c r="D17" s="35" t="s">
        <v>44</v>
      </c>
      <c r="E17" s="36">
        <v>868183034554902</v>
      </c>
      <c r="F17" s="35"/>
      <c r="G17" s="35" t="s">
        <v>65</v>
      </c>
      <c r="H17" s="35" t="s">
        <v>68</v>
      </c>
      <c r="I17" s="51"/>
      <c r="J17" s="1"/>
      <c r="K17" s="1"/>
      <c r="L17" s="37"/>
      <c r="M17" s="37" t="s">
        <v>104</v>
      </c>
      <c r="N17" s="1"/>
      <c r="O17" s="37" t="s">
        <v>105</v>
      </c>
      <c r="P17" s="1" t="s">
        <v>103</v>
      </c>
      <c r="Q17" s="2" t="s">
        <v>19</v>
      </c>
      <c r="R17" s="35" t="s">
        <v>25</v>
      </c>
      <c r="S17" s="3"/>
      <c r="T17" s="12"/>
      <c r="U17" s="39"/>
      <c r="V17" s="13"/>
      <c r="W17" s="39"/>
    </row>
    <row r="18" spans="1:23" ht="18" customHeight="1" x14ac:dyDescent="0.25">
      <c r="A18" s="3">
        <v>13</v>
      </c>
      <c r="B18" s="59">
        <v>44643</v>
      </c>
      <c r="C18" s="59">
        <v>44679</v>
      </c>
      <c r="D18" s="35" t="s">
        <v>70</v>
      </c>
      <c r="E18" s="36">
        <v>864811036930738</v>
      </c>
      <c r="F18" s="35"/>
      <c r="G18" s="35" t="s">
        <v>65</v>
      </c>
      <c r="H18" s="35"/>
      <c r="I18" s="51" t="s">
        <v>81</v>
      </c>
      <c r="J18" s="1" t="s">
        <v>101</v>
      </c>
      <c r="K18" s="1" t="s">
        <v>129</v>
      </c>
      <c r="L18" s="37"/>
      <c r="M18" s="37" t="s">
        <v>130</v>
      </c>
      <c r="N18" s="1"/>
      <c r="O18" s="37" t="s">
        <v>85</v>
      </c>
      <c r="P18" s="1" t="s">
        <v>103</v>
      </c>
      <c r="Q18" s="2" t="s">
        <v>88</v>
      </c>
      <c r="R18" s="35" t="s">
        <v>131</v>
      </c>
      <c r="S18" s="3" t="s">
        <v>132</v>
      </c>
      <c r="T18" s="12"/>
      <c r="U18" s="12"/>
      <c r="V18" s="14"/>
      <c r="W18" s="12"/>
    </row>
    <row r="19" spans="1:23" ht="18" customHeight="1" x14ac:dyDescent="0.25">
      <c r="A19" s="3">
        <v>14</v>
      </c>
      <c r="B19" s="59">
        <v>44615</v>
      </c>
      <c r="C19" s="59">
        <v>44679</v>
      </c>
      <c r="D19" s="35" t="s">
        <v>69</v>
      </c>
      <c r="E19" s="36">
        <v>861694031118274</v>
      </c>
      <c r="F19" s="35"/>
      <c r="G19" s="35" t="s">
        <v>65</v>
      </c>
      <c r="H19" s="46"/>
      <c r="I19" s="51" t="s">
        <v>90</v>
      </c>
      <c r="J19" s="1" t="s">
        <v>118</v>
      </c>
      <c r="K19" s="1" t="s">
        <v>117</v>
      </c>
      <c r="L19" s="1" t="s">
        <v>93</v>
      </c>
      <c r="M19" s="37" t="s">
        <v>138</v>
      </c>
      <c r="N19" s="1"/>
      <c r="O19" s="37" t="s">
        <v>105</v>
      </c>
      <c r="P19" s="1" t="s">
        <v>103</v>
      </c>
      <c r="Q19" s="2" t="s">
        <v>18</v>
      </c>
      <c r="R19" s="35" t="s">
        <v>21</v>
      </c>
      <c r="S19" s="3"/>
      <c r="T19" s="12"/>
      <c r="U19" s="40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9">
        <v>44615</v>
      </c>
      <c r="C20" s="59">
        <v>44664</v>
      </c>
      <c r="D20" s="35" t="s">
        <v>69</v>
      </c>
      <c r="E20" s="36">
        <v>866104024581277</v>
      </c>
      <c r="F20" s="35"/>
      <c r="G20" s="35" t="s">
        <v>65</v>
      </c>
      <c r="H20" s="46"/>
      <c r="I20" s="51"/>
      <c r="J20" s="1" t="s">
        <v>111</v>
      </c>
      <c r="K20" s="1" t="s">
        <v>110</v>
      </c>
      <c r="L20" s="1" t="s">
        <v>93</v>
      </c>
      <c r="M20" s="37" t="s">
        <v>112</v>
      </c>
      <c r="N20" s="1"/>
      <c r="O20" s="37" t="s">
        <v>85</v>
      </c>
      <c r="P20" s="1" t="s">
        <v>103</v>
      </c>
      <c r="Q20" s="2" t="s">
        <v>18</v>
      </c>
      <c r="R20" s="35" t="s">
        <v>113</v>
      </c>
      <c r="S20" s="3"/>
      <c r="T20" s="12"/>
      <c r="U20" s="9" t="s">
        <v>17</v>
      </c>
      <c r="V20" s="9">
        <f>COUNTIF($Q$6:$Q$51,"PM")</f>
        <v>26</v>
      </c>
      <c r="W20" s="12"/>
    </row>
    <row r="21" spans="1:23" ht="18" customHeight="1" x14ac:dyDescent="0.25">
      <c r="A21" s="3">
        <v>16</v>
      </c>
      <c r="B21" s="59">
        <v>44615</v>
      </c>
      <c r="C21" s="59">
        <v>44679</v>
      </c>
      <c r="D21" s="35" t="s">
        <v>69</v>
      </c>
      <c r="E21" s="36">
        <v>861694030875221</v>
      </c>
      <c r="F21" s="35"/>
      <c r="G21" s="35" t="s">
        <v>65</v>
      </c>
      <c r="H21" s="46"/>
      <c r="I21" s="51"/>
      <c r="J21" s="1" t="s">
        <v>109</v>
      </c>
      <c r="K21" s="1"/>
      <c r="L21" s="37"/>
      <c r="M21" s="37" t="s">
        <v>107</v>
      </c>
      <c r="N21" s="1"/>
      <c r="O21" s="37" t="s">
        <v>105</v>
      </c>
      <c r="P21" s="1" t="s">
        <v>103</v>
      </c>
      <c r="Q21" s="2" t="s">
        <v>18</v>
      </c>
      <c r="R21" s="35" t="s">
        <v>31</v>
      </c>
      <c r="S21" s="3"/>
      <c r="T21" s="12"/>
      <c r="U21" s="9" t="s">
        <v>49</v>
      </c>
      <c r="V21" s="9">
        <f>COUNTIF($Q$6:$Q$51,"PC")</f>
        <v>10</v>
      </c>
      <c r="W21" s="12"/>
    </row>
    <row r="22" spans="1:23" ht="18" customHeight="1" x14ac:dyDescent="0.25">
      <c r="A22" s="3">
        <v>17</v>
      </c>
      <c r="B22" s="59">
        <v>44615</v>
      </c>
      <c r="C22" s="59">
        <v>44664</v>
      </c>
      <c r="D22" s="35" t="s">
        <v>69</v>
      </c>
      <c r="E22" s="36">
        <v>861694031094699</v>
      </c>
      <c r="F22" s="35"/>
      <c r="G22" s="35" t="s">
        <v>65</v>
      </c>
      <c r="H22" s="46"/>
      <c r="I22" s="51" t="s">
        <v>90</v>
      </c>
      <c r="J22" s="1"/>
      <c r="K22" s="1" t="s">
        <v>93</v>
      </c>
      <c r="L22" s="37"/>
      <c r="M22" s="9" t="s">
        <v>94</v>
      </c>
      <c r="N22" s="9"/>
      <c r="O22" s="37" t="s">
        <v>85</v>
      </c>
      <c r="P22" s="1" t="s">
        <v>103</v>
      </c>
      <c r="Q22" s="3" t="s">
        <v>18</v>
      </c>
      <c r="R22" s="9" t="s">
        <v>25</v>
      </c>
      <c r="S22" s="3"/>
      <c r="T22" s="12"/>
      <c r="U22" s="9" t="s">
        <v>50</v>
      </c>
      <c r="V22" s="9">
        <f>COUNTIF($Q$6:$Q$51,"PC+PM")</f>
        <v>4</v>
      </c>
      <c r="W22" s="12"/>
    </row>
    <row r="23" spans="1:23" ht="18" customHeight="1" x14ac:dyDescent="0.25">
      <c r="A23" s="3">
        <v>18</v>
      </c>
      <c r="B23" s="59">
        <v>44615</v>
      </c>
      <c r="C23" s="59">
        <v>44679</v>
      </c>
      <c r="D23" s="35" t="s">
        <v>69</v>
      </c>
      <c r="E23" s="36">
        <v>862631034749704</v>
      </c>
      <c r="F23" s="35"/>
      <c r="G23" s="35" t="s">
        <v>65</v>
      </c>
      <c r="H23" s="35" t="s">
        <v>114</v>
      </c>
      <c r="I23" s="51" t="s">
        <v>100</v>
      </c>
      <c r="J23" s="1" t="s">
        <v>101</v>
      </c>
      <c r="K23" s="1" t="s">
        <v>95</v>
      </c>
      <c r="L23" s="1" t="s">
        <v>93</v>
      </c>
      <c r="M23" s="37" t="s">
        <v>104</v>
      </c>
      <c r="N23" s="1"/>
      <c r="O23" s="37" t="s">
        <v>105</v>
      </c>
      <c r="P23" s="1" t="s">
        <v>103</v>
      </c>
      <c r="Q23" s="2" t="s">
        <v>19</v>
      </c>
      <c r="R23" s="35" t="s">
        <v>25</v>
      </c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9">
        <v>44615</v>
      </c>
      <c r="C24" s="59">
        <v>44664</v>
      </c>
      <c r="D24" s="35" t="s">
        <v>69</v>
      </c>
      <c r="E24" s="36">
        <v>864811036963697</v>
      </c>
      <c r="F24" s="35"/>
      <c r="G24" s="35" t="s">
        <v>65</v>
      </c>
      <c r="H24" s="46"/>
      <c r="I24" s="51" t="s">
        <v>81</v>
      </c>
      <c r="J24" s="1"/>
      <c r="K24" s="1" t="s">
        <v>93</v>
      </c>
      <c r="L24" s="37"/>
      <c r="M24" s="37"/>
      <c r="N24" s="1"/>
      <c r="O24" s="37"/>
      <c r="P24" s="1"/>
      <c r="Q24" s="2"/>
      <c r="R24" s="35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9">
        <v>44615</v>
      </c>
      <c r="C25" s="59">
        <v>44664</v>
      </c>
      <c r="D25" s="35" t="s">
        <v>69</v>
      </c>
      <c r="E25" s="36">
        <v>861694031778440</v>
      </c>
      <c r="F25" s="35"/>
      <c r="G25" s="35" t="s">
        <v>65</v>
      </c>
      <c r="H25" s="46"/>
      <c r="I25" s="51" t="s">
        <v>90</v>
      </c>
      <c r="J25" s="1"/>
      <c r="K25" s="1"/>
      <c r="L25" s="1" t="s">
        <v>93</v>
      </c>
      <c r="M25" s="37" t="s">
        <v>119</v>
      </c>
      <c r="N25" s="1"/>
      <c r="O25" s="37" t="s">
        <v>85</v>
      </c>
      <c r="P25" s="1" t="s">
        <v>103</v>
      </c>
      <c r="Q25" s="2" t="s">
        <v>19</v>
      </c>
      <c r="R25" s="35" t="s">
        <v>25</v>
      </c>
      <c r="S25" s="3"/>
      <c r="T25" s="12"/>
      <c r="U25" s="40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9">
        <v>44615</v>
      </c>
      <c r="C26" s="59">
        <v>44679</v>
      </c>
      <c r="D26" s="35" t="s">
        <v>69</v>
      </c>
      <c r="E26" s="36">
        <v>869627031816655</v>
      </c>
      <c r="F26" s="35"/>
      <c r="G26" s="35" t="s">
        <v>65</v>
      </c>
      <c r="H26" s="46"/>
      <c r="I26" s="51" t="s">
        <v>81</v>
      </c>
      <c r="J26" s="1"/>
      <c r="K26" s="1" t="s">
        <v>120</v>
      </c>
      <c r="L26" s="37" t="s">
        <v>93</v>
      </c>
      <c r="M26" s="37" t="s">
        <v>38</v>
      </c>
      <c r="N26" s="1"/>
      <c r="O26" s="37" t="s">
        <v>85</v>
      </c>
      <c r="P26" s="1" t="s">
        <v>103</v>
      </c>
      <c r="Q26" s="2" t="s">
        <v>19</v>
      </c>
      <c r="R26" s="35" t="s">
        <v>24</v>
      </c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9">
        <v>44615</v>
      </c>
      <c r="C27" s="59">
        <v>44679</v>
      </c>
      <c r="D27" s="35" t="s">
        <v>69</v>
      </c>
      <c r="E27" s="36">
        <v>861694030888869</v>
      </c>
      <c r="F27" s="35"/>
      <c r="G27" s="35" t="s">
        <v>65</v>
      </c>
      <c r="H27" s="46"/>
      <c r="I27" s="51" t="s">
        <v>81</v>
      </c>
      <c r="J27" s="1"/>
      <c r="K27" s="1"/>
      <c r="L27" s="37" t="s">
        <v>93</v>
      </c>
      <c r="M27" s="37" t="s">
        <v>38</v>
      </c>
      <c r="N27" s="1"/>
      <c r="O27" s="37" t="s">
        <v>85</v>
      </c>
      <c r="P27" s="1" t="s">
        <v>103</v>
      </c>
      <c r="Q27" s="2" t="s">
        <v>19</v>
      </c>
      <c r="R27" s="35" t="s">
        <v>24</v>
      </c>
      <c r="S27" s="3"/>
      <c r="T27" s="12"/>
      <c r="U27" s="3" t="s">
        <v>34</v>
      </c>
      <c r="V27" s="9">
        <f>COUNTIF($R$6:$R$51,"*GSM*")</f>
        <v>1</v>
      </c>
      <c r="W27" s="12"/>
    </row>
    <row r="28" spans="1:23" ht="18" customHeight="1" x14ac:dyDescent="0.25">
      <c r="A28" s="3">
        <v>23</v>
      </c>
      <c r="B28" s="59">
        <v>44615</v>
      </c>
      <c r="C28" s="59">
        <v>44679</v>
      </c>
      <c r="D28" s="35" t="s">
        <v>69</v>
      </c>
      <c r="E28" s="36">
        <v>866104022179934</v>
      </c>
      <c r="F28" s="35"/>
      <c r="G28" s="35" t="s">
        <v>65</v>
      </c>
      <c r="H28" s="46"/>
      <c r="I28" s="51" t="s">
        <v>81</v>
      </c>
      <c r="J28" s="1"/>
      <c r="K28" s="1" t="s">
        <v>137</v>
      </c>
      <c r="L28" s="1" t="s">
        <v>93</v>
      </c>
      <c r="M28" s="37" t="s">
        <v>38</v>
      </c>
      <c r="N28" s="1"/>
      <c r="O28" s="37" t="s">
        <v>85</v>
      </c>
      <c r="P28" s="1" t="s">
        <v>103</v>
      </c>
      <c r="Q28" s="2" t="s">
        <v>19</v>
      </c>
      <c r="R28" s="35" t="s">
        <v>24</v>
      </c>
      <c r="S28" s="3"/>
      <c r="T28" s="12"/>
      <c r="U28" s="3" t="s">
        <v>27</v>
      </c>
      <c r="V28" s="9">
        <f>COUNTIF($R$6:$R$51,"*GPS*")</f>
        <v>4</v>
      </c>
      <c r="W28" s="12"/>
    </row>
    <row r="29" spans="1:23" ht="18" customHeight="1" x14ac:dyDescent="0.25">
      <c r="A29" s="3">
        <v>24</v>
      </c>
      <c r="B29" s="59">
        <v>44615</v>
      </c>
      <c r="C29" s="59">
        <v>44679</v>
      </c>
      <c r="D29" s="35" t="s">
        <v>69</v>
      </c>
      <c r="E29" s="36">
        <v>861694031133240</v>
      </c>
      <c r="F29" s="35"/>
      <c r="G29" s="35" t="s">
        <v>65</v>
      </c>
      <c r="H29" s="35"/>
      <c r="I29" s="51" t="s">
        <v>81</v>
      </c>
      <c r="J29" s="1" t="s">
        <v>136</v>
      </c>
      <c r="K29" s="1" t="s">
        <v>95</v>
      </c>
      <c r="L29" s="1" t="s">
        <v>93</v>
      </c>
      <c r="M29" s="37" t="s">
        <v>138</v>
      </c>
      <c r="N29" s="1"/>
      <c r="O29" s="37" t="s">
        <v>105</v>
      </c>
      <c r="P29" s="1" t="s">
        <v>103</v>
      </c>
      <c r="Q29" s="2" t="s">
        <v>18</v>
      </c>
      <c r="R29" s="35" t="s">
        <v>35</v>
      </c>
      <c r="S29" s="3"/>
      <c r="T29" s="12"/>
      <c r="U29" s="3" t="s">
        <v>52</v>
      </c>
      <c r="V29" s="9">
        <f>COUNTIF($R$6:$R$51,"*NG*")</f>
        <v>2</v>
      </c>
      <c r="W29" s="12"/>
    </row>
    <row r="30" spans="1:23" ht="18" customHeight="1" x14ac:dyDescent="0.25">
      <c r="A30" s="3">
        <v>25</v>
      </c>
      <c r="B30" s="59">
        <v>44615</v>
      </c>
      <c r="C30" s="59">
        <v>44679</v>
      </c>
      <c r="D30" s="35" t="s">
        <v>69</v>
      </c>
      <c r="E30" s="36">
        <v>863586034524193</v>
      </c>
      <c r="F30" s="35"/>
      <c r="G30" s="35" t="s">
        <v>65</v>
      </c>
      <c r="H30" s="1"/>
      <c r="I30" s="51" t="s">
        <v>81</v>
      </c>
      <c r="J30" s="1" t="s">
        <v>118</v>
      </c>
      <c r="K30" s="23" t="s">
        <v>135</v>
      </c>
      <c r="L30" s="1" t="s">
        <v>93</v>
      </c>
      <c r="M30" s="37" t="s">
        <v>138</v>
      </c>
      <c r="N30" s="1"/>
      <c r="O30" s="37" t="s">
        <v>105</v>
      </c>
      <c r="P30" s="1" t="s">
        <v>103</v>
      </c>
      <c r="Q30" s="2" t="s">
        <v>18</v>
      </c>
      <c r="R30" s="35" t="s">
        <v>21</v>
      </c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9">
        <v>44615</v>
      </c>
      <c r="C31" s="59">
        <v>44664</v>
      </c>
      <c r="D31" s="35" t="s">
        <v>69</v>
      </c>
      <c r="E31" s="36">
        <v>869627031846561</v>
      </c>
      <c r="F31" s="35"/>
      <c r="G31" s="35" t="s">
        <v>65</v>
      </c>
      <c r="H31" s="1"/>
      <c r="I31" s="51" t="s">
        <v>96</v>
      </c>
      <c r="J31" s="1"/>
      <c r="K31" s="1" t="s">
        <v>93</v>
      </c>
      <c r="L31" s="1"/>
      <c r="M31" s="9" t="s">
        <v>38</v>
      </c>
      <c r="N31" s="1"/>
      <c r="O31" s="37" t="s">
        <v>85</v>
      </c>
      <c r="P31" s="1" t="s">
        <v>103</v>
      </c>
      <c r="Q31" s="3" t="s">
        <v>19</v>
      </c>
      <c r="R31" s="9" t="s">
        <v>24</v>
      </c>
      <c r="S31" s="3"/>
      <c r="T31" s="12"/>
      <c r="U31" s="3" t="s">
        <v>22</v>
      </c>
      <c r="V31" s="9">
        <f>COUNTIF($R$6:$R$51,"*LK*")</f>
        <v>4</v>
      </c>
      <c r="W31" s="12"/>
    </row>
    <row r="32" spans="1:23" ht="18" customHeight="1" x14ac:dyDescent="0.25">
      <c r="A32" s="3">
        <v>27</v>
      </c>
      <c r="B32" s="59">
        <v>44615</v>
      </c>
      <c r="C32" s="59">
        <v>44679</v>
      </c>
      <c r="D32" s="35" t="s">
        <v>69</v>
      </c>
      <c r="E32" s="36">
        <v>866104022167384</v>
      </c>
      <c r="F32" s="35"/>
      <c r="G32" s="35" t="s">
        <v>65</v>
      </c>
      <c r="H32" s="1"/>
      <c r="I32" s="51" t="s">
        <v>134</v>
      </c>
      <c r="J32" s="1"/>
      <c r="K32" s="1" t="s">
        <v>133</v>
      </c>
      <c r="L32" s="9" t="s">
        <v>93</v>
      </c>
      <c r="M32" s="1" t="s">
        <v>38</v>
      </c>
      <c r="N32" s="38"/>
      <c r="O32" s="37" t="s">
        <v>85</v>
      </c>
      <c r="P32" s="37" t="s">
        <v>103</v>
      </c>
      <c r="Q32" s="2" t="s">
        <v>19</v>
      </c>
      <c r="R32" s="35" t="s">
        <v>24</v>
      </c>
      <c r="S32" s="3"/>
      <c r="T32" s="12"/>
      <c r="U32" s="3" t="s">
        <v>28</v>
      </c>
      <c r="V32" s="9">
        <f>COUNTIF($R$6:$R$51,"*MCH*")</f>
        <v>2</v>
      </c>
      <c r="W32" s="12"/>
    </row>
    <row r="33" spans="1:24" ht="18" customHeight="1" x14ac:dyDescent="0.25">
      <c r="A33" s="3">
        <v>28</v>
      </c>
      <c r="B33" s="59">
        <v>44615</v>
      </c>
      <c r="C33" s="59">
        <v>44679</v>
      </c>
      <c r="D33" s="35" t="s">
        <v>69</v>
      </c>
      <c r="E33" s="36">
        <v>866104022179090</v>
      </c>
      <c r="F33" s="35"/>
      <c r="G33" s="35" t="s">
        <v>65</v>
      </c>
      <c r="H33" s="1"/>
      <c r="I33" s="51" t="s">
        <v>81</v>
      </c>
      <c r="J33" s="1"/>
      <c r="K33" s="1"/>
      <c r="L33" s="9" t="s">
        <v>93</v>
      </c>
      <c r="M33" s="1" t="s">
        <v>115</v>
      </c>
      <c r="N33" s="1"/>
      <c r="O33" s="37" t="s">
        <v>105</v>
      </c>
      <c r="P33" s="1" t="s">
        <v>103</v>
      </c>
      <c r="Q33" s="3" t="s">
        <v>116</v>
      </c>
      <c r="R33" s="9" t="s">
        <v>30</v>
      </c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9">
        <v>44615</v>
      </c>
      <c r="C34" s="59">
        <v>44679</v>
      </c>
      <c r="D34" s="35" t="s">
        <v>69</v>
      </c>
      <c r="E34" s="36">
        <v>869627031846454</v>
      </c>
      <c r="F34" s="35"/>
      <c r="G34" s="35" t="s">
        <v>65</v>
      </c>
      <c r="H34" s="1"/>
      <c r="I34" s="51"/>
      <c r="J34" s="1" t="s">
        <v>115</v>
      </c>
      <c r="K34" s="1"/>
      <c r="L34" s="1"/>
      <c r="M34" s="1" t="s">
        <v>107</v>
      </c>
      <c r="N34" s="1"/>
      <c r="O34" s="37" t="s">
        <v>105</v>
      </c>
      <c r="P34" s="1" t="s">
        <v>103</v>
      </c>
      <c r="Q34" s="3" t="s">
        <v>18</v>
      </c>
      <c r="R34" s="9" t="s">
        <v>30</v>
      </c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9">
        <v>44615</v>
      </c>
      <c r="C35" s="59">
        <v>44664</v>
      </c>
      <c r="D35" s="35" t="s">
        <v>69</v>
      </c>
      <c r="E35" s="36">
        <v>862631034792803</v>
      </c>
      <c r="F35" s="35"/>
      <c r="G35" s="35" t="s">
        <v>65</v>
      </c>
      <c r="H35" s="9"/>
      <c r="I35" s="51" t="s">
        <v>82</v>
      </c>
      <c r="J35" s="9"/>
      <c r="K35" s="9" t="s">
        <v>99</v>
      </c>
      <c r="L35" s="9" t="s">
        <v>93</v>
      </c>
      <c r="M35" s="9" t="s">
        <v>38</v>
      </c>
      <c r="N35" s="9"/>
      <c r="O35" s="37" t="s">
        <v>85</v>
      </c>
      <c r="P35" s="9" t="s">
        <v>103</v>
      </c>
      <c r="Q35" s="3" t="s">
        <v>19</v>
      </c>
      <c r="R35" s="9" t="s">
        <v>24</v>
      </c>
      <c r="S35" s="3"/>
      <c r="T35" s="12"/>
      <c r="U35" s="3" t="s">
        <v>38</v>
      </c>
      <c r="V35" s="9">
        <f>COUNTIF($R$6:$R$51,"*NCFW*")</f>
        <v>25</v>
      </c>
      <c r="W35" s="12"/>
    </row>
    <row r="36" spans="1:24" ht="18" customHeight="1" x14ac:dyDescent="0.25">
      <c r="A36" s="3">
        <v>31</v>
      </c>
      <c r="B36" s="59">
        <v>44615</v>
      </c>
      <c r="C36" s="59">
        <v>44664</v>
      </c>
      <c r="D36" s="35" t="s">
        <v>69</v>
      </c>
      <c r="E36" s="36">
        <v>862631034745561</v>
      </c>
      <c r="F36" s="35"/>
      <c r="G36" s="35" t="s">
        <v>65</v>
      </c>
      <c r="H36" s="9"/>
      <c r="I36" s="51" t="s">
        <v>82</v>
      </c>
      <c r="J36" s="1"/>
      <c r="K36" s="9" t="s">
        <v>93</v>
      </c>
      <c r="L36" s="9"/>
      <c r="M36" s="9" t="s">
        <v>94</v>
      </c>
      <c r="N36" s="9"/>
      <c r="O36" s="37" t="s">
        <v>85</v>
      </c>
      <c r="P36" s="9" t="s">
        <v>86</v>
      </c>
      <c r="Q36" s="3" t="s">
        <v>18</v>
      </c>
      <c r="R36" s="9" t="s">
        <v>25</v>
      </c>
      <c r="S36" s="3"/>
      <c r="T36" s="12"/>
      <c r="U36" s="3" t="s">
        <v>29</v>
      </c>
      <c r="V36" s="9">
        <f>COUNTIF($R$6:$R$51,"*KL*")</f>
        <v>8</v>
      </c>
      <c r="W36" s="12"/>
    </row>
    <row r="37" spans="1:24" ht="18" customHeight="1" x14ac:dyDescent="0.25">
      <c r="A37" s="3">
        <v>32</v>
      </c>
      <c r="B37" s="59">
        <v>44615</v>
      </c>
      <c r="C37" s="59">
        <v>44664</v>
      </c>
      <c r="D37" s="35" t="s">
        <v>69</v>
      </c>
      <c r="E37" s="36">
        <v>863586034547715</v>
      </c>
      <c r="F37" s="35"/>
      <c r="G37" s="35" t="s">
        <v>65</v>
      </c>
      <c r="H37" s="9"/>
      <c r="I37" s="51" t="s">
        <v>96</v>
      </c>
      <c r="J37" s="1" t="s">
        <v>28</v>
      </c>
      <c r="K37" s="9" t="s">
        <v>95</v>
      </c>
      <c r="L37" s="9" t="s">
        <v>93</v>
      </c>
      <c r="M37" s="9" t="s">
        <v>97</v>
      </c>
      <c r="N37" s="9"/>
      <c r="O37" s="37" t="s">
        <v>85</v>
      </c>
      <c r="P37" s="9" t="s">
        <v>86</v>
      </c>
      <c r="Q37" s="3" t="s">
        <v>88</v>
      </c>
      <c r="R37" s="9" t="s">
        <v>98</v>
      </c>
      <c r="S37" s="3"/>
      <c r="T37" s="12"/>
      <c r="U37" s="16" t="s">
        <v>33</v>
      </c>
      <c r="V37" s="9">
        <f>SUM(V26:V36)</f>
        <v>46</v>
      </c>
      <c r="W37" s="12"/>
    </row>
    <row r="38" spans="1:24" ht="18" customHeight="1" x14ac:dyDescent="0.25">
      <c r="A38" s="3">
        <v>33</v>
      </c>
      <c r="B38" s="59">
        <v>44643</v>
      </c>
      <c r="C38" s="59">
        <v>44679</v>
      </c>
      <c r="D38" s="35" t="s">
        <v>72</v>
      </c>
      <c r="E38" s="36">
        <v>867330029942565</v>
      </c>
      <c r="F38" s="35"/>
      <c r="G38" s="35" t="s">
        <v>65</v>
      </c>
      <c r="H38" s="35" t="s">
        <v>71</v>
      </c>
      <c r="I38" s="51"/>
      <c r="J38" s="1"/>
      <c r="K38" s="1"/>
      <c r="L38" s="37"/>
      <c r="M38" s="37" t="s">
        <v>108</v>
      </c>
      <c r="N38" s="1"/>
      <c r="O38" s="37" t="s">
        <v>105</v>
      </c>
      <c r="P38" s="1" t="s">
        <v>103</v>
      </c>
      <c r="Q38" s="2" t="s">
        <v>19</v>
      </c>
      <c r="R38" s="35" t="s">
        <v>25</v>
      </c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9">
        <v>44643</v>
      </c>
      <c r="C39" s="59">
        <v>44679</v>
      </c>
      <c r="D39" s="35" t="s">
        <v>73</v>
      </c>
      <c r="E39" s="36">
        <v>866762025242353</v>
      </c>
      <c r="F39" s="35"/>
      <c r="G39" s="35" t="s">
        <v>65</v>
      </c>
      <c r="H39" s="35"/>
      <c r="I39" s="51"/>
      <c r="J39" s="1"/>
      <c r="K39" s="1"/>
      <c r="L39" s="37"/>
      <c r="M39" s="37" t="s">
        <v>38</v>
      </c>
      <c r="N39" s="1"/>
      <c r="O39" s="37" t="s">
        <v>85</v>
      </c>
      <c r="P39" s="1" t="s">
        <v>103</v>
      </c>
      <c r="Q39" s="2" t="s">
        <v>19</v>
      </c>
      <c r="R39" s="35" t="s">
        <v>24</v>
      </c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9">
        <v>44643</v>
      </c>
      <c r="C40" s="59">
        <v>44679</v>
      </c>
      <c r="D40" s="35" t="s">
        <v>73</v>
      </c>
      <c r="E40" s="36">
        <v>863306020480767</v>
      </c>
      <c r="F40" s="35"/>
      <c r="G40" s="35" t="s">
        <v>65</v>
      </c>
      <c r="H40" s="35"/>
      <c r="I40" s="51" t="s">
        <v>81</v>
      </c>
      <c r="J40" s="1"/>
      <c r="K40" s="1" t="s">
        <v>127</v>
      </c>
      <c r="L40" s="1"/>
      <c r="M40" s="37" t="s">
        <v>38</v>
      </c>
      <c r="N40" s="1"/>
      <c r="O40" s="37" t="s">
        <v>85</v>
      </c>
      <c r="P40" s="1" t="s">
        <v>103</v>
      </c>
      <c r="Q40" s="2" t="s">
        <v>19</v>
      </c>
      <c r="R40" s="35" t="s">
        <v>24</v>
      </c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9">
        <v>44643</v>
      </c>
      <c r="C41" s="59">
        <v>44679</v>
      </c>
      <c r="D41" s="35" t="s">
        <v>73</v>
      </c>
      <c r="E41" s="36">
        <v>866762025780360</v>
      </c>
      <c r="F41" s="35"/>
      <c r="G41" s="35" t="s">
        <v>65</v>
      </c>
      <c r="H41" s="35"/>
      <c r="I41" s="51" t="s">
        <v>125</v>
      </c>
      <c r="J41" s="1" t="s">
        <v>126</v>
      </c>
      <c r="K41" s="1"/>
      <c r="L41" s="1" t="s">
        <v>121</v>
      </c>
      <c r="M41" s="37" t="s">
        <v>38</v>
      </c>
      <c r="N41" s="1"/>
      <c r="O41" s="37" t="s">
        <v>85</v>
      </c>
      <c r="P41" s="1" t="s">
        <v>103</v>
      </c>
      <c r="Q41" s="2" t="s">
        <v>19</v>
      </c>
      <c r="R41" s="35" t="s">
        <v>24</v>
      </c>
      <c r="S41" s="3"/>
      <c r="T41" s="12"/>
      <c r="U41" s="16" t="s">
        <v>41</v>
      </c>
      <c r="V41" s="9">
        <f>COUNTIF($O$6:$O$51,"*KS*")</f>
        <v>12</v>
      </c>
      <c r="W41" s="12"/>
    </row>
    <row r="42" spans="1:24" ht="18" customHeight="1" x14ac:dyDescent="0.25">
      <c r="A42" s="3">
        <v>37</v>
      </c>
      <c r="B42" s="59">
        <v>44643</v>
      </c>
      <c r="C42" s="59">
        <v>44679</v>
      </c>
      <c r="D42" s="35" t="s">
        <v>73</v>
      </c>
      <c r="E42" s="36">
        <v>862118020882186</v>
      </c>
      <c r="F42" s="35"/>
      <c r="G42" s="35" t="s">
        <v>65</v>
      </c>
      <c r="H42" s="35"/>
      <c r="I42" s="51"/>
      <c r="J42" s="1"/>
      <c r="K42" s="1"/>
      <c r="L42" s="37"/>
      <c r="M42" s="37" t="s">
        <v>38</v>
      </c>
      <c r="N42" s="1"/>
      <c r="O42" s="37" t="s">
        <v>85</v>
      </c>
      <c r="P42" s="1" t="s">
        <v>103</v>
      </c>
      <c r="Q42" s="2" t="s">
        <v>19</v>
      </c>
      <c r="R42" s="35" t="s">
        <v>24</v>
      </c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9">
        <v>44643</v>
      </c>
      <c r="C43" s="59">
        <v>44679</v>
      </c>
      <c r="D43" s="35" t="s">
        <v>73</v>
      </c>
      <c r="E43" s="36">
        <v>863306024485465</v>
      </c>
      <c r="F43" s="35"/>
      <c r="G43" s="35" t="s">
        <v>65</v>
      </c>
      <c r="H43" s="35"/>
      <c r="I43" s="51" t="s">
        <v>81</v>
      </c>
      <c r="J43" s="1"/>
      <c r="K43" s="1" t="s">
        <v>124</v>
      </c>
      <c r="L43" s="1" t="s">
        <v>121</v>
      </c>
      <c r="M43" s="37" t="s">
        <v>38</v>
      </c>
      <c r="N43" s="1"/>
      <c r="O43" s="37" t="s">
        <v>85</v>
      </c>
      <c r="P43" s="1" t="s">
        <v>103</v>
      </c>
      <c r="Q43" s="2" t="s">
        <v>19</v>
      </c>
      <c r="R43" s="35" t="s">
        <v>24</v>
      </c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9">
        <v>44643</v>
      </c>
      <c r="C44" s="59">
        <v>44679</v>
      </c>
      <c r="D44" s="35" t="s">
        <v>73</v>
      </c>
      <c r="E44" s="36">
        <v>863306024449461</v>
      </c>
      <c r="F44" s="35"/>
      <c r="G44" s="35" t="s">
        <v>65</v>
      </c>
      <c r="H44" s="35"/>
      <c r="I44" s="51"/>
      <c r="J44" s="1"/>
      <c r="K44" s="1"/>
      <c r="L44" s="37"/>
      <c r="M44" s="37" t="s">
        <v>38</v>
      </c>
      <c r="N44" s="1"/>
      <c r="O44" s="37" t="s">
        <v>85</v>
      </c>
      <c r="P44" s="1" t="s">
        <v>103</v>
      </c>
      <c r="Q44" s="2" t="s">
        <v>19</v>
      </c>
      <c r="R44" s="35" t="s">
        <v>24</v>
      </c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9">
        <v>44643</v>
      </c>
      <c r="C45" s="59">
        <v>44679</v>
      </c>
      <c r="D45" s="35" t="s">
        <v>73</v>
      </c>
      <c r="E45" s="36">
        <v>862118021603979</v>
      </c>
      <c r="F45" s="35"/>
      <c r="G45" s="35" t="s">
        <v>65</v>
      </c>
      <c r="H45" s="35"/>
      <c r="I45" s="51" t="s">
        <v>122</v>
      </c>
      <c r="J45" s="1"/>
      <c r="K45" s="1" t="s">
        <v>128</v>
      </c>
      <c r="L45" s="1"/>
      <c r="M45" s="37" t="s">
        <v>38</v>
      </c>
      <c r="N45" s="1"/>
      <c r="O45" s="37" t="s">
        <v>85</v>
      </c>
      <c r="P45" s="1" t="s">
        <v>103</v>
      </c>
      <c r="Q45" s="2" t="s">
        <v>19</v>
      </c>
      <c r="R45" s="35" t="s">
        <v>24</v>
      </c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9">
        <v>44643</v>
      </c>
      <c r="C46" s="59">
        <v>44679</v>
      </c>
      <c r="D46" s="35" t="s">
        <v>73</v>
      </c>
      <c r="E46" s="36">
        <v>862118022273889</v>
      </c>
      <c r="F46" s="35"/>
      <c r="G46" s="35" t="s">
        <v>65</v>
      </c>
      <c r="H46" s="35">
        <v>1679793690</v>
      </c>
      <c r="I46" s="51" t="s">
        <v>122</v>
      </c>
      <c r="J46" s="1"/>
      <c r="K46" s="1" t="s">
        <v>123</v>
      </c>
      <c r="L46" s="1" t="s">
        <v>121</v>
      </c>
      <c r="M46" s="37" t="s">
        <v>38</v>
      </c>
      <c r="N46" s="1"/>
      <c r="O46" s="37" t="s">
        <v>85</v>
      </c>
      <c r="P46" s="1" t="s">
        <v>103</v>
      </c>
      <c r="Q46" s="2" t="s">
        <v>19</v>
      </c>
      <c r="R46" s="35" t="s">
        <v>24</v>
      </c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9">
        <v>44643</v>
      </c>
      <c r="C47" s="59">
        <v>44679</v>
      </c>
      <c r="D47" s="35" t="s">
        <v>73</v>
      </c>
      <c r="E47" s="36">
        <v>862118020684202</v>
      </c>
      <c r="F47" s="35"/>
      <c r="G47" s="35" t="s">
        <v>65</v>
      </c>
      <c r="H47" s="35"/>
      <c r="I47" s="51" t="s">
        <v>90</v>
      </c>
      <c r="J47" s="1"/>
      <c r="K47" s="1" t="s">
        <v>121</v>
      </c>
      <c r="L47" s="37"/>
      <c r="M47" s="37" t="s">
        <v>38</v>
      </c>
      <c r="N47" s="1"/>
      <c r="O47" s="37" t="s">
        <v>85</v>
      </c>
      <c r="P47" s="1" t="s">
        <v>103</v>
      </c>
      <c r="Q47" s="2" t="s">
        <v>19</v>
      </c>
      <c r="R47" s="35" t="s">
        <v>24</v>
      </c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28"/>
      <c r="C50" s="28"/>
      <c r="D50" s="41"/>
      <c r="E50" s="29"/>
      <c r="F50" s="41"/>
      <c r="G50" s="41"/>
      <c r="H50" s="30"/>
      <c r="I50" s="30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TOP-1</vt:lpstr>
      <vt:lpstr>TG102LE</vt:lpstr>
      <vt:lpstr>TG102V</vt:lpstr>
      <vt:lpstr>TG102SE</vt:lpstr>
      <vt:lpstr>TG007</vt:lpstr>
      <vt:lpstr>TG102</vt:lpstr>
      <vt:lpstr>TongThang</vt:lpstr>
      <vt:lpstr>'TG007'!Criteria</vt:lpstr>
      <vt:lpstr>'TG102'!Criteria</vt:lpstr>
      <vt:lpstr>TG102LE!Criteria</vt:lpstr>
      <vt:lpstr>TG102SE!Criteria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2022-07-21T02:04:16Z</dcterms:modified>
</cp:coreProperties>
</file>