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6\1.XuLyBH\"/>
    </mc:Choice>
  </mc:AlternateContent>
  <bookViews>
    <workbookView xWindow="0" yWindow="4215" windowWidth="21600" windowHeight="11385" activeTab="2"/>
  </bookViews>
  <sheets>
    <sheet name="TG102E" sheetId="53" r:id="rId1"/>
    <sheet name="TG102LE" sheetId="52" r:id="rId2"/>
    <sheet name="TG102V" sheetId="51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<sst xmlns="http://schemas.openxmlformats.org/spreadsheetml/2006/main" count="343" uniqueCount="89">
  <si>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</si>
  <si>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</si>
  <si>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</si>
  <si>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</si>
  <si>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</si>
  <si>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</si>
  <si>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</si>
  <si>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</si>
  <si>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</si>
  <si>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</si>
  <si>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</si>
  <si>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</si>
  <si>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</si>
  <si>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</si>
  <si>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</si>
  <si>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</si>
  <si>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</si>
  <si>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</si>
  <si>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</si>
  <si>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</si>
  <si>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</si>
  <si>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</si>
  <si>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</si>
  <si>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</si>
  <si>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</si>
  <si>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</si>
  <si>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</si>
  <si>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</si>
  <si>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</si>
  <si>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</si>
  <si>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</si>
  <si>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</si>
  <si>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</si>
  <si>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</si>
  <si>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</si>
  <si>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</si>
  <si>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</si>
  <si>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</si>
  <si>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</si>
  <si>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</si>
  <si>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</si>
  <si>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</si>
  <si>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</si>
  <si>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</si>
  <si>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</si>
  <si>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</si>
  <si>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</si>
  <si>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</si>
  <si>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</si>
  <si>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</si>
  <si>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</si>
  <si>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</si>
  <si>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</si>
  <si>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</si>
  <si>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</si>
  <si>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</si>
  <si>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</si>
  <si>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</si>
  <si>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</si>
  <si>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</si>
  <si>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</si>
  <si>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</si>
  <si>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BT</t>
  </si>
  <si>
    <t>Tùng</t>
  </si>
  <si>
    <t>Truc</t>
  </si>
  <si>
    <t>H</t>
  </si>
  <si>
    <t>Sim</t>
  </si>
  <si>
    <t>125.212.203.114,16464</t>
  </si>
  <si>
    <t>LE.2.00.---28.200624</t>
  </si>
  <si>
    <t>Sim lỗi</t>
  </si>
  <si>
    <t>Thiết bị không chốt GSM</t>
  </si>
  <si>
    <t>Khởi tạo lại thiết bị</t>
  </si>
  <si>
    <t>LE.1.00.---04.181025</t>
  </si>
  <si>
    <t>W.2.00.---19.200416</t>
  </si>
  <si>
    <t>TG102V</t>
  </si>
  <si>
    <t>VI.1.00.---01.180629</t>
  </si>
  <si>
    <t>125.212.203.114,15555</t>
  </si>
  <si>
    <t>W.2.00.---21.200630</t>
  </si>
  <si>
    <t>Thiết bị không nhận sim</t>
  </si>
  <si>
    <t>Nâng cấp khay sim, nâng cấp FW</t>
  </si>
  <si>
    <t>PC+PM</t>
  </si>
  <si>
    <t>LK,NCFW</t>
  </si>
  <si>
    <t>Hết hạn dịch vụ</t>
  </si>
  <si>
    <t>VI.2.00.---21.200630</t>
  </si>
  <si>
    <t>125.212.203.114/16060</t>
  </si>
  <si>
    <t>E.2.00.---24.200624.CAR01A10</t>
  </si>
  <si>
    <t>Thiết bị lỗi moution</t>
  </si>
  <si>
    <t>Thay moution</t>
  </si>
  <si>
    <t>SF,NCFW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</si>
</sst>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36"/>
    </row>
    <row r="2" spans="1:23" ht="24.95" customHeight="1" x14ac:dyDescent="0.25">
      <c r="A2" s="74" t="s">
        <v>8</v>
      </c>
      <c r="B2" s="75"/>
      <c r="C2" s="75"/>
      <c r="D2" s="75"/>
      <c r="E2" s="76" t="s">
        <v>64</v>
      </c>
      <c r="F2" s="7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7" t="s">
        <v>0</v>
      </c>
      <c r="B4" s="72" t="s">
        <v>7</v>
      </c>
      <c r="C4" s="72"/>
      <c r="D4" s="72"/>
      <c r="E4" s="72"/>
      <c r="F4" s="72"/>
      <c r="G4" s="72"/>
      <c r="H4" s="72"/>
      <c r="I4" s="72"/>
      <c r="J4" s="72" t="s">
        <v>10</v>
      </c>
      <c r="K4" s="72"/>
      <c r="L4" s="69" t="s">
        <v>61</v>
      </c>
      <c r="M4" s="69" t="s">
        <v>41</v>
      </c>
      <c r="N4" s="69" t="s">
        <v>9</v>
      </c>
      <c r="O4" s="69" t="s">
        <v>6</v>
      </c>
      <c r="P4" s="67" t="s">
        <v>13</v>
      </c>
      <c r="Q4" s="69" t="s">
        <v>38</v>
      </c>
      <c r="R4" s="69" t="s">
        <v>52</v>
      </c>
      <c r="S4" s="71" t="s">
        <v>53</v>
      </c>
      <c r="U4" s="72" t="s">
        <v>38</v>
      </c>
      <c r="V4" s="72" t="s">
        <v>52</v>
      </c>
      <c r="W4" s="37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42</v>
      </c>
      <c r="F5" s="63" t="s">
        <v>4</v>
      </c>
      <c r="G5" s="63" t="s">
        <v>5</v>
      </c>
      <c r="H5" s="63" t="s">
        <v>54</v>
      </c>
      <c r="I5" s="42" t="s">
        <v>14</v>
      </c>
      <c r="J5" s="63" t="s">
        <v>11</v>
      </c>
      <c r="K5" s="63" t="s">
        <v>12</v>
      </c>
      <c r="L5" s="70"/>
      <c r="M5" s="70"/>
      <c r="N5" s="70"/>
      <c r="O5" s="70"/>
      <c r="P5" s="68"/>
      <c r="Q5" s="70"/>
      <c r="R5" s="70"/>
      <c r="S5" s="71"/>
      <c r="U5" s="72"/>
      <c r="V5" s="72"/>
      <c r="W5" s="37"/>
    </row>
    <row r="6" spans="1:23" ht="18" customHeight="1" x14ac:dyDescent="0.25">
      <c r="A6" s="3">
        <v>1</v>
      </c>
      <c r="B6" s="47">
        <v>45096</v>
      </c>
      <c r="C6" s="47">
        <v>45097</v>
      </c>
      <c r="D6" s="46" t="s">
        <v>44</v>
      </c>
      <c r="E6" s="54">
        <v>860906041143477</v>
      </c>
      <c r="F6" s="46" t="s">
        <v>66</v>
      </c>
      <c r="G6" s="46" t="s">
        <v>65</v>
      </c>
      <c r="H6" s="46"/>
      <c r="I6" s="48" t="s">
        <v>84</v>
      </c>
      <c r="J6" s="50" t="s">
        <v>85</v>
      </c>
      <c r="K6" s="51"/>
      <c r="L6" s="51" t="s">
        <v>86</v>
      </c>
      <c r="M6" s="51" t="s">
        <v>87</v>
      </c>
      <c r="N6" s="49"/>
      <c r="O6" s="49" t="s">
        <v>62</v>
      </c>
      <c r="P6" s="51" t="s">
        <v>63</v>
      </c>
      <c r="Q6" s="49" t="s">
        <v>17</v>
      </c>
      <c r="R6" s="52" t="s">
        <v>29</v>
      </c>
      <c r="S6" s="53"/>
      <c r="T6" s="62"/>
      <c r="U6" s="64" t="s">
        <v>17</v>
      </c>
      <c r="V6" s="3" t="s">
        <v>19</v>
      </c>
      <c r="W6" s="62"/>
    </row>
    <row r="7" spans="1:23" ht="18" customHeight="1" x14ac:dyDescent="0.25">
      <c r="A7" s="3">
        <v>2</v>
      </c>
      <c r="B7" s="47"/>
      <c r="C7" s="47"/>
      <c r="D7" s="46"/>
      <c r="E7" s="54"/>
      <c r="F7" s="46"/>
      <c r="G7" s="46"/>
      <c r="H7" s="46"/>
      <c r="I7" s="48"/>
      <c r="J7" s="54"/>
      <c r="K7" s="50"/>
      <c r="L7" s="51"/>
      <c r="M7" s="51"/>
      <c r="N7" s="49"/>
      <c r="O7" s="49"/>
      <c r="P7" s="51"/>
      <c r="Q7" s="49"/>
      <c r="R7" s="52"/>
      <c r="S7" s="53"/>
      <c r="T7" s="62"/>
      <c r="U7" s="65"/>
      <c r="V7" s="3" t="s">
        <v>34</v>
      </c>
      <c r="W7" s="62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62"/>
      <c r="U8" s="65"/>
      <c r="V8" s="3" t="s">
        <v>20</v>
      </c>
      <c r="W8" s="6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62"/>
      <c r="U9" s="65"/>
      <c r="V9" s="3" t="s">
        <v>50</v>
      </c>
      <c r="W9" s="6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62"/>
      <c r="U10" s="65"/>
      <c r="V10" s="3" t="s">
        <v>30</v>
      </c>
      <c r="W10" s="6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62"/>
      <c r="U11" s="65"/>
      <c r="V11" s="3" t="s">
        <v>29</v>
      </c>
      <c r="W11" s="6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62"/>
      <c r="U12" s="64" t="s">
        <v>18</v>
      </c>
      <c r="V12" s="3" t="s">
        <v>22</v>
      </c>
      <c r="W12" s="6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62"/>
      <c r="U13" s="65"/>
      <c r="V13" s="3" t="s">
        <v>36</v>
      </c>
      <c r="W13" s="6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62"/>
      <c r="U14" s="65"/>
      <c r="V14" s="3" t="s">
        <v>35</v>
      </c>
      <c r="W14" s="6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62"/>
      <c r="U15" s="65"/>
      <c r="V15" s="3" t="s">
        <v>23</v>
      </c>
      <c r="W15" s="6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62"/>
      <c r="U16" s="66"/>
      <c r="V16" s="3" t="s">
        <v>24</v>
      </c>
      <c r="W16" s="6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62"/>
      <c r="U17" s="62"/>
      <c r="V17" s="13"/>
      <c r="W17" s="6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62"/>
      <c r="U18" s="62"/>
      <c r="V18" s="13"/>
      <c r="W18" s="6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62"/>
      <c r="U19" s="63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62"/>
      <c r="U20" s="3" t="s">
        <v>16</v>
      </c>
      <c r="V20" s="3">
        <v>4</v>
      </c>
      <c r="W20" s="6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62"/>
      <c r="U21" s="3" t="s">
        <v>48</v>
      </c>
      <c r="V21" s="3">
        <f>COUNTIF($Q$6:$Q$51,"PC")</f>
        <v>1</v>
      </c>
      <c r="W21" s="6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62"/>
      <c r="U22" s="3" t="s">
        <v>49</v>
      </c>
      <c r="V22" s="3"/>
      <c r="W22" s="6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62"/>
      <c r="U23" s="62"/>
      <c r="V23" s="13"/>
      <c r="W23" s="6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2"/>
      <c r="U24" s="62"/>
      <c r="V24" s="13"/>
      <c r="W24" s="6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2"/>
      <c r="U25" s="63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2"/>
      <c r="U26" s="3" t="s">
        <v>25</v>
      </c>
      <c r="V26" s="3">
        <f>COUNTIF($R$6:$R$51,"*MCU*")</f>
        <v>0</v>
      </c>
      <c r="W26" s="6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2"/>
      <c r="U27" s="3" t="s">
        <v>33</v>
      </c>
      <c r="V27" s="3">
        <f>COUNTIF($R$6:$R$51,"*GSM*")</f>
        <v>0</v>
      </c>
      <c r="W27" s="6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2"/>
      <c r="U28" s="3" t="s">
        <v>26</v>
      </c>
      <c r="V28" s="3">
        <f>COUNTIF($R$6:$R$51,"*GPS*")</f>
        <v>0</v>
      </c>
      <c r="W28" s="6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2"/>
      <c r="U29" s="3" t="s">
        <v>51</v>
      </c>
      <c r="V29" s="3">
        <f>COUNTIF($R$6:$R$51,"*NG*")</f>
        <v>0</v>
      </c>
      <c r="W29" s="6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2"/>
      <c r="U30" s="3" t="s">
        <v>31</v>
      </c>
      <c r="V30" s="3">
        <f>COUNTIF($R$6:$R$51,"*I/O*")</f>
        <v>0</v>
      </c>
      <c r="W30" s="6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2"/>
      <c r="U31" s="3" t="s">
        <v>21</v>
      </c>
      <c r="V31" s="3"/>
      <c r="W31" s="6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2"/>
      <c r="U32" s="3" t="s">
        <v>27</v>
      </c>
      <c r="V32" s="3">
        <f>COUNTIF($R$6:$R$51,"*MCH*")</f>
        <v>0</v>
      </c>
      <c r="W32" s="6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2"/>
      <c r="U33" s="3" t="s">
        <v>46</v>
      </c>
      <c r="V33" s="3">
        <f>COUNTIF($R$6:$R$51,"*SF*")</f>
        <v>0</v>
      </c>
      <c r="W33" s="6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2"/>
      <c r="U34" s="3" t="s">
        <v>47</v>
      </c>
      <c r="V34" s="3">
        <f>COUNTIF($R$6:$R$51,"*RTB*")</f>
        <v>0</v>
      </c>
      <c r="W34" s="6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2"/>
      <c r="U35" s="3" t="s">
        <v>37</v>
      </c>
      <c r="V35" s="3"/>
      <c r="W35" s="6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2"/>
      <c r="U36" s="3" t="s">
        <v>28</v>
      </c>
      <c r="V36" s="3"/>
      <c r="W36" s="6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2"/>
      <c r="U37" s="15" t="s">
        <v>32</v>
      </c>
      <c r="V37" s="3"/>
      <c r="W37" s="6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2"/>
      <c r="U38" s="62"/>
      <c r="V38" s="13"/>
      <c r="W38" s="6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2"/>
      <c r="U39" s="62"/>
      <c r="V39" s="13"/>
      <c r="W39" s="6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2"/>
      <c r="U40" s="15" t="s">
        <v>39</v>
      </c>
      <c r="V40" s="3">
        <f>COUNTIF($O$6:$O$51,"*DM*")</f>
        <v>0</v>
      </c>
      <c r="W40" s="6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2"/>
      <c r="U41" s="15" t="s">
        <v>40</v>
      </c>
      <c r="V41" s="3">
        <f>COUNTIF($O$6:$O$51,"*KS*")</f>
        <v>0</v>
      </c>
      <c r="W41" s="6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2"/>
      <c r="U42" s="62"/>
      <c r="V42" s="13"/>
      <c r="W42" s="6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2"/>
      <c r="U43" s="62"/>
      <c r="V43" s="13"/>
      <c r="W43" s="6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2"/>
      <c r="V56" s="62"/>
      <c r="W56" s="6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2"/>
      <c r="V57" s="62"/>
      <c r="W57" s="6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36"/>
    </row>
    <row r="2" spans="1:23" ht="24.95" customHeight="1" x14ac:dyDescent="0.25">
      <c r="A2" s="74" t="s">
        <v>8</v>
      </c>
      <c r="B2" s="75"/>
      <c r="C2" s="75"/>
      <c r="D2" s="75"/>
      <c r="E2" s="76" t="s">
        <v>64</v>
      </c>
      <c r="F2" s="7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7" t="s">
        <v>0</v>
      </c>
      <c r="B4" s="72" t="s">
        <v>7</v>
      </c>
      <c r="C4" s="72"/>
      <c r="D4" s="72"/>
      <c r="E4" s="72"/>
      <c r="F4" s="72"/>
      <c r="G4" s="72"/>
      <c r="H4" s="72"/>
      <c r="I4" s="72"/>
      <c r="J4" s="72" t="s">
        <v>10</v>
      </c>
      <c r="K4" s="72"/>
      <c r="L4" s="69" t="s">
        <v>61</v>
      </c>
      <c r="M4" s="69" t="s">
        <v>41</v>
      </c>
      <c r="N4" s="69" t="s">
        <v>9</v>
      </c>
      <c r="O4" s="69" t="s">
        <v>6</v>
      </c>
      <c r="P4" s="67" t="s">
        <v>13</v>
      </c>
      <c r="Q4" s="69" t="s">
        <v>38</v>
      </c>
      <c r="R4" s="69" t="s">
        <v>52</v>
      </c>
      <c r="S4" s="71" t="s">
        <v>53</v>
      </c>
      <c r="U4" s="72" t="s">
        <v>38</v>
      </c>
      <c r="V4" s="72" t="s">
        <v>52</v>
      </c>
      <c r="W4" s="37"/>
    </row>
    <row r="5" spans="1:23" ht="50.1" customHeight="1" x14ac:dyDescent="0.25">
      <c r="A5" s="77"/>
      <c r="B5" s="60" t="s">
        <v>1</v>
      </c>
      <c r="C5" s="60" t="s">
        <v>2</v>
      </c>
      <c r="D5" s="60" t="s">
        <v>3</v>
      </c>
      <c r="E5" s="60" t="s">
        <v>42</v>
      </c>
      <c r="F5" s="60" t="s">
        <v>4</v>
      </c>
      <c r="G5" s="60" t="s">
        <v>5</v>
      </c>
      <c r="H5" s="60" t="s">
        <v>54</v>
      </c>
      <c r="I5" s="42" t="s">
        <v>14</v>
      </c>
      <c r="J5" s="60" t="s">
        <v>11</v>
      </c>
      <c r="K5" s="60" t="s">
        <v>12</v>
      </c>
      <c r="L5" s="70"/>
      <c r="M5" s="70"/>
      <c r="N5" s="70"/>
      <c r="O5" s="70"/>
      <c r="P5" s="68"/>
      <c r="Q5" s="70"/>
      <c r="R5" s="70"/>
      <c r="S5" s="71"/>
      <c r="U5" s="72"/>
      <c r="V5" s="72"/>
      <c r="W5" s="37"/>
    </row>
    <row r="6" spans="1:23" ht="18" customHeight="1" x14ac:dyDescent="0.25">
      <c r="A6" s="3">
        <v>1</v>
      </c>
      <c r="B6" s="47">
        <v>45096</v>
      </c>
      <c r="C6" s="47">
        <v>45097</v>
      </c>
      <c r="D6" s="47" t="s">
        <v>43</v>
      </c>
      <c r="E6" s="54">
        <v>868183034618301</v>
      </c>
      <c r="F6" s="46" t="s">
        <v>66</v>
      </c>
      <c r="G6" s="46" t="s">
        <v>65</v>
      </c>
      <c r="H6" s="46" t="s">
        <v>69</v>
      </c>
      <c r="I6" s="48" t="s">
        <v>67</v>
      </c>
      <c r="J6" s="50" t="s">
        <v>68</v>
      </c>
      <c r="K6" s="51"/>
      <c r="L6" s="51" t="s">
        <v>70</v>
      </c>
      <c r="M6" s="51" t="s">
        <v>71</v>
      </c>
      <c r="N6" s="49"/>
      <c r="O6" s="49" t="s">
        <v>62</v>
      </c>
      <c r="P6" s="51" t="s">
        <v>63</v>
      </c>
      <c r="Q6" s="49" t="s">
        <v>18</v>
      </c>
      <c r="R6" s="52" t="s">
        <v>36</v>
      </c>
      <c r="S6" s="53"/>
      <c r="T6" s="61"/>
      <c r="U6" s="64" t="s">
        <v>17</v>
      </c>
      <c r="V6" s="3" t="s">
        <v>19</v>
      </c>
      <c r="W6" s="61"/>
    </row>
    <row r="7" spans="1:23" ht="18" customHeight="1" x14ac:dyDescent="0.25">
      <c r="A7" s="3">
        <v>2</v>
      </c>
      <c r="B7" s="47">
        <v>45096</v>
      </c>
      <c r="C7" s="47">
        <v>45097</v>
      </c>
      <c r="D7" s="47" t="s">
        <v>43</v>
      </c>
      <c r="E7" s="54">
        <v>868183034518428</v>
      </c>
      <c r="F7" s="46" t="s">
        <v>66</v>
      </c>
      <c r="G7" s="46" t="s">
        <v>65</v>
      </c>
      <c r="H7" s="46"/>
      <c r="I7" s="48" t="s">
        <v>67</v>
      </c>
      <c r="J7" s="48" t="s">
        <v>72</v>
      </c>
      <c r="K7" s="50" t="s">
        <v>68</v>
      </c>
      <c r="L7" s="51" t="s">
        <v>70</v>
      </c>
      <c r="M7" s="51" t="s">
        <v>71</v>
      </c>
      <c r="N7" s="49"/>
      <c r="O7" s="49" t="s">
        <v>62</v>
      </c>
      <c r="P7" s="51" t="s">
        <v>63</v>
      </c>
      <c r="Q7" s="49" t="s">
        <v>18</v>
      </c>
      <c r="R7" s="52" t="s">
        <v>88</v>
      </c>
      <c r="S7" s="53"/>
      <c r="T7" s="61"/>
      <c r="U7" s="65"/>
      <c r="V7" s="3" t="s">
        <v>34</v>
      </c>
      <c r="W7" s="61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61"/>
      <c r="U8" s="65"/>
      <c r="V8" s="3" t="s">
        <v>20</v>
      </c>
      <c r="W8" s="61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61"/>
      <c r="U9" s="65"/>
      <c r="V9" s="3" t="s">
        <v>50</v>
      </c>
      <c r="W9" s="61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61"/>
      <c r="U10" s="65"/>
      <c r="V10" s="3" t="s">
        <v>30</v>
      </c>
      <c r="W10" s="61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61"/>
      <c r="U11" s="65"/>
      <c r="V11" s="3" t="s">
        <v>29</v>
      </c>
      <c r="W11" s="61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61"/>
      <c r="U12" s="64" t="s">
        <v>18</v>
      </c>
      <c r="V12" s="3" t="s">
        <v>22</v>
      </c>
      <c r="W12" s="61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61"/>
      <c r="U13" s="65"/>
      <c r="V13" s="3" t="s">
        <v>36</v>
      </c>
      <c r="W13" s="61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61"/>
      <c r="U14" s="65"/>
      <c r="V14" s="3" t="s">
        <v>35</v>
      </c>
      <c r="W14" s="61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61"/>
      <c r="U15" s="65"/>
      <c r="V15" s="3" t="s">
        <v>23</v>
      </c>
      <c r="W15" s="61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61"/>
      <c r="U16" s="66"/>
      <c r="V16" s="3" t="s">
        <v>24</v>
      </c>
      <c r="W16" s="61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61"/>
      <c r="U17" s="61"/>
      <c r="V17" s="13"/>
      <c r="W17" s="61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61"/>
      <c r="U18" s="61"/>
      <c r="V18" s="13"/>
      <c r="W18" s="61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61"/>
      <c r="U19" s="60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61"/>
      <c r="U20" s="3" t="s">
        <v>16</v>
      </c>
      <c r="V20" s="3">
        <v>4</v>
      </c>
      <c r="W20" s="61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61"/>
      <c r="U21" s="3" t="s">
        <v>48</v>
      </c>
      <c r="V21" s="3">
        <f>COUNTIF($Q$6:$Q$51,"PC")</f>
        <v>0</v>
      </c>
      <c r="W21" s="61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61"/>
      <c r="U22" s="3" t="s">
        <v>49</v>
      </c>
      <c r="V22" s="3"/>
      <c r="W22" s="61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61"/>
      <c r="U23" s="61"/>
      <c r="V23" s="13"/>
      <c r="W23" s="61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1"/>
      <c r="U24" s="61"/>
      <c r="V24" s="13"/>
      <c r="W24" s="61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1"/>
      <c r="U25" s="60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1"/>
      <c r="U26" s="3" t="s">
        <v>25</v>
      </c>
      <c r="V26" s="3">
        <f>COUNTIF($R$6:$R$51,"*MCU*")</f>
        <v>0</v>
      </c>
      <c r="W26" s="61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1"/>
      <c r="U27" s="3" t="s">
        <v>33</v>
      </c>
      <c r="V27" s="3">
        <f>COUNTIF($R$6:$R$51,"*GSM*")</f>
        <v>0</v>
      </c>
      <c r="W27" s="61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1"/>
      <c r="U28" s="3" t="s">
        <v>26</v>
      </c>
      <c r="V28" s="3">
        <f>COUNTIF($R$6:$R$51,"*GPS*")</f>
        <v>0</v>
      </c>
      <c r="W28" s="61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1"/>
      <c r="U29" s="3" t="s">
        <v>51</v>
      </c>
      <c r="V29" s="3">
        <f>COUNTIF($R$6:$R$51,"*NG*")</f>
        <v>0</v>
      </c>
      <c r="W29" s="61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1"/>
      <c r="U30" s="3" t="s">
        <v>31</v>
      </c>
      <c r="V30" s="3">
        <f>COUNTIF($R$6:$R$51,"*I/O*")</f>
        <v>0</v>
      </c>
      <c r="W30" s="61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1"/>
      <c r="U31" s="3" t="s">
        <v>21</v>
      </c>
      <c r="V31" s="3"/>
      <c r="W31" s="61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1"/>
      <c r="U32" s="3" t="s">
        <v>27</v>
      </c>
      <c r="V32" s="3">
        <f>COUNTIF($R$6:$R$51,"*MCH*")</f>
        <v>0</v>
      </c>
      <c r="W32" s="61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1"/>
      <c r="U33" s="3" t="s">
        <v>46</v>
      </c>
      <c r="V33" s="3">
        <f>COUNTIF($R$6:$R$51,"*SF*")</f>
        <v>2</v>
      </c>
      <c r="W33" s="61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1"/>
      <c r="U34" s="3" t="s">
        <v>47</v>
      </c>
      <c r="V34" s="3">
        <f>COUNTIF($R$6:$R$51,"*RTB*")</f>
        <v>0</v>
      </c>
      <c r="W34" s="61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1"/>
      <c r="U35" s="3" t="s">
        <v>37</v>
      </c>
      <c r="V35" s="3"/>
      <c r="W35" s="61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1"/>
      <c r="U36" s="3" t="s">
        <v>28</v>
      </c>
      <c r="V36" s="3"/>
      <c r="W36" s="61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1"/>
      <c r="U37" s="15" t="s">
        <v>32</v>
      </c>
      <c r="V37" s="3"/>
      <c r="W37" s="61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1"/>
      <c r="U38" s="61"/>
      <c r="V38" s="13"/>
      <c r="W38" s="61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1"/>
      <c r="U39" s="61"/>
      <c r="V39" s="13"/>
      <c r="W39" s="61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1"/>
      <c r="U40" s="15" t="s">
        <v>39</v>
      </c>
      <c r="V40" s="3">
        <f>COUNTIF($O$6:$O$51,"*DM*")</f>
        <v>0</v>
      </c>
      <c r="W40" s="61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1"/>
      <c r="U41" s="15" t="s">
        <v>40</v>
      </c>
      <c r="V41" s="3">
        <f>COUNTIF($O$6:$O$51,"*KS*")</f>
        <v>0</v>
      </c>
      <c r="W41" s="61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1"/>
      <c r="U42" s="61"/>
      <c r="V42" s="13"/>
      <c r="W42" s="61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1"/>
      <c r="U43" s="61"/>
      <c r="V43" s="13"/>
      <c r="W43" s="61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1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1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1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1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1"/>
      <c r="V56" s="61"/>
      <c r="W56" s="61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1"/>
      <c r="V57" s="61"/>
      <c r="W57" s="61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36"/>
    </row>
    <row r="2" spans="1:23" ht="24.95" customHeight="1" x14ac:dyDescent="0.25">
      <c r="A2" s="74" t="s">
        <v>8</v>
      </c>
      <c r="B2" s="75"/>
      <c r="C2" s="75"/>
      <c r="D2" s="75"/>
      <c r="E2" s="76" t="s">
        <v>64</v>
      </c>
      <c r="F2" s="7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7" t="s">
        <v>0</v>
      </c>
      <c r="B4" s="72" t="s">
        <v>7</v>
      </c>
      <c r="C4" s="72"/>
      <c r="D4" s="72"/>
      <c r="E4" s="72"/>
      <c r="F4" s="72"/>
      <c r="G4" s="72"/>
      <c r="H4" s="72"/>
      <c r="I4" s="72"/>
      <c r="J4" s="72" t="s">
        <v>10</v>
      </c>
      <c r="K4" s="72"/>
      <c r="L4" s="69" t="s">
        <v>61</v>
      </c>
      <c r="M4" s="69" t="s">
        <v>41</v>
      </c>
      <c r="N4" s="69" t="s">
        <v>9</v>
      </c>
      <c r="O4" s="69" t="s">
        <v>6</v>
      </c>
      <c r="P4" s="67" t="s">
        <v>13</v>
      </c>
      <c r="Q4" s="69" t="s">
        <v>38</v>
      </c>
      <c r="R4" s="69" t="s">
        <v>52</v>
      </c>
      <c r="S4" s="71" t="s">
        <v>53</v>
      </c>
      <c r="U4" s="72" t="s">
        <v>38</v>
      </c>
      <c r="V4" s="72" t="s">
        <v>52</v>
      </c>
      <c r="W4" s="37"/>
    </row>
    <row r="5" spans="1:23" ht="50.1" customHeight="1" x14ac:dyDescent="0.25">
      <c r="A5" s="7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0"/>
      <c r="M5" s="70"/>
      <c r="N5" s="70"/>
      <c r="O5" s="70"/>
      <c r="P5" s="68"/>
      <c r="Q5" s="70"/>
      <c r="R5" s="70"/>
      <c r="S5" s="71"/>
      <c r="U5" s="72"/>
      <c r="V5" s="72"/>
      <c r="W5" s="37"/>
    </row>
    <row r="6" spans="1:23" ht="18" customHeight="1" x14ac:dyDescent="0.25">
      <c r="A6" s="3">
        <v>1</v>
      </c>
      <c r="B6" s="47">
        <v>45096</v>
      </c>
      <c r="C6" s="47">
        <v>45097</v>
      </c>
      <c r="D6" s="46" t="s">
        <v>74</v>
      </c>
      <c r="E6" s="54">
        <v>864811031268506</v>
      </c>
      <c r="F6" s="46" t="s">
        <v>66</v>
      </c>
      <c r="G6" s="46" t="s">
        <v>65</v>
      </c>
      <c r="H6" s="46" t="s">
        <v>69</v>
      </c>
      <c r="I6" s="48" t="s">
        <v>67</v>
      </c>
      <c r="J6" s="50" t="s">
        <v>73</v>
      </c>
      <c r="K6" s="51" t="s">
        <v>77</v>
      </c>
      <c r="L6" s="51" t="s">
        <v>78</v>
      </c>
      <c r="M6" s="51" t="s">
        <v>79</v>
      </c>
      <c r="N6" s="49"/>
      <c r="O6" s="49" t="s">
        <v>62</v>
      </c>
      <c r="P6" s="51" t="s">
        <v>63</v>
      </c>
      <c r="Q6" s="49" t="s">
        <v>80</v>
      </c>
      <c r="R6" s="52" t="s">
        <v>81</v>
      </c>
      <c r="S6" s="53"/>
      <c r="T6" s="12"/>
      <c r="U6" s="64" t="s">
        <v>17</v>
      </c>
      <c r="V6" s="3" t="s">
        <v>19</v>
      </c>
      <c r="W6" s="12"/>
    </row>
    <row r="7" spans="1:23" ht="18" customHeight="1" x14ac:dyDescent="0.25">
      <c r="A7" s="3">
        <v>2</v>
      </c>
      <c r="B7" s="47">
        <v>45096</v>
      </c>
      <c r="C7" s="47">
        <v>45097</v>
      </c>
      <c r="D7" s="46" t="s">
        <v>74</v>
      </c>
      <c r="E7" s="54">
        <v>863586032846069</v>
      </c>
      <c r="F7" s="46"/>
      <c r="G7" s="46" t="s">
        <v>65</v>
      </c>
      <c r="H7" s="46" t="s">
        <v>82</v>
      </c>
      <c r="I7" s="48" t="s">
        <v>76</v>
      </c>
      <c r="J7" s="54" t="s">
        <v>75</v>
      </c>
      <c r="K7" s="50" t="s">
        <v>83</v>
      </c>
      <c r="L7" s="51" t="s">
        <v>78</v>
      </c>
      <c r="M7" s="51" t="s">
        <v>79</v>
      </c>
      <c r="N7" s="49"/>
      <c r="O7" s="49" t="s">
        <v>62</v>
      </c>
      <c r="P7" s="51" t="s">
        <v>63</v>
      </c>
      <c r="Q7" s="49" t="s">
        <v>80</v>
      </c>
      <c r="R7" s="52" t="s">
        <v>81</v>
      </c>
      <c r="S7" s="53"/>
      <c r="T7" s="12"/>
      <c r="U7" s="65"/>
      <c r="V7" s="3" t="s">
        <v>34</v>
      </c>
      <c r="W7" s="12"/>
    </row>
    <row r="8" spans="1:23" ht="18" customHeight="1" x14ac:dyDescent="0.25">
      <c r="A8" s="3">
        <v>3</v>
      </c>
      <c r="B8" s="47"/>
      <c r="C8" s="47"/>
      <c r="D8" s="46"/>
      <c r="E8" s="59"/>
      <c r="F8" s="46"/>
      <c r="G8" s="46"/>
      <c r="H8" s="46"/>
      <c r="I8" s="48"/>
      <c r="J8" s="50"/>
      <c r="K8" s="50"/>
      <c r="L8" s="51"/>
      <c r="M8" s="51"/>
      <c r="N8" s="49"/>
      <c r="O8" s="49"/>
      <c r="P8" s="51"/>
      <c r="Q8" s="49"/>
      <c r="R8" s="52"/>
      <c r="S8" s="53"/>
      <c r="T8" s="12"/>
      <c r="U8" s="65"/>
      <c r="V8" s="3" t="s">
        <v>20</v>
      </c>
      <c r="W8" s="1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12"/>
      <c r="U9" s="65"/>
      <c r="V9" s="3" t="s">
        <v>50</v>
      </c>
      <c r="W9" s="1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12"/>
      <c r="U10" s="65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12"/>
      <c r="U11" s="65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12"/>
      <c r="U12" s="64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12"/>
      <c r="U13" s="65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12"/>
      <c r="U14" s="65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12"/>
      <c r="U15" s="65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12"/>
      <c r="U16" s="66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36"/>
    </row>
    <row r="2" spans="1:23" ht="24.95" customHeight="1" x14ac:dyDescent="0.25">
      <c r="A2" s="74" t="s">
        <v>8</v>
      </c>
      <c r="B2" s="75"/>
      <c r="C2" s="75"/>
      <c r="D2" s="75"/>
      <c r="E2" s="76" t="s">
        <v>64</v>
      </c>
      <c r="F2" s="76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7" t="s">
        <v>0</v>
      </c>
      <c r="B4" s="72" t="s">
        <v>7</v>
      </c>
      <c r="C4" s="72"/>
      <c r="D4" s="72"/>
      <c r="E4" s="72"/>
      <c r="F4" s="72"/>
      <c r="G4" s="72"/>
      <c r="H4" s="72"/>
      <c r="I4" s="72"/>
      <c r="J4" s="72" t="s">
        <v>10</v>
      </c>
      <c r="K4" s="72"/>
      <c r="L4" s="69" t="s">
        <v>61</v>
      </c>
      <c r="M4" s="69" t="s">
        <v>41</v>
      </c>
      <c r="N4" s="69" t="s">
        <v>9</v>
      </c>
      <c r="O4" s="72" t="s">
        <v>6</v>
      </c>
      <c r="P4" s="78" t="s">
        <v>13</v>
      </c>
      <c r="Q4" s="72" t="s">
        <v>38</v>
      </c>
      <c r="R4" s="72" t="s">
        <v>52</v>
      </c>
      <c r="S4" s="71" t="s">
        <v>53</v>
      </c>
      <c r="U4" s="72" t="s">
        <v>38</v>
      </c>
      <c r="V4" s="72" t="s">
        <v>52</v>
      </c>
      <c r="W4" s="37"/>
    </row>
    <row r="5" spans="1:23" ht="50.1" customHeight="1" x14ac:dyDescent="0.25">
      <c r="A5" s="7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0"/>
      <c r="M5" s="70"/>
      <c r="N5" s="70"/>
      <c r="O5" s="72"/>
      <c r="P5" s="78"/>
      <c r="Q5" s="72"/>
      <c r="R5" s="72"/>
      <c r="S5" s="71"/>
      <c r="U5" s="72"/>
      <c r="V5" s="72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4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5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5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5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5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5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4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5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5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5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66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2023-06-20T06:45:08Z</dcterms:modified>
</cp:coreProperties>
</file>