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V" sheetId="19" r:id="rId1"/>
    <sheet name="TongHopThang" sheetId="22" r:id="rId2"/>
  </sheets>
  <definedNames>
    <definedName name="_xlnm._FilterDatabase" localSheetId="0" hidden="1">TG102V!$S$4:$S$51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<sst xmlns="http://schemas.openxmlformats.org/spreadsheetml/2006/main" count="241" uniqueCount="93">
  <si>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</si>
  <si>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</si>
  <si>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</si>
  <si>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</si>
  <si>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</si>
  <si>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</si>
  <si>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</si>
  <si>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</si>
  <si>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</si>
  <si>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</si>
  <si>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</si>
  <si>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</si>
  <si>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</si>
  <si>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</si>
  <si>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</si>
  <si>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</si>
  <si>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</si>
  <si>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</si>
  <si>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</si>
  <si>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</si>
  <si>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</si>
  <si>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</si>
  <si>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</si>
  <si>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</si>
  <si>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</si>
  <si>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</si>
  <si>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</si>
  <si>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</si>
  <si>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</si>
  <si>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</si>
  <si>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</si>
  <si>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</si>
  <si>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</si>
  <si>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</si>
  <si>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</si>
  <si>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</si>
  <si>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</si>
  <si>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</si>
  <si>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</si>
  <si>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</si>
  <si>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</si>
  <si>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</si>
  <si>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</si>
  <si>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</si>
  <si>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</si>
  <si>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</si>
  <si>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</si>
  <si>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</si>
  <si>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</si>
  <si>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</si>
  <si>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</si>
  <si>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</si>
  <si>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</si>
  <si>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</si>
  <si>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</si>
  <si>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</si>
  <si>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</si>
  <si>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</si>
  <si>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</si>
  <si>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</si>
  <si>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</si>
  <si>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</si>
  <si>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</si>
  <si>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</si>
  <si>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</si>
  <si>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</si>
  <si>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</si>
  <si>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</si>
  <si>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P.lắp đặt</t>
  </si>
  <si>
    <t>W.2.00.---21.200630</t>
  </si>
  <si>
    <t>VI.1.00.---01.180629</t>
  </si>
  <si>
    <t>VI.2.00.---21.200630</t>
  </si>
  <si>
    <t>BT</t>
  </si>
  <si>
    <t>PC+PM</t>
  </si>
  <si>
    <t>CS</t>
  </si>
  <si>
    <t>13/01/2021</t>
  </si>
  <si>
    <t>14/01/2021</t>
  </si>
  <si>
    <t>Còn BH</t>
  </si>
  <si>
    <t>Thiết bị dự phòng</t>
  </si>
  <si>
    <t>Lock: 125.212.203.114,16363</t>
  </si>
  <si>
    <t>Chập MCU</t>
  </si>
  <si>
    <t>Thay MCU</t>
  </si>
  <si>
    <t>Tùng</t>
  </si>
  <si>
    <t>Sim</t>
  </si>
  <si>
    <t>Lock: 125.212.203.114,16565</t>
  </si>
  <si>
    <t xml:space="preserve">W.1.00.---01.181101 </t>
  </si>
  <si>
    <t>Nâng cấp khay sim, nâng cấp FW</t>
  </si>
  <si>
    <t xml:space="preserve">W.1.00.---01.180629 </t>
  </si>
  <si>
    <t>W.2.00.---19.200416</t>
  </si>
  <si>
    <t>Lock: 125.212.203.114,16767</t>
  </si>
  <si>
    <t xml:space="preserve">W.1.00.---01.180115 </t>
  </si>
  <si>
    <t>Lock: 125.212.203.114,14747</t>
  </si>
  <si>
    <t>VI.1.00.---01.170906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</si>
</sst>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F20" sqref="F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9" t="s">
        <v>10</v>
      </c>
      <c r="B2" s="80"/>
      <c r="C2" s="80"/>
      <c r="D2" s="80"/>
      <c r="E2" s="81" t="s">
        <v>68</v>
      </c>
      <c r="F2" s="81"/>
      <c r="G2" s="5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7"/>
      <c r="R3" s="27"/>
      <c r="S3" s="30"/>
      <c r="T3" s="30"/>
      <c r="U3" s="30"/>
      <c r="V3" s="31"/>
    </row>
    <row r="4" spans="1:22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83" t="s">
        <v>63</v>
      </c>
      <c r="T4" s="30"/>
      <c r="U4" s="74" t="s">
        <v>40</v>
      </c>
      <c r="V4" s="74" t="s">
        <v>62</v>
      </c>
    </row>
    <row r="5" spans="1:22" ht="50.1" customHeight="1" x14ac:dyDescent="0.25">
      <c r="A5" s="82"/>
      <c r="B5" s="4" t="s">
        <v>1</v>
      </c>
      <c r="C5" s="4" t="s">
        <v>2</v>
      </c>
      <c r="D5" s="4" t="s">
        <v>3</v>
      </c>
      <c r="E5" s="4" t="s">
        <v>44</v>
      </c>
      <c r="F5" s="4" t="s">
        <v>4</v>
      </c>
      <c r="G5" s="4" t="s">
        <v>5</v>
      </c>
      <c r="H5" s="4" t="s">
        <v>7</v>
      </c>
      <c r="I5" s="4" t="s">
        <v>16</v>
      </c>
      <c r="J5" s="74"/>
      <c r="K5" s="4" t="s">
        <v>13</v>
      </c>
      <c r="L5" s="4" t="s">
        <v>14</v>
      </c>
      <c r="M5" s="78"/>
      <c r="N5" s="78"/>
      <c r="O5" s="74"/>
      <c r="P5" s="75"/>
      <c r="Q5" s="74"/>
      <c r="R5" s="74"/>
      <c r="S5" s="83"/>
      <c r="T5" s="30"/>
      <c r="U5" s="74"/>
      <c r="V5" s="74"/>
    </row>
    <row r="6" spans="1:22" s="14" customFormat="1" ht="18" customHeight="1" x14ac:dyDescent="0.25">
      <c r="A6" s="3">
        <v>1</v>
      </c>
      <c r="B6" s="54" t="s">
        <v>75</v>
      </c>
      <c r="C6" s="54" t="s">
        <v>76</v>
      </c>
      <c r="D6" s="55" t="s">
        <v>47</v>
      </c>
      <c r="E6" s="56">
        <v>868345035626043</v>
      </c>
      <c r="F6" s="55"/>
      <c r="G6" s="55" t="s">
        <v>77</v>
      </c>
      <c r="H6" s="55" t="s">
        <v>78</v>
      </c>
      <c r="I6" s="92" t="s">
        <v>79</v>
      </c>
      <c r="J6" s="57" t="s">
        <v>80</v>
      </c>
      <c r="K6" s="60"/>
      <c r="L6" s="57" t="s">
        <v>69</v>
      </c>
      <c r="M6" s="57" t="s">
        <v>81</v>
      </c>
      <c r="N6" s="59"/>
      <c r="O6" s="57" t="s">
        <v>72</v>
      </c>
      <c r="P6" s="57" t="s">
        <v>82</v>
      </c>
      <c r="Q6" s="2" t="s">
        <v>19</v>
      </c>
      <c r="R6" s="55"/>
      <c r="S6" s="3" t="s">
        <v>74</v>
      </c>
      <c r="T6" s="13"/>
      <c r="U6" s="84" t="s">
        <v>19</v>
      </c>
      <c r="V6" s="3" t="s">
        <v>21</v>
      </c>
    </row>
    <row r="7" spans="1:22" s="14" customFormat="1" ht="18" customHeight="1" x14ac:dyDescent="0.25">
      <c r="A7" s="3">
        <v>2</v>
      </c>
      <c r="B7" s="54" t="s">
        <v>75</v>
      </c>
      <c r="C7" s="54" t="s">
        <v>76</v>
      </c>
      <c r="D7" s="55" t="s">
        <v>47</v>
      </c>
      <c r="E7" s="56">
        <v>869627031815012</v>
      </c>
      <c r="F7" s="55" t="s">
        <v>83</v>
      </c>
      <c r="G7" s="55" t="s">
        <v>77</v>
      </c>
      <c r="H7" s="55" t="s">
        <v>78</v>
      </c>
      <c r="I7" s="65" t="s">
        <v>84</v>
      </c>
      <c r="J7" s="57"/>
      <c r="K7" s="1" t="s">
        <v>85</v>
      </c>
      <c r="L7" s="57" t="s">
        <v>69</v>
      </c>
      <c r="M7" s="57" t="s">
        <v>86</v>
      </c>
      <c r="N7" s="2"/>
      <c r="O7" s="57" t="s">
        <v>72</v>
      </c>
      <c r="P7" s="57" t="s">
        <v>82</v>
      </c>
      <c r="Q7" s="2" t="s">
        <v>73</v>
      </c>
      <c r="R7" s="55"/>
      <c r="S7" s="3" t="s">
        <v>74</v>
      </c>
      <c r="T7" s="13"/>
      <c r="U7" s="85"/>
      <c r="V7" s="3" t="s">
        <v>36</v>
      </c>
    </row>
    <row r="8" spans="1:22" s="14" customFormat="1" ht="18" customHeight="1" x14ac:dyDescent="0.25">
      <c r="A8" s="3">
        <v>3</v>
      </c>
      <c r="B8" s="54" t="s">
        <v>75</v>
      </c>
      <c r="C8" s="54" t="s">
        <v>76</v>
      </c>
      <c r="D8" s="55" t="s">
        <v>47</v>
      </c>
      <c r="E8" s="56">
        <v>869627031758832</v>
      </c>
      <c r="F8" s="55" t="s">
        <v>83</v>
      </c>
      <c r="G8" s="55" t="s">
        <v>77</v>
      </c>
      <c r="H8" s="55" t="s">
        <v>78</v>
      </c>
      <c r="I8" s="65" t="s">
        <v>84</v>
      </c>
      <c r="J8" s="57"/>
      <c r="K8" s="58" t="s">
        <v>87</v>
      </c>
      <c r="L8" s="57" t="s">
        <v>69</v>
      </c>
      <c r="M8" s="57" t="s">
        <v>86</v>
      </c>
      <c r="N8" s="1"/>
      <c r="O8" s="57" t="s">
        <v>72</v>
      </c>
      <c r="P8" s="57" t="s">
        <v>82</v>
      </c>
      <c r="Q8" s="2" t="s">
        <v>73</v>
      </c>
      <c r="R8" s="55"/>
      <c r="S8" s="3" t="s">
        <v>74</v>
      </c>
      <c r="T8" s="13"/>
      <c r="U8" s="85"/>
      <c r="V8" s="3" t="s">
        <v>22</v>
      </c>
    </row>
    <row r="9" spans="1:22" s="14" customFormat="1" ht="18" customHeight="1" x14ac:dyDescent="0.25">
      <c r="A9" s="3">
        <v>4</v>
      </c>
      <c r="B9" s="54" t="s">
        <v>75</v>
      </c>
      <c r="C9" s="54"/>
      <c r="D9" s="55" t="s">
        <v>47</v>
      </c>
      <c r="E9" s="56">
        <v>868345031037955</v>
      </c>
      <c r="F9" s="55"/>
      <c r="G9" s="55" t="s">
        <v>77</v>
      </c>
      <c r="H9" s="55" t="s">
        <v>78</v>
      </c>
      <c r="I9" s="65" t="s">
        <v>84</v>
      </c>
      <c r="J9" s="57"/>
      <c r="K9" s="57" t="s">
        <v>88</v>
      </c>
      <c r="L9" s="57" t="s">
        <v>69</v>
      </c>
      <c r="M9" s="57" t="s">
        <v>86</v>
      </c>
      <c r="N9" s="1"/>
      <c r="O9" s="57"/>
      <c r="P9" s="57" t="s">
        <v>82</v>
      </c>
      <c r="Q9" s="2" t="s">
        <v>73</v>
      </c>
      <c r="R9" s="55"/>
      <c r="S9" s="3" t="s">
        <v>74</v>
      </c>
      <c r="T9" s="23"/>
      <c r="U9" s="85"/>
      <c r="V9" s="3" t="s">
        <v>60</v>
      </c>
    </row>
    <row r="10" spans="1:22" s="14" customFormat="1" ht="18" customHeight="1" x14ac:dyDescent="0.25">
      <c r="A10" s="3">
        <v>5</v>
      </c>
      <c r="B10" s="54" t="s">
        <v>75</v>
      </c>
      <c r="C10" s="54" t="s">
        <v>76</v>
      </c>
      <c r="D10" s="55" t="s">
        <v>47</v>
      </c>
      <c r="E10" s="56">
        <v>864811037229619</v>
      </c>
      <c r="F10" s="55" t="s">
        <v>83</v>
      </c>
      <c r="G10" s="55" t="s">
        <v>77</v>
      </c>
      <c r="H10" s="55" t="s">
        <v>78</v>
      </c>
      <c r="I10" s="65" t="s">
        <v>89</v>
      </c>
      <c r="J10" s="57"/>
      <c r="K10" s="1" t="s">
        <v>70</v>
      </c>
      <c r="L10" s="57" t="s">
        <v>71</v>
      </c>
      <c r="M10" s="57" t="s">
        <v>86</v>
      </c>
      <c r="N10" s="1"/>
      <c r="O10" s="57" t="s">
        <v>72</v>
      </c>
      <c r="P10" s="57" t="s">
        <v>82</v>
      </c>
      <c r="Q10" s="2" t="s">
        <v>73</v>
      </c>
      <c r="R10" s="55"/>
      <c r="S10" s="3" t="s">
        <v>74</v>
      </c>
      <c r="T10" s="32"/>
      <c r="U10" s="85"/>
      <c r="V10" s="3" t="s">
        <v>32</v>
      </c>
    </row>
    <row r="11" spans="1:22" s="14" customFormat="1" ht="18" customHeight="1" x14ac:dyDescent="0.25">
      <c r="A11" s="3">
        <v>6</v>
      </c>
      <c r="B11" s="54" t="s">
        <v>75</v>
      </c>
      <c r="C11" s="54" t="s">
        <v>76</v>
      </c>
      <c r="D11" s="55" t="s">
        <v>47</v>
      </c>
      <c r="E11" s="56">
        <v>868345031036510</v>
      </c>
      <c r="F11" s="55"/>
      <c r="G11" s="55" t="s">
        <v>77</v>
      </c>
      <c r="H11" s="55" t="s">
        <v>78</v>
      </c>
      <c r="I11" s="65" t="s">
        <v>89</v>
      </c>
      <c r="J11" s="57"/>
      <c r="K11" s="1" t="s">
        <v>90</v>
      </c>
      <c r="L11" s="57" t="s">
        <v>69</v>
      </c>
      <c r="M11" s="57" t="s">
        <v>86</v>
      </c>
      <c r="N11" s="1"/>
      <c r="O11" s="57" t="s">
        <v>72</v>
      </c>
      <c r="P11" s="57" t="s">
        <v>82</v>
      </c>
      <c r="Q11" s="2" t="s">
        <v>73</v>
      </c>
      <c r="R11" s="55"/>
      <c r="S11" s="3" t="s">
        <v>74</v>
      </c>
      <c r="T11" s="13"/>
      <c r="U11" s="85"/>
      <c r="V11" s="3" t="s">
        <v>31</v>
      </c>
    </row>
    <row r="12" spans="1:22" s="14" customFormat="1" ht="18" customHeight="1" x14ac:dyDescent="0.25">
      <c r="A12" s="3">
        <v>7</v>
      </c>
      <c r="B12" s="54" t="s">
        <v>75</v>
      </c>
      <c r="C12" s="54" t="s">
        <v>76</v>
      </c>
      <c r="D12" s="55" t="s">
        <v>47</v>
      </c>
      <c r="E12" s="56">
        <v>865209034357104</v>
      </c>
      <c r="F12" s="55" t="s">
        <v>83</v>
      </c>
      <c r="G12" s="55" t="s">
        <v>77</v>
      </c>
      <c r="H12" s="55" t="s">
        <v>78</v>
      </c>
      <c r="I12" s="67" t="s">
        <v>91</v>
      </c>
      <c r="J12" s="57"/>
      <c r="K12" s="1" t="s">
        <v>92</v>
      </c>
      <c r="L12" s="57" t="s">
        <v>71</v>
      </c>
      <c r="M12" s="57" t="s">
        <v>86</v>
      </c>
      <c r="N12" s="1"/>
      <c r="O12" s="57" t="s">
        <v>72</v>
      </c>
      <c r="P12" s="57" t="s">
        <v>82</v>
      </c>
      <c r="Q12" s="2" t="s">
        <v>73</v>
      </c>
      <c r="R12" s="55"/>
      <c r="S12" s="3" t="s">
        <v>74</v>
      </c>
      <c r="T12" s="13"/>
      <c r="U12" s="84" t="s">
        <v>20</v>
      </c>
      <c r="V12" s="3" t="s">
        <v>24</v>
      </c>
    </row>
    <row r="13" spans="1:22" s="14" customFormat="1" ht="18" customHeight="1" x14ac:dyDescent="0.25">
      <c r="A13" s="3">
        <v>8</v>
      </c>
      <c r="B13" s="54" t="s">
        <v>75</v>
      </c>
      <c r="C13" s="54" t="s">
        <v>76</v>
      </c>
      <c r="D13" s="55" t="s">
        <v>47</v>
      </c>
      <c r="E13" s="56">
        <v>864811037165169</v>
      </c>
      <c r="F13" s="55"/>
      <c r="G13" s="55" t="s">
        <v>77</v>
      </c>
      <c r="H13" s="55" t="s">
        <v>78</v>
      </c>
      <c r="I13" s="65" t="s">
        <v>89</v>
      </c>
      <c r="J13" s="1"/>
      <c r="K13" s="1" t="s">
        <v>70</v>
      </c>
      <c r="L13" s="57" t="s">
        <v>71</v>
      </c>
      <c r="M13" s="57" t="s">
        <v>86</v>
      </c>
      <c r="N13" s="1"/>
      <c r="O13" s="57" t="s">
        <v>72</v>
      </c>
      <c r="P13" s="57" t="s">
        <v>82</v>
      </c>
      <c r="Q13" s="2" t="s">
        <v>73</v>
      </c>
      <c r="R13" s="10"/>
      <c r="S13" s="3" t="s">
        <v>74</v>
      </c>
      <c r="T13" s="13"/>
      <c r="U13" s="85"/>
      <c r="V13" s="3" t="s">
        <v>38</v>
      </c>
    </row>
    <row r="14" spans="1:22" s="14" customFormat="1" ht="18" customHeight="1" x14ac:dyDescent="0.25">
      <c r="A14" s="3">
        <v>9</v>
      </c>
      <c r="B14" s="54"/>
      <c r="C14" s="54"/>
      <c r="D14" s="55"/>
      <c r="E14" s="56"/>
      <c r="F14" s="55"/>
      <c r="G14" s="55"/>
      <c r="H14" s="1"/>
      <c r="I14" s="57"/>
      <c r="J14" s="57"/>
      <c r="K14" s="1"/>
      <c r="L14" s="57"/>
      <c r="M14" s="57"/>
      <c r="N14" s="1"/>
      <c r="O14" s="57"/>
      <c r="P14" s="1"/>
      <c r="Q14" s="3"/>
      <c r="R14" s="55"/>
      <c r="S14" s="3"/>
      <c r="T14" s="13"/>
      <c r="U14" s="85"/>
      <c r="V14" s="3" t="s">
        <v>37</v>
      </c>
    </row>
    <row r="15" spans="1:22" ht="18" customHeight="1" x14ac:dyDescent="0.25">
      <c r="A15" s="3">
        <v>10</v>
      </c>
      <c r="B15" s="54"/>
      <c r="C15" s="54"/>
      <c r="D15" s="55"/>
      <c r="E15" s="56"/>
      <c r="F15" s="55"/>
      <c r="G15" s="55"/>
      <c r="H15" s="1"/>
      <c r="I15" s="1"/>
      <c r="J15" s="57"/>
      <c r="K15" s="1"/>
      <c r="L15" s="57"/>
      <c r="M15" s="57"/>
      <c r="N15" s="1"/>
      <c r="O15" s="57"/>
      <c r="P15" s="1"/>
      <c r="Q15" s="3"/>
      <c r="R15" s="55"/>
      <c r="S15" s="3"/>
      <c r="T15" s="16"/>
      <c r="U15" s="85"/>
      <c r="V15" s="3" t="s">
        <v>25</v>
      </c>
    </row>
    <row r="16" spans="1:22" ht="18" customHeight="1" x14ac:dyDescent="0.25">
      <c r="A16" s="3">
        <v>11</v>
      </c>
      <c r="B16" s="54"/>
      <c r="C16" s="54"/>
      <c r="D16" s="55"/>
      <c r="E16" s="56"/>
      <c r="F16" s="55"/>
      <c r="G16" s="55"/>
      <c r="H16" s="1"/>
      <c r="I16" s="1"/>
      <c r="J16" s="1"/>
      <c r="K16" s="1"/>
      <c r="L16" s="57"/>
      <c r="M16" s="57"/>
      <c r="N16" s="1"/>
      <c r="O16" s="57"/>
      <c r="P16" s="1"/>
      <c r="Q16" s="3"/>
      <c r="R16" s="55"/>
      <c r="S16" s="3"/>
      <c r="T16" s="16"/>
      <c r="U16" s="86"/>
      <c r="V16" s="3" t="s">
        <v>26</v>
      </c>
    </row>
    <row r="17" spans="1:22" ht="18" customHeight="1" x14ac:dyDescent="0.25">
      <c r="A17" s="3">
        <v>12</v>
      </c>
      <c r="B17" s="54"/>
      <c r="C17" s="54"/>
      <c r="D17" s="55"/>
      <c r="E17" s="56"/>
      <c r="F17" s="55"/>
      <c r="G17" s="55"/>
      <c r="H17" s="1"/>
      <c r="I17" s="57"/>
      <c r="J17" s="57"/>
      <c r="K17" s="1"/>
      <c r="L17" s="1"/>
      <c r="M17" s="57"/>
      <c r="N17" s="1"/>
      <c r="O17" s="57"/>
      <c r="P17" s="1"/>
      <c r="Q17" s="3"/>
      <c r="R17" s="55"/>
      <c r="S17" s="3"/>
      <c r="T17" s="16"/>
      <c r="U17" s="13"/>
      <c r="V17" s="17"/>
    </row>
    <row r="18" spans="1:22" ht="18" customHeight="1" x14ac:dyDescent="0.25">
      <c r="A18" s="3">
        <v>13</v>
      </c>
      <c r="B18" s="9"/>
      <c r="C18" s="9"/>
      <c r="D18" s="55"/>
      <c r="E18" s="56"/>
      <c r="F18" s="55"/>
      <c r="G18" s="55"/>
      <c r="H18" s="1"/>
      <c r="I18" s="1"/>
      <c r="J18" s="1"/>
      <c r="K18" s="1"/>
      <c r="L18" s="1"/>
      <c r="M18" s="10"/>
      <c r="N18" s="1"/>
      <c r="O18" s="57"/>
      <c r="P18" s="1"/>
      <c r="Q18" s="3"/>
      <c r="R18" s="10"/>
      <c r="S18" s="3"/>
      <c r="T18" s="16"/>
      <c r="U18" s="16"/>
      <c r="V18" s="18"/>
    </row>
    <row r="19" spans="1:22" ht="18" customHeight="1" x14ac:dyDescent="0.25">
      <c r="A19" s="3">
        <v>14</v>
      </c>
      <c r="B19" s="9"/>
      <c r="C19" s="9"/>
      <c r="D19" s="55"/>
      <c r="E19" s="56"/>
      <c r="F19" s="55"/>
      <c r="G19" s="55"/>
      <c r="H19" s="1"/>
      <c r="I19" s="1"/>
      <c r="J19" s="1"/>
      <c r="K19" s="1"/>
      <c r="L19" s="1"/>
      <c r="M19" s="1"/>
      <c r="N19" s="1"/>
      <c r="O19" s="57"/>
      <c r="P19" s="1"/>
      <c r="Q19" s="3"/>
      <c r="R19" s="10"/>
      <c r="S19" s="3"/>
      <c r="T19" s="16"/>
      <c r="U19" s="4" t="s">
        <v>40</v>
      </c>
      <c r="V19" s="19" t="s">
        <v>17</v>
      </c>
    </row>
    <row r="20" spans="1:22" ht="18" customHeight="1" x14ac:dyDescent="0.25">
      <c r="A20" s="3">
        <v>15</v>
      </c>
      <c r="B20" s="9"/>
      <c r="C20" s="9"/>
      <c r="D20" s="55"/>
      <c r="E20" s="56"/>
      <c r="F20" s="55"/>
      <c r="G20" s="55"/>
      <c r="H20" s="1"/>
      <c r="I20" s="1"/>
      <c r="J20" s="1"/>
      <c r="K20" s="1"/>
      <c r="L20" s="1"/>
      <c r="M20" s="1"/>
      <c r="N20" s="1"/>
      <c r="O20" s="57"/>
      <c r="P20" s="1"/>
      <c r="Q20" s="3"/>
      <c r="R20" s="10"/>
      <c r="S20" s="3"/>
      <c r="T20" s="16"/>
      <c r="U20" s="10" t="s">
        <v>18</v>
      </c>
      <c r="V20" s="10">
        <f>COUNTIF($Q$6:$Q$51,"PM")</f>
        <v>0</v>
      </c>
    </row>
    <row r="21" spans="1:22" ht="18" customHeight="1" x14ac:dyDescent="0.25">
      <c r="A21" s="3">
        <v>16</v>
      </c>
      <c r="B21" s="9"/>
      <c r="C21" s="9"/>
      <c r="D21" s="55"/>
      <c r="E21" s="56"/>
      <c r="F21" s="55"/>
      <c r="G21" s="55"/>
      <c r="H21" s="1"/>
      <c r="I21" s="1"/>
      <c r="J21" s="1"/>
      <c r="K21" s="1"/>
      <c r="L21" s="1"/>
      <c r="M21" s="1"/>
      <c r="N21" s="1"/>
      <c r="O21" s="57"/>
      <c r="P21" s="1"/>
      <c r="Q21" s="3"/>
      <c r="R21" s="10"/>
      <c r="S21" s="3"/>
      <c r="T21" s="16"/>
      <c r="U21" s="10" t="s">
        <v>58</v>
      </c>
      <c r="V21" s="10">
        <f>COUNTIF($Q$6:$Q$51,"PC")</f>
        <v>1</v>
      </c>
    </row>
    <row r="22" spans="1:22" ht="18" customHeight="1" x14ac:dyDescent="0.25">
      <c r="A22" s="3">
        <v>17</v>
      </c>
      <c r="B22" s="9"/>
      <c r="C22" s="9"/>
      <c r="D22" s="55"/>
      <c r="E22" s="56"/>
      <c r="F22" s="55"/>
      <c r="G22" s="55"/>
      <c r="H22" s="10"/>
      <c r="I22" s="1"/>
      <c r="J22" s="10"/>
      <c r="K22" s="10"/>
      <c r="L22" s="1"/>
      <c r="M22" s="10"/>
      <c r="N22" s="10"/>
      <c r="O22" s="57"/>
      <c r="P22" s="10"/>
      <c r="Q22" s="3"/>
      <c r="R22" s="10"/>
      <c r="S22" s="3"/>
      <c r="T22" s="16"/>
      <c r="U22" s="10" t="s">
        <v>59</v>
      </c>
      <c r="V22" s="10">
        <f>COUNTIF($Q$6:$Q$51,"PC+PM")</f>
        <v>7</v>
      </c>
    </row>
    <row r="23" spans="1:22" ht="18" customHeight="1" x14ac:dyDescent="0.25">
      <c r="A23" s="3">
        <v>18</v>
      </c>
      <c r="B23" s="9"/>
      <c r="C23" s="9"/>
      <c r="D23" s="55"/>
      <c r="E23" s="56"/>
      <c r="F23" s="55"/>
      <c r="G23" s="55"/>
      <c r="H23" s="10"/>
      <c r="I23" s="1"/>
      <c r="J23" s="1"/>
      <c r="K23" s="10"/>
      <c r="L23" s="10"/>
      <c r="M23" s="10"/>
      <c r="N23" s="10"/>
      <c r="O23" s="57"/>
      <c r="P23" s="10"/>
      <c r="Q23" s="3"/>
      <c r="R23" s="10"/>
      <c r="S23" s="3"/>
      <c r="T23" s="16"/>
      <c r="U23" s="16"/>
      <c r="V23" s="18"/>
    </row>
    <row r="24" spans="1:22" ht="18" customHeight="1" x14ac:dyDescent="0.25">
      <c r="A24" s="3">
        <v>19</v>
      </c>
      <c r="B24" s="9"/>
      <c r="C24" s="9"/>
      <c r="D24" s="55"/>
      <c r="E24" s="56"/>
      <c r="F24" s="55"/>
      <c r="G24" s="55"/>
      <c r="H24" s="10"/>
      <c r="I24" s="1"/>
      <c r="J24" s="1"/>
      <c r="K24" s="10"/>
      <c r="L24" s="10"/>
      <c r="M24" s="10"/>
      <c r="N24" s="10"/>
      <c r="O24" s="57"/>
      <c r="P24" s="10"/>
      <c r="Q24" s="3"/>
      <c r="R24" s="10"/>
      <c r="S24" s="3"/>
      <c r="T24" s="16"/>
      <c r="U24" s="16"/>
      <c r="V24" s="18"/>
    </row>
    <row r="25" spans="1:22" ht="18" customHeight="1" x14ac:dyDescent="0.25">
      <c r="A25" s="3">
        <v>20</v>
      </c>
      <c r="B25" s="9"/>
      <c r="C25" s="9"/>
      <c r="D25" s="55"/>
      <c r="E25" s="56"/>
      <c r="F25" s="55"/>
      <c r="G25" s="55"/>
      <c r="H25" s="10"/>
      <c r="I25" s="1"/>
      <c r="J25" s="1"/>
      <c r="K25" s="10"/>
      <c r="L25" s="10"/>
      <c r="M25" s="10"/>
      <c r="N25" s="10"/>
      <c r="O25" s="57"/>
      <c r="P25" s="10"/>
      <c r="Q25" s="3"/>
      <c r="R25" s="10"/>
      <c r="S25" s="3"/>
      <c r="T25" s="16"/>
      <c r="U25" s="4" t="s">
        <v>55</v>
      </c>
      <c r="V25" s="19" t="s">
        <v>17</v>
      </c>
    </row>
    <row r="26" spans="1:22" ht="18" customHeight="1" x14ac:dyDescent="0.25">
      <c r="A26" s="3">
        <v>21</v>
      </c>
      <c r="B26" s="9"/>
      <c r="C26" s="9"/>
      <c r="D26" s="55"/>
      <c r="E26" s="56"/>
      <c r="F26" s="55"/>
      <c r="G26" s="55"/>
      <c r="H26" s="10"/>
      <c r="I26" s="1"/>
      <c r="J26" s="1"/>
      <c r="K26" s="10"/>
      <c r="L26" s="10"/>
      <c r="M26" s="10"/>
      <c r="N26" s="10"/>
      <c r="O26" s="57"/>
      <c r="P26" s="10"/>
      <c r="Q26" s="3"/>
      <c r="R26" s="10"/>
      <c r="S26" s="3"/>
      <c r="T26" s="16"/>
      <c r="U26" s="3" t="s">
        <v>27</v>
      </c>
      <c r="V26" s="10">
        <f>COUNTIF($R$6:$R$51,"*MCU*")</f>
        <v>0</v>
      </c>
    </row>
    <row r="27" spans="1:22" ht="18" customHeight="1" x14ac:dyDescent="0.25">
      <c r="A27" s="3">
        <v>22</v>
      </c>
      <c r="B27" s="9"/>
      <c r="C27" s="9"/>
      <c r="D27" s="55"/>
      <c r="E27" s="56"/>
      <c r="F27" s="55"/>
      <c r="G27" s="55"/>
      <c r="H27" s="10"/>
      <c r="I27" s="1"/>
      <c r="J27" s="1"/>
      <c r="K27" s="10"/>
      <c r="L27" s="10"/>
      <c r="M27" s="10"/>
      <c r="N27" s="10"/>
      <c r="O27" s="57"/>
      <c r="P27" s="10"/>
      <c r="Q27" s="3"/>
      <c r="R27" s="10"/>
      <c r="S27" s="3"/>
      <c r="T27" s="16"/>
      <c r="U27" s="3" t="s">
        <v>35</v>
      </c>
      <c r="V27" s="10">
        <f>COUNTIF($R$6:$R$51,"*GSM*")</f>
        <v>0</v>
      </c>
    </row>
    <row r="28" spans="1:22" ht="18" customHeight="1" x14ac:dyDescent="0.25">
      <c r="A28" s="3">
        <v>23</v>
      </c>
      <c r="B28" s="9"/>
      <c r="C28" s="9"/>
      <c r="D28" s="55"/>
      <c r="E28" s="56"/>
      <c r="F28" s="55"/>
      <c r="G28" s="55"/>
      <c r="H28" s="1"/>
      <c r="I28" s="1"/>
      <c r="J28" s="1"/>
      <c r="K28" s="1"/>
      <c r="L28" s="10"/>
      <c r="M28" s="10"/>
      <c r="N28" s="1"/>
      <c r="O28" s="57"/>
      <c r="P28" s="10"/>
      <c r="Q28" s="3"/>
      <c r="R28" s="10"/>
      <c r="S28" s="3"/>
      <c r="T28" s="16"/>
      <c r="U28" s="3" t="s">
        <v>28</v>
      </c>
      <c r="V28" s="10">
        <f>COUNTIF($R$6:$R$51,"*GPS*")</f>
        <v>0</v>
      </c>
    </row>
    <row r="29" spans="1:22" ht="18" customHeight="1" x14ac:dyDescent="0.25">
      <c r="A29" s="3">
        <v>24</v>
      </c>
      <c r="B29" s="9"/>
      <c r="C29" s="9"/>
      <c r="D29" s="55"/>
      <c r="E29" s="56"/>
      <c r="F29" s="55"/>
      <c r="G29" s="55"/>
      <c r="H29" s="1"/>
      <c r="I29" s="1"/>
      <c r="J29" s="1"/>
      <c r="K29" s="1"/>
      <c r="L29" s="10"/>
      <c r="M29" s="10"/>
      <c r="N29" s="1"/>
      <c r="O29" s="57"/>
      <c r="P29" s="10"/>
      <c r="Q29" s="3"/>
      <c r="R29" s="10"/>
      <c r="S29" s="3"/>
      <c r="T29" s="16"/>
      <c r="U29" s="3" t="s">
        <v>61</v>
      </c>
      <c r="V29" s="10">
        <f>COUNTIF($R$6:$R$51,"*NG*")</f>
        <v>0</v>
      </c>
    </row>
    <row r="30" spans="1:22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16"/>
      <c r="U30" s="3" t="s">
        <v>33</v>
      </c>
      <c r="V30" s="10">
        <f>COUNTIF($R$6:$R$51,"*I/O*")</f>
        <v>0</v>
      </c>
    </row>
    <row r="31" spans="1:22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16"/>
      <c r="U31" s="3" t="s">
        <v>23</v>
      </c>
      <c r="V31" s="10">
        <f>COUNTIF($R$6:$R$51,"*LK*")</f>
        <v>0</v>
      </c>
    </row>
    <row r="32" spans="1:22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16"/>
      <c r="U32" s="3" t="s">
        <v>29</v>
      </c>
      <c r="V32" s="10">
        <f>COUNTIF($R$6:$R$51,"*MCH*")</f>
        <v>0</v>
      </c>
    </row>
    <row r="33" spans="1:22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16"/>
      <c r="U33" s="3" t="s">
        <v>56</v>
      </c>
      <c r="V33" s="10">
        <f>COUNTIF($R$6:$R$51,"*SF*")</f>
        <v>0</v>
      </c>
    </row>
    <row r="34" spans="1:22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16"/>
      <c r="U34" s="3" t="s">
        <v>57</v>
      </c>
      <c r="V34" s="10">
        <f>COUNTIF($R$6:$R$51,"*RTB*")</f>
        <v>0</v>
      </c>
    </row>
    <row r="35" spans="1:22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16"/>
      <c r="U35" s="3" t="s">
        <v>39</v>
      </c>
      <c r="V35" s="10">
        <f>COUNTIF($R$6:$R$51,"*NCFW*")</f>
        <v>0</v>
      </c>
    </row>
    <row r="36" spans="1:22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16"/>
      <c r="U36" s="3" t="s">
        <v>30</v>
      </c>
      <c r="V36" s="10">
        <f>COUNTIF($R$6:$R$51,"*KL*")</f>
        <v>0</v>
      </c>
    </row>
    <row r="37" spans="1:22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16"/>
      <c r="U37" s="20" t="s">
        <v>34</v>
      </c>
      <c r="V37" s="10">
        <f>SUM(V26:V36)</f>
        <v>0</v>
      </c>
    </row>
    <row r="38" spans="1:22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16"/>
      <c r="U38" s="16"/>
      <c r="V38" s="18"/>
    </row>
    <row r="39" spans="1:22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16"/>
      <c r="U39" s="16"/>
      <c r="V39" s="18"/>
    </row>
    <row r="40" spans="1:22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16"/>
      <c r="U40" s="20" t="s">
        <v>41</v>
      </c>
      <c r="V40" s="10">
        <f>COUNTIF($O$6:$O$51,"*DM*")</f>
        <v>0</v>
      </c>
    </row>
    <row r="41" spans="1:22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16"/>
      <c r="U41" s="20" t="s">
        <v>42</v>
      </c>
      <c r="V41" s="10">
        <f>COUNTIF($O$6:$O$51,"*KS*")</f>
        <v>0</v>
      </c>
    </row>
    <row r="42" spans="1:22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16"/>
      <c r="U42" s="16"/>
      <c r="V42" s="18"/>
    </row>
    <row r="43" spans="1:22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16"/>
      <c r="U43" s="16"/>
      <c r="V43" s="18"/>
    </row>
    <row r="44" spans="1:22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16"/>
      <c r="U44" s="16"/>
      <c r="V44" s="18"/>
    </row>
    <row r="45" spans="1:22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16"/>
      <c r="U45" s="16">
        <f>COUNTIF(J6:J17,"*ACC*")</f>
        <v>0</v>
      </c>
      <c r="V45" s="18"/>
    </row>
    <row r="46" spans="1:22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16"/>
      <c r="U46" s="16">
        <f>COUNTIF(J7:J18,"*MCU*")</f>
        <v>0</v>
      </c>
      <c r="V46" s="18"/>
    </row>
    <row r="47" spans="1:22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16"/>
      <c r="U47" s="16">
        <f>COUNTIF(J8:J19,"*GPS*")</f>
        <v>0</v>
      </c>
      <c r="V47" s="18"/>
    </row>
    <row r="48" spans="1:22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0">
        <f>COUNTIF(J9:J20,"*GSM*")</f>
        <v>0</v>
      </c>
      <c r="U48" s="41"/>
      <c r="V48" s="42"/>
    </row>
    <row r="49" spans="1:22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41"/>
      <c r="V50" s="42"/>
    </row>
    <row r="51" spans="1:22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0"/>
      <c r="U51" s="41"/>
      <c r="V51" s="42"/>
    </row>
    <row r="52" spans="1:22" ht="18" customHeight="1" x14ac:dyDescent="0.25">
      <c r="A52" s="3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3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3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3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9" sqref="H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3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24.95" customHeight="1" x14ac:dyDescent="0.25">
      <c r="A2" s="79" t="s">
        <v>10</v>
      </c>
      <c r="B2" s="80"/>
      <c r="C2" s="80"/>
      <c r="D2" s="80"/>
      <c r="E2" s="81"/>
      <c r="F2" s="81"/>
      <c r="G2" s="5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3"/>
      <c r="J3" s="7"/>
      <c r="K3" s="7"/>
      <c r="L3" s="8"/>
      <c r="M3" s="7"/>
      <c r="N3" s="7"/>
      <c r="O3" s="7"/>
      <c r="P3" s="7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90" t="s">
        <v>66</v>
      </c>
      <c r="T4" s="30"/>
      <c r="U4" s="30"/>
      <c r="V4" s="74" t="s">
        <v>40</v>
      </c>
      <c r="W4" s="74" t="s">
        <v>62</v>
      </c>
    </row>
    <row r="5" spans="1:23" ht="50.1" customHeight="1" x14ac:dyDescent="0.25">
      <c r="A5" s="82"/>
      <c r="B5" s="4" t="s">
        <v>1</v>
      </c>
      <c r="C5" s="4" t="s">
        <v>2</v>
      </c>
      <c r="D5" s="4" t="s">
        <v>3</v>
      </c>
      <c r="E5" s="4" t="s">
        <v>44</v>
      </c>
      <c r="F5" s="4" t="s">
        <v>4</v>
      </c>
      <c r="G5" s="4" t="s">
        <v>5</v>
      </c>
      <c r="H5" s="4" t="s">
        <v>7</v>
      </c>
      <c r="I5" s="64" t="s">
        <v>16</v>
      </c>
      <c r="J5" s="74"/>
      <c r="K5" s="4" t="s">
        <v>13</v>
      </c>
      <c r="L5" s="4" t="s">
        <v>14</v>
      </c>
      <c r="M5" s="78"/>
      <c r="N5" s="78"/>
      <c r="O5" s="74"/>
      <c r="P5" s="75"/>
      <c r="Q5" s="74"/>
      <c r="R5" s="74"/>
      <c r="S5" s="91"/>
      <c r="T5" s="30"/>
      <c r="U5" s="30"/>
      <c r="V5" s="74"/>
      <c r="W5" s="74"/>
    </row>
    <row r="6" spans="1:23" s="14" customFormat="1" ht="18" customHeight="1" x14ac:dyDescent="0.25">
      <c r="A6" s="3">
        <v>1</v>
      </c>
      <c r="B6" s="54"/>
      <c r="C6" s="54"/>
      <c r="D6" s="55"/>
      <c r="E6" s="56"/>
      <c r="F6" s="55"/>
      <c r="G6" s="55"/>
      <c r="H6" s="55"/>
      <c r="I6" s="65"/>
      <c r="J6" s="57"/>
      <c r="K6" s="60"/>
      <c r="L6" s="57"/>
      <c r="M6" s="57"/>
      <c r="N6" s="59"/>
      <c r="O6" s="57"/>
      <c r="P6" s="57"/>
      <c r="Q6" s="2"/>
      <c r="R6" s="55"/>
      <c r="S6" s="3"/>
      <c r="T6" s="30"/>
      <c r="U6" s="32"/>
      <c r="V6" s="84" t="s">
        <v>19</v>
      </c>
      <c r="W6" s="3" t="s">
        <v>21</v>
      </c>
    </row>
    <row r="7" spans="1:23" s="14" customFormat="1" ht="18" customHeight="1" x14ac:dyDescent="0.25">
      <c r="A7" s="3">
        <v>2</v>
      </c>
      <c r="B7" s="54"/>
      <c r="C7" s="54"/>
      <c r="D7" s="55"/>
      <c r="E7" s="56"/>
      <c r="F7" s="55"/>
      <c r="G7" s="55"/>
      <c r="H7" s="55"/>
      <c r="I7" s="65"/>
      <c r="J7" s="57"/>
      <c r="K7" s="1"/>
      <c r="L7" s="57"/>
      <c r="M7" s="57"/>
      <c r="N7" s="59"/>
      <c r="O7" s="57"/>
      <c r="P7" s="57"/>
      <c r="Q7" s="2"/>
      <c r="R7" s="55"/>
      <c r="S7" s="3"/>
      <c r="T7" s="30"/>
      <c r="U7" s="32"/>
      <c r="V7" s="85"/>
      <c r="W7" s="3" t="s">
        <v>36</v>
      </c>
    </row>
    <row r="8" spans="1:23" s="14" customFormat="1" ht="18" customHeight="1" x14ac:dyDescent="0.25">
      <c r="A8" s="3">
        <v>3</v>
      </c>
      <c r="B8" s="54"/>
      <c r="C8" s="54"/>
      <c r="D8" s="55"/>
      <c r="E8" s="56"/>
      <c r="F8" s="55"/>
      <c r="G8" s="55"/>
      <c r="H8" s="55"/>
      <c r="I8" s="65"/>
      <c r="J8" s="57"/>
      <c r="K8" s="60"/>
      <c r="L8" s="57"/>
      <c r="M8" s="57"/>
      <c r="N8" s="59"/>
      <c r="O8" s="57"/>
      <c r="P8" s="57"/>
      <c r="Q8" s="2"/>
      <c r="R8" s="55"/>
      <c r="S8" s="3"/>
      <c r="T8" s="30"/>
      <c r="U8" s="32"/>
      <c r="V8" s="85"/>
      <c r="W8" s="3" t="s">
        <v>22</v>
      </c>
    </row>
    <row r="9" spans="1:23" s="14" customFormat="1" ht="18" customHeight="1" x14ac:dyDescent="0.25">
      <c r="A9" s="3">
        <v>4</v>
      </c>
      <c r="B9" s="54"/>
      <c r="C9" s="54"/>
      <c r="D9" s="55"/>
      <c r="E9" s="56"/>
      <c r="F9" s="55"/>
      <c r="G9" s="55"/>
      <c r="H9" s="55"/>
      <c r="I9" s="65"/>
      <c r="J9" s="57"/>
      <c r="K9" s="1"/>
      <c r="L9" s="60"/>
      <c r="M9" s="57"/>
      <c r="N9" s="2"/>
      <c r="O9" s="57"/>
      <c r="P9" s="57"/>
      <c r="Q9" s="2"/>
      <c r="R9" s="60"/>
      <c r="S9" s="3"/>
      <c r="T9" s="32"/>
      <c r="U9" s="32"/>
      <c r="V9" s="85"/>
      <c r="W9" s="3" t="s">
        <v>60</v>
      </c>
    </row>
    <row r="10" spans="1:23" s="14" customFormat="1" ht="18" customHeight="1" x14ac:dyDescent="0.25">
      <c r="A10" s="3">
        <v>5</v>
      </c>
      <c r="B10" s="54"/>
      <c r="C10" s="54"/>
      <c r="D10" s="55"/>
      <c r="E10" s="56"/>
      <c r="F10" s="55"/>
      <c r="G10" s="55"/>
      <c r="H10" s="55"/>
      <c r="I10" s="65"/>
      <c r="J10" s="57"/>
      <c r="K10" s="60"/>
      <c r="L10" s="57"/>
      <c r="M10" s="57"/>
      <c r="N10" s="59"/>
      <c r="O10" s="57"/>
      <c r="P10" s="57"/>
      <c r="Q10" s="2"/>
      <c r="R10" s="55"/>
      <c r="S10" s="3"/>
      <c r="T10" s="32"/>
      <c r="U10" s="32"/>
      <c r="V10" s="85"/>
      <c r="W10" s="3" t="s">
        <v>32</v>
      </c>
    </row>
    <row r="11" spans="1:23" s="14" customFormat="1" ht="18" customHeight="1" x14ac:dyDescent="0.25">
      <c r="A11" s="3">
        <v>6</v>
      </c>
      <c r="B11" s="54"/>
      <c r="C11" s="54"/>
      <c r="D11" s="55"/>
      <c r="E11" s="56"/>
      <c r="F11" s="55"/>
      <c r="G11" s="55"/>
      <c r="H11" s="55"/>
      <c r="I11" s="65"/>
      <c r="J11" s="57"/>
      <c r="K11" s="60"/>
      <c r="L11" s="1"/>
      <c r="M11" s="57"/>
      <c r="N11" s="59"/>
      <c r="O11" s="57"/>
      <c r="P11" s="57"/>
      <c r="Q11" s="2"/>
      <c r="R11" s="55"/>
      <c r="S11" s="3"/>
      <c r="T11" s="32"/>
      <c r="U11" s="32"/>
      <c r="V11" s="85"/>
      <c r="W11" s="3" t="s">
        <v>31</v>
      </c>
    </row>
    <row r="12" spans="1:23" s="14" customFormat="1" ht="18" customHeight="1" x14ac:dyDescent="0.25">
      <c r="A12" s="3">
        <v>7</v>
      </c>
      <c r="B12" s="54"/>
      <c r="C12" s="54"/>
      <c r="D12" s="55"/>
      <c r="E12" s="61"/>
      <c r="F12" s="55"/>
      <c r="G12" s="55"/>
      <c r="H12" s="55"/>
      <c r="I12" s="65"/>
      <c r="J12" s="57"/>
      <c r="K12" s="1"/>
      <c r="L12" s="60"/>
      <c r="M12" s="57"/>
      <c r="N12" s="2"/>
      <c r="O12" s="57"/>
      <c r="P12" s="57"/>
      <c r="Q12" s="2"/>
      <c r="R12" s="60"/>
      <c r="S12" s="3"/>
      <c r="T12" s="32"/>
      <c r="U12" s="32"/>
      <c r="V12" s="84" t="s">
        <v>20</v>
      </c>
      <c r="W12" s="3" t="s">
        <v>24</v>
      </c>
    </row>
    <row r="13" spans="1:23" s="14" customFormat="1" ht="18" customHeight="1" x14ac:dyDescent="0.25">
      <c r="A13" s="3">
        <v>8</v>
      </c>
      <c r="B13" s="54"/>
      <c r="C13" s="54"/>
      <c r="D13" s="55"/>
      <c r="E13" s="56"/>
      <c r="F13" s="55"/>
      <c r="G13" s="55"/>
      <c r="H13" s="55"/>
      <c r="I13" s="65"/>
      <c r="J13" s="57"/>
      <c r="K13" s="58"/>
      <c r="L13" s="1"/>
      <c r="M13" s="1"/>
      <c r="N13" s="1"/>
      <c r="O13" s="57"/>
      <c r="P13" s="1"/>
      <c r="Q13" s="2"/>
      <c r="R13" s="10"/>
      <c r="S13" s="3"/>
      <c r="T13" s="32"/>
      <c r="U13" s="32"/>
      <c r="V13" s="85"/>
      <c r="W13" s="3" t="s">
        <v>38</v>
      </c>
    </row>
    <row r="14" spans="1:23" s="14" customFormat="1" ht="18" customHeight="1" x14ac:dyDescent="0.25">
      <c r="A14" s="3">
        <v>9</v>
      </c>
      <c r="B14" s="54"/>
      <c r="C14" s="54"/>
      <c r="D14" s="55"/>
      <c r="E14" s="56"/>
      <c r="F14" s="55"/>
      <c r="G14" s="55"/>
      <c r="H14" s="55"/>
      <c r="I14" s="66"/>
      <c r="J14" s="1"/>
      <c r="K14" s="57"/>
      <c r="L14" s="1"/>
      <c r="M14" s="1"/>
      <c r="N14" s="1"/>
      <c r="O14" s="57"/>
      <c r="P14" s="1"/>
      <c r="Q14" s="2"/>
      <c r="R14" s="10"/>
      <c r="S14" s="3"/>
      <c r="T14" s="32"/>
      <c r="U14" s="32"/>
      <c r="V14" s="85"/>
      <c r="W14" s="3" t="s">
        <v>37</v>
      </c>
    </row>
    <row r="15" spans="1:23" ht="18" customHeight="1" x14ac:dyDescent="0.25">
      <c r="A15" s="3">
        <v>10</v>
      </c>
      <c r="B15" s="54"/>
      <c r="C15" s="54"/>
      <c r="D15" s="55"/>
      <c r="E15" s="61"/>
      <c r="F15" s="55"/>
      <c r="G15" s="55"/>
      <c r="H15" s="55"/>
      <c r="I15" s="66"/>
      <c r="J15" s="1"/>
      <c r="K15" s="1"/>
      <c r="L15" s="1"/>
      <c r="M15" s="1"/>
      <c r="N15" s="12"/>
      <c r="O15" s="57"/>
      <c r="P15" s="1"/>
      <c r="Q15" s="2"/>
      <c r="R15" s="10"/>
      <c r="S15" s="3"/>
      <c r="T15" s="32"/>
      <c r="U15" s="16"/>
      <c r="V15" s="85"/>
      <c r="W15" s="3" t="s">
        <v>25</v>
      </c>
    </row>
    <row r="16" spans="1:23" ht="18" customHeight="1" x14ac:dyDescent="0.25">
      <c r="A16" s="3">
        <v>11</v>
      </c>
      <c r="B16" s="54"/>
      <c r="C16" s="54"/>
      <c r="D16" s="55"/>
      <c r="E16" s="56"/>
      <c r="F16" s="55"/>
      <c r="G16" s="55"/>
      <c r="H16" s="10"/>
      <c r="I16" s="66"/>
      <c r="J16" s="1"/>
      <c r="K16" s="1"/>
      <c r="L16" s="1"/>
      <c r="M16" s="1"/>
      <c r="N16" s="1"/>
      <c r="O16" s="57"/>
      <c r="P16" s="1"/>
      <c r="Q16" s="2"/>
      <c r="R16" s="10"/>
      <c r="S16" s="3"/>
      <c r="T16" s="32"/>
      <c r="U16" s="16"/>
      <c r="V16" s="86"/>
      <c r="W16" s="3" t="s">
        <v>26</v>
      </c>
    </row>
    <row r="17" spans="1:23" ht="18" customHeight="1" x14ac:dyDescent="0.25">
      <c r="A17" s="3">
        <v>12</v>
      </c>
      <c r="B17" s="54"/>
      <c r="C17" s="54"/>
      <c r="D17" s="55"/>
      <c r="E17" s="56"/>
      <c r="F17" s="55"/>
      <c r="G17" s="55"/>
      <c r="H17" s="55"/>
      <c r="I17" s="67"/>
      <c r="J17" s="1"/>
      <c r="K17" s="1"/>
      <c r="L17" s="1"/>
      <c r="M17" s="1"/>
      <c r="N17" s="1"/>
      <c r="O17" s="57"/>
      <c r="P17" s="1"/>
      <c r="Q17" s="3"/>
      <c r="R17" s="10"/>
      <c r="S17" s="3"/>
      <c r="T17" s="32"/>
      <c r="U17" s="16"/>
      <c r="V17" s="32"/>
      <c r="W17" s="17"/>
    </row>
    <row r="18" spans="1:23" ht="18" customHeight="1" x14ac:dyDescent="0.25">
      <c r="A18" s="3">
        <v>13</v>
      </c>
      <c r="B18" s="54"/>
      <c r="C18" s="54"/>
      <c r="D18" s="55"/>
      <c r="E18" s="56"/>
      <c r="F18" s="55"/>
      <c r="G18" s="55"/>
      <c r="H18" s="55"/>
      <c r="I18" s="68"/>
      <c r="J18" s="15"/>
      <c r="K18" s="15"/>
      <c r="L18" s="1"/>
      <c r="M18" s="1"/>
      <c r="N18" s="15"/>
      <c r="O18" s="57"/>
      <c r="P18" s="1"/>
      <c r="Q18" s="3"/>
      <c r="R18" s="10"/>
      <c r="S18" s="3"/>
      <c r="T18" s="32"/>
      <c r="U18" s="16"/>
      <c r="V18" s="16"/>
      <c r="W18" s="18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67"/>
      <c r="J19" s="1"/>
      <c r="K19" s="1"/>
      <c r="L19" s="1"/>
      <c r="M19" s="1"/>
      <c r="N19" s="1"/>
      <c r="O19" s="1"/>
      <c r="P19" s="1"/>
      <c r="Q19" s="3"/>
      <c r="R19" s="10"/>
      <c r="S19" s="3"/>
      <c r="T19" s="32"/>
      <c r="U19" s="16"/>
      <c r="V19" s="4" t="s">
        <v>40</v>
      </c>
      <c r="W19" s="19" t="s">
        <v>17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67"/>
      <c r="J20" s="1"/>
      <c r="K20" s="1"/>
      <c r="L20" s="1"/>
      <c r="M20" s="10"/>
      <c r="N20" s="1"/>
      <c r="O20" s="1"/>
      <c r="P20" s="1"/>
      <c r="Q20" s="3"/>
      <c r="R20" s="10"/>
      <c r="S20" s="3"/>
      <c r="T20" s="32"/>
      <c r="U20" s="16"/>
      <c r="V20" s="10" t="s">
        <v>18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67"/>
      <c r="J21" s="1"/>
      <c r="K21" s="1"/>
      <c r="L21" s="1"/>
      <c r="M21" s="1"/>
      <c r="N21" s="1"/>
      <c r="O21" s="1"/>
      <c r="P21" s="1"/>
      <c r="Q21" s="3"/>
      <c r="R21" s="10"/>
      <c r="S21" s="3"/>
      <c r="T21" s="32"/>
      <c r="U21" s="16"/>
      <c r="V21" s="10" t="s">
        <v>58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6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32"/>
      <c r="U22" s="16"/>
      <c r="V22" s="10" t="s">
        <v>59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6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32"/>
      <c r="U23" s="16"/>
      <c r="V23" s="16"/>
      <c r="W23" s="18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6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32"/>
      <c r="U24" s="16"/>
      <c r="V24" s="16"/>
      <c r="W24" s="18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6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32"/>
      <c r="U25" s="16"/>
      <c r="V25" s="4" t="s">
        <v>55</v>
      </c>
      <c r="W25" s="19" t="s">
        <v>17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6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32"/>
      <c r="U26" s="16"/>
      <c r="V26" s="3" t="s">
        <v>27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6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32"/>
      <c r="U27" s="16"/>
      <c r="V27" s="3" t="s">
        <v>35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7"/>
      <c r="J28" s="1"/>
      <c r="K28" s="1"/>
      <c r="L28" s="1"/>
      <c r="M28" s="1"/>
      <c r="N28" s="1"/>
      <c r="O28" s="1"/>
      <c r="P28" s="1"/>
      <c r="Q28" s="3"/>
      <c r="R28" s="10"/>
      <c r="S28" s="3"/>
      <c r="T28" s="32"/>
      <c r="U28" s="16"/>
      <c r="V28" s="3" t="s">
        <v>28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7"/>
      <c r="J29" s="1"/>
      <c r="K29" s="1"/>
      <c r="L29" s="1"/>
      <c r="M29" s="1"/>
      <c r="N29" s="1"/>
      <c r="O29" s="1"/>
      <c r="P29" s="1"/>
      <c r="Q29" s="3"/>
      <c r="R29" s="10"/>
      <c r="S29" s="3"/>
      <c r="T29" s="32"/>
      <c r="U29" s="16"/>
      <c r="V29" s="3" t="s">
        <v>61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7"/>
      <c r="J30" s="1"/>
      <c r="K30" s="1"/>
      <c r="L30" s="1"/>
      <c r="M30" s="1"/>
      <c r="N30" s="1"/>
      <c r="O30" s="1"/>
      <c r="P30" s="1"/>
      <c r="Q30" s="3"/>
      <c r="R30" s="10"/>
      <c r="S30" s="3"/>
      <c r="T30" s="32"/>
      <c r="U30" s="16"/>
      <c r="V30" s="3" t="s">
        <v>33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7"/>
      <c r="J31" s="1"/>
      <c r="K31" s="1"/>
      <c r="L31" s="1"/>
      <c r="M31" s="1"/>
      <c r="N31" s="1"/>
      <c r="O31" s="1"/>
      <c r="P31" s="1"/>
      <c r="Q31" s="3"/>
      <c r="R31" s="10"/>
      <c r="S31" s="3"/>
      <c r="T31" s="32"/>
      <c r="U31" s="16"/>
      <c r="V31" s="3" t="s">
        <v>23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7"/>
      <c r="J32" s="1"/>
      <c r="K32" s="1"/>
      <c r="L32" s="1"/>
      <c r="M32" s="1"/>
      <c r="N32" s="1"/>
      <c r="O32" s="1"/>
      <c r="P32" s="1"/>
      <c r="Q32" s="3"/>
      <c r="R32" s="10"/>
      <c r="S32" s="3"/>
      <c r="T32" s="32"/>
      <c r="U32" s="16"/>
      <c r="V32" s="3" t="s">
        <v>29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7"/>
      <c r="J33" s="1"/>
      <c r="K33" s="1"/>
      <c r="L33" s="1"/>
      <c r="M33" s="1"/>
      <c r="N33" s="1"/>
      <c r="O33" s="1"/>
      <c r="P33" s="1"/>
      <c r="Q33" s="3"/>
      <c r="R33" s="10"/>
      <c r="S33" s="3"/>
      <c r="T33" s="32"/>
      <c r="U33" s="16"/>
      <c r="V33" s="3" t="s">
        <v>56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7"/>
      <c r="J34" s="1"/>
      <c r="K34" s="1"/>
      <c r="L34" s="1"/>
      <c r="M34" s="1"/>
      <c r="N34" s="1"/>
      <c r="O34" s="1"/>
      <c r="P34" s="1"/>
      <c r="Q34" s="3"/>
      <c r="R34" s="10"/>
      <c r="S34" s="3"/>
      <c r="T34" s="32"/>
      <c r="U34" s="16"/>
      <c r="V34" s="3" t="s">
        <v>57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7"/>
      <c r="J35" s="1"/>
      <c r="K35" s="1"/>
      <c r="L35" s="1"/>
      <c r="M35" s="1"/>
      <c r="N35" s="1"/>
      <c r="O35" s="1"/>
      <c r="P35" s="1"/>
      <c r="Q35" s="3"/>
      <c r="R35" s="10"/>
      <c r="S35" s="3"/>
      <c r="T35" s="32"/>
      <c r="U35" s="16"/>
      <c r="V35" s="3" t="s">
        <v>39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7"/>
      <c r="J36" s="1"/>
      <c r="K36" s="1"/>
      <c r="L36" s="1"/>
      <c r="M36" s="1"/>
      <c r="N36" s="1"/>
      <c r="O36" s="1"/>
      <c r="P36" s="1"/>
      <c r="Q36" s="3"/>
      <c r="R36" s="10"/>
      <c r="S36" s="3"/>
      <c r="T36" s="32"/>
      <c r="U36" s="16"/>
      <c r="V36" s="3" t="s">
        <v>30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7"/>
      <c r="J37" s="1"/>
      <c r="K37" s="1"/>
      <c r="L37" s="1"/>
      <c r="M37" s="1"/>
      <c r="N37" s="1"/>
      <c r="O37" s="1"/>
      <c r="P37" s="1"/>
      <c r="Q37" s="3"/>
      <c r="R37" s="10"/>
      <c r="S37" s="3"/>
      <c r="T37" s="32"/>
      <c r="U37" s="16"/>
      <c r="V37" s="20" t="s">
        <v>34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7"/>
      <c r="J38" s="1"/>
      <c r="K38" s="1"/>
      <c r="L38" s="1"/>
      <c r="M38" s="1"/>
      <c r="N38" s="1"/>
      <c r="O38" s="1"/>
      <c r="P38" s="1"/>
      <c r="Q38" s="3"/>
      <c r="R38" s="10"/>
      <c r="S38" s="3"/>
      <c r="T38" s="32"/>
      <c r="U38" s="16"/>
      <c r="V38" s="16"/>
      <c r="W38" s="18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7"/>
      <c r="J39" s="1"/>
      <c r="K39" s="1"/>
      <c r="L39" s="1"/>
      <c r="M39" s="1"/>
      <c r="N39" s="1"/>
      <c r="O39" s="1"/>
      <c r="P39" s="1"/>
      <c r="Q39" s="3"/>
      <c r="R39" s="10"/>
      <c r="S39" s="3"/>
      <c r="T39" s="32"/>
      <c r="U39" s="16"/>
      <c r="V39" s="16"/>
      <c r="W39" s="18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7"/>
      <c r="J40" s="1"/>
      <c r="K40" s="1"/>
      <c r="L40" s="1"/>
      <c r="M40" s="1"/>
      <c r="N40" s="1"/>
      <c r="O40" s="1"/>
      <c r="P40" s="1"/>
      <c r="Q40" s="3"/>
      <c r="R40" s="10"/>
      <c r="S40" s="3"/>
      <c r="T40" s="32"/>
      <c r="U40" s="16"/>
      <c r="V40" s="20" t="s">
        <v>41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7"/>
      <c r="J41" s="1"/>
      <c r="K41" s="1"/>
      <c r="L41" s="1"/>
      <c r="M41" s="1"/>
      <c r="N41" s="1"/>
      <c r="O41" s="1"/>
      <c r="P41" s="1"/>
      <c r="Q41" s="3"/>
      <c r="R41" s="10"/>
      <c r="S41" s="3"/>
      <c r="T41" s="32"/>
      <c r="U41" s="16"/>
      <c r="V41" s="20" t="s">
        <v>42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7"/>
      <c r="J42" s="1"/>
      <c r="K42" s="1"/>
      <c r="L42" s="1"/>
      <c r="M42" s="1"/>
      <c r="N42" s="1"/>
      <c r="O42" s="1"/>
      <c r="P42" s="1"/>
      <c r="Q42" s="3"/>
      <c r="R42" s="10"/>
      <c r="S42" s="3"/>
      <c r="T42" s="32"/>
      <c r="U42" s="16"/>
      <c r="V42" s="16"/>
      <c r="W42" s="18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7"/>
      <c r="J43" s="1"/>
      <c r="K43" s="1"/>
      <c r="L43" s="1"/>
      <c r="M43" s="1"/>
      <c r="N43" s="1"/>
      <c r="O43" s="1"/>
      <c r="P43" s="1"/>
      <c r="Q43" s="3"/>
      <c r="R43" s="10"/>
      <c r="S43" s="3"/>
      <c r="T43" s="32"/>
      <c r="U43" s="16"/>
      <c r="V43" s="16"/>
      <c r="W43" s="18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7"/>
      <c r="J44" s="1"/>
      <c r="K44" s="1"/>
      <c r="L44" s="1"/>
      <c r="M44" s="1"/>
      <c r="N44" s="1"/>
      <c r="O44" s="1"/>
      <c r="P44" s="1"/>
      <c r="Q44" s="3"/>
      <c r="R44" s="10"/>
      <c r="S44" s="3"/>
      <c r="T44" s="50"/>
      <c r="U44" s="16"/>
      <c r="V44" s="4" t="s">
        <v>3</v>
      </c>
      <c r="W44" s="4" t="s">
        <v>17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7"/>
      <c r="J45" s="1"/>
      <c r="K45" s="1"/>
      <c r="L45" s="1"/>
      <c r="M45" s="1"/>
      <c r="N45" s="1"/>
      <c r="O45" s="1"/>
      <c r="P45" s="1"/>
      <c r="Q45" s="3"/>
      <c r="R45" s="10"/>
      <c r="S45" s="3"/>
      <c r="T45" s="50"/>
      <c r="U45" s="16"/>
      <c r="V45" s="10" t="s">
        <v>51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7"/>
      <c r="J46" s="1"/>
      <c r="K46" s="1"/>
      <c r="L46" s="1"/>
      <c r="M46" s="1"/>
      <c r="N46" s="1"/>
      <c r="O46" s="1"/>
      <c r="P46" s="1"/>
      <c r="Q46" s="3"/>
      <c r="R46" s="10"/>
      <c r="S46" s="3"/>
      <c r="T46" s="50"/>
      <c r="U46" s="16"/>
      <c r="V46" s="10" t="s">
        <v>45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7"/>
      <c r="J47" s="1"/>
      <c r="K47" s="1"/>
      <c r="L47" s="1"/>
      <c r="M47" s="1"/>
      <c r="N47" s="1"/>
      <c r="O47" s="1"/>
      <c r="P47" s="1"/>
      <c r="Q47" s="3"/>
      <c r="R47" s="10"/>
      <c r="S47" s="3"/>
      <c r="T47" s="50"/>
      <c r="U47" s="52"/>
      <c r="V47" s="10" t="s">
        <v>46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7"/>
      <c r="J48" s="1"/>
      <c r="K48" s="1"/>
      <c r="L48" s="1"/>
      <c r="M48" s="1"/>
      <c r="N48" s="1"/>
      <c r="O48" s="1"/>
      <c r="P48" s="1"/>
      <c r="Q48" s="3"/>
      <c r="R48" s="10"/>
      <c r="S48" s="3"/>
      <c r="T48" s="50"/>
      <c r="U48" s="52"/>
      <c r="V48" s="10" t="s">
        <v>47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7"/>
      <c r="J49" s="1"/>
      <c r="K49" s="1"/>
      <c r="L49" s="1"/>
      <c r="M49" s="1"/>
      <c r="N49" s="1"/>
      <c r="O49" s="1"/>
      <c r="P49" s="1"/>
      <c r="Q49" s="3"/>
      <c r="R49" s="10"/>
      <c r="S49" s="3"/>
      <c r="T49" s="50"/>
      <c r="U49" s="52"/>
      <c r="V49" s="10" t="s">
        <v>48</v>
      </c>
      <c r="W49" s="10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70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0" t="s">
        <v>49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7"/>
      <c r="J51" s="1"/>
      <c r="K51" s="1"/>
      <c r="L51" s="1"/>
      <c r="M51" s="1"/>
      <c r="N51" s="1"/>
      <c r="O51" s="1"/>
      <c r="P51" s="1"/>
      <c r="Q51" s="3"/>
      <c r="R51" s="10"/>
      <c r="S51" s="10"/>
      <c r="T51" s="50"/>
      <c r="U51" s="52"/>
      <c r="V51" s="10" t="s">
        <v>50</v>
      </c>
      <c r="W51" s="10">
        <f>COUNTIF($D$6:$D$105,"TG007")</f>
        <v>0</v>
      </c>
    </row>
    <row r="52" spans="1:23" ht="18" customHeight="1" x14ac:dyDescent="0.25">
      <c r="A52" s="3">
        <v>47</v>
      </c>
      <c r="B52" s="38"/>
      <c r="C52" s="38"/>
      <c r="D52" s="38"/>
      <c r="E52" s="38"/>
      <c r="F52" s="38"/>
      <c r="G52" s="38"/>
      <c r="H52" s="38"/>
      <c r="I52" s="71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0" t="s">
        <v>52</v>
      </c>
      <c r="W52" s="10">
        <f>COUNTIF($D$6:$D$105,"TG102")</f>
        <v>0</v>
      </c>
    </row>
    <row r="53" spans="1:23" ht="18" customHeight="1" x14ac:dyDescent="0.25">
      <c r="A53" s="3">
        <v>48</v>
      </c>
      <c r="B53" s="38"/>
      <c r="C53" s="38"/>
      <c r="D53" s="38"/>
      <c r="E53" s="38"/>
      <c r="F53" s="38"/>
      <c r="G53" s="38"/>
      <c r="H53" s="38"/>
      <c r="I53" s="71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50"/>
      <c r="U53" s="52"/>
      <c r="V53" s="10" t="s">
        <v>53</v>
      </c>
      <c r="W53" s="10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72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0" t="s">
        <v>54</v>
      </c>
      <c r="W54" s="10">
        <f>COUNTIF($D$6:$D$105,"NSHD")</f>
        <v>0</v>
      </c>
    </row>
    <row r="55" spans="1:23" ht="18" customHeight="1" x14ac:dyDescent="0.25">
      <c r="A55" s="3">
        <v>50</v>
      </c>
      <c r="B55" s="38"/>
      <c r="C55" s="38"/>
      <c r="D55" s="38"/>
      <c r="E55" s="38"/>
      <c r="F55" s="38"/>
      <c r="G55" s="38"/>
      <c r="H55" s="38"/>
      <c r="I55" s="71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50"/>
      <c r="U55" s="52"/>
      <c r="V55" s="10" t="s">
        <v>64</v>
      </c>
      <c r="W55" s="10">
        <f>COUNTIF($D$6:$D$105,"CBN")</f>
        <v>0</v>
      </c>
    </row>
    <row r="56" spans="1:23" ht="18" customHeight="1" x14ac:dyDescent="0.25">
      <c r="A56" s="3">
        <v>51</v>
      </c>
      <c r="B56" s="38"/>
      <c r="C56" s="38"/>
      <c r="D56" s="38"/>
      <c r="E56" s="38"/>
      <c r="F56" s="38"/>
      <c r="G56" s="38"/>
      <c r="H56" s="38"/>
      <c r="I56" s="71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7" t="s">
        <v>65</v>
      </c>
      <c r="W56" s="87">
        <f>SUM(COUNTIF($D$6:$D$106,"**")-SUM($W$45:$W$55))</f>
        <v>0</v>
      </c>
    </row>
    <row r="57" spans="1:23" ht="18" customHeight="1" x14ac:dyDescent="0.25">
      <c r="A57" s="3">
        <v>52</v>
      </c>
      <c r="B57" s="38"/>
      <c r="C57" s="38"/>
      <c r="D57" s="38"/>
      <c r="E57" s="38"/>
      <c r="F57" s="38"/>
      <c r="G57" s="38"/>
      <c r="H57" s="38"/>
      <c r="I57" s="71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8"/>
      <c r="W57" s="88"/>
    </row>
    <row r="58" spans="1:23" ht="18" customHeight="1" x14ac:dyDescent="0.25">
      <c r="A58" s="3">
        <v>53</v>
      </c>
      <c r="B58" s="38"/>
      <c r="C58" s="38"/>
      <c r="D58" s="38"/>
      <c r="E58" s="38"/>
      <c r="F58" s="38"/>
      <c r="G58" s="38"/>
      <c r="H58" s="38"/>
      <c r="I58" s="71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9"/>
      <c r="W58" s="89"/>
    </row>
    <row r="59" spans="1:23" ht="18" customHeight="1" x14ac:dyDescent="0.25">
      <c r="A59" s="3">
        <v>54</v>
      </c>
      <c r="B59" s="38"/>
      <c r="C59" s="38"/>
      <c r="D59" s="38"/>
      <c r="E59" s="38"/>
      <c r="F59" s="38"/>
      <c r="G59" s="38"/>
      <c r="H59" s="38"/>
      <c r="I59" s="71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3">
        <v>55</v>
      </c>
      <c r="B60" s="38"/>
      <c r="C60" s="38"/>
      <c r="D60" s="38"/>
      <c r="E60" s="38"/>
      <c r="F60" s="38"/>
      <c r="G60" s="38"/>
      <c r="H60" s="38"/>
      <c r="I60" s="71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3">
        <v>56</v>
      </c>
      <c r="B61" s="38"/>
      <c r="C61" s="38"/>
      <c r="D61" s="38"/>
      <c r="E61" s="38"/>
      <c r="F61" s="38"/>
      <c r="G61" s="38"/>
      <c r="H61" s="38"/>
      <c r="I61" s="71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0" t="s">
        <v>41</v>
      </c>
      <c r="W61" s="10">
        <f>COUNTIF($O$6:$O$105,"*DM*")</f>
        <v>0</v>
      </c>
    </row>
    <row r="62" spans="1:23" ht="18" customHeight="1" x14ac:dyDescent="0.25">
      <c r="A62" s="3">
        <v>57</v>
      </c>
      <c r="B62" s="38"/>
      <c r="C62" s="38"/>
      <c r="D62" s="38"/>
      <c r="E62" s="38"/>
      <c r="F62" s="38"/>
      <c r="G62" s="38"/>
      <c r="H62" s="38"/>
      <c r="I62" s="71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0" t="s">
        <v>42</v>
      </c>
      <c r="W62" s="10">
        <f>COUNTIF($O$6:$O$105,"*KS*")</f>
        <v>0</v>
      </c>
    </row>
    <row r="63" spans="1:23" ht="18" customHeight="1" x14ac:dyDescent="0.25">
      <c r="A63" s="3">
        <v>58</v>
      </c>
      <c r="B63" s="38"/>
      <c r="C63" s="38"/>
      <c r="D63" s="38"/>
      <c r="E63" s="38"/>
      <c r="F63" s="38"/>
      <c r="G63" s="38"/>
      <c r="H63" s="38"/>
      <c r="I63" s="71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3">
        <v>59</v>
      </c>
      <c r="B64" s="38"/>
      <c r="C64" s="38"/>
      <c r="D64" s="38"/>
      <c r="E64" s="38"/>
      <c r="F64" s="38"/>
      <c r="G64" s="38"/>
      <c r="H64" s="38"/>
      <c r="I64" s="71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3">
        <v>60</v>
      </c>
      <c r="B65" s="38"/>
      <c r="C65" s="38"/>
      <c r="D65" s="38"/>
      <c r="E65" s="38"/>
      <c r="F65" s="38"/>
      <c r="G65" s="38"/>
      <c r="H65" s="38"/>
      <c r="I65" s="71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3">
        <v>61</v>
      </c>
      <c r="B66" s="38"/>
      <c r="C66" s="38"/>
      <c r="D66" s="38"/>
      <c r="E66" s="38"/>
      <c r="F66" s="38"/>
      <c r="G66" s="38"/>
      <c r="H66" s="38"/>
      <c r="I66" s="71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3">
        <v>62</v>
      </c>
      <c r="B67" s="38"/>
      <c r="C67" s="38"/>
      <c r="D67" s="38"/>
      <c r="E67" s="38"/>
      <c r="F67" s="38"/>
      <c r="G67" s="38"/>
      <c r="H67" s="38"/>
      <c r="I67" s="71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3">
        <v>63</v>
      </c>
      <c r="B68" s="38"/>
      <c r="C68" s="38"/>
      <c r="D68" s="38"/>
      <c r="E68" s="38"/>
      <c r="F68" s="38"/>
      <c r="G68" s="38"/>
      <c r="H68" s="38"/>
      <c r="I68" s="71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3">
        <v>64</v>
      </c>
      <c r="B69" s="38"/>
      <c r="C69" s="38"/>
      <c r="D69" s="38"/>
      <c r="E69" s="38"/>
      <c r="F69" s="38"/>
      <c r="G69" s="38"/>
      <c r="H69" s="38"/>
      <c r="I69" s="71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3">
        <v>65</v>
      </c>
      <c r="B70" s="38"/>
      <c r="C70" s="38"/>
      <c r="D70" s="38"/>
      <c r="E70" s="38"/>
      <c r="F70" s="38"/>
      <c r="G70" s="38"/>
      <c r="H70" s="38"/>
      <c r="I70" s="71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3">
        <v>66</v>
      </c>
      <c r="B71" s="38"/>
      <c r="C71" s="38"/>
      <c r="D71" s="38"/>
      <c r="E71" s="38"/>
      <c r="F71" s="38"/>
      <c r="G71" s="38"/>
      <c r="H71" s="38"/>
      <c r="I71" s="71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3">
        <v>67</v>
      </c>
      <c r="B72" s="38"/>
      <c r="C72" s="38"/>
      <c r="D72" s="38"/>
      <c r="E72" s="38"/>
      <c r="F72" s="38"/>
      <c r="G72" s="38"/>
      <c r="H72" s="38"/>
      <c r="I72" s="71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3">
        <v>68</v>
      </c>
      <c r="B73" s="38"/>
      <c r="C73" s="38"/>
      <c r="D73" s="38"/>
      <c r="E73" s="38"/>
      <c r="F73" s="38"/>
      <c r="G73" s="38"/>
      <c r="H73" s="38"/>
      <c r="I73" s="71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3">
        <v>69</v>
      </c>
      <c r="B74" s="38"/>
      <c r="C74" s="38"/>
      <c r="D74" s="38"/>
      <c r="E74" s="38"/>
      <c r="F74" s="38"/>
      <c r="G74" s="38"/>
      <c r="H74" s="38"/>
      <c r="I74" s="71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3">
        <v>70</v>
      </c>
      <c r="B75" s="38"/>
      <c r="C75" s="38"/>
      <c r="D75" s="38"/>
      <c r="E75" s="38"/>
      <c r="F75" s="38"/>
      <c r="G75" s="38"/>
      <c r="H75" s="38"/>
      <c r="I75" s="71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3">
        <v>71</v>
      </c>
      <c r="B76" s="38"/>
      <c r="C76" s="38"/>
      <c r="D76" s="38"/>
      <c r="E76" s="38"/>
      <c r="F76" s="38"/>
      <c r="G76" s="38"/>
      <c r="H76" s="38"/>
      <c r="I76" s="71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3">
        <v>72</v>
      </c>
      <c r="B77" s="38"/>
      <c r="C77" s="38"/>
      <c r="D77" s="38"/>
      <c r="E77" s="38"/>
      <c r="F77" s="38"/>
      <c r="G77" s="38"/>
      <c r="H77" s="38"/>
      <c r="I77" s="71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3">
        <v>73</v>
      </c>
      <c r="B78" s="38"/>
      <c r="C78" s="38"/>
      <c r="D78" s="38"/>
      <c r="E78" s="38"/>
      <c r="F78" s="38"/>
      <c r="G78" s="38"/>
      <c r="H78" s="38"/>
      <c r="I78" s="71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3">
        <v>74</v>
      </c>
      <c r="B79" s="38"/>
      <c r="C79" s="38"/>
      <c r="D79" s="38"/>
      <c r="E79" s="38"/>
      <c r="F79" s="38"/>
      <c r="G79" s="38"/>
      <c r="H79" s="38"/>
      <c r="I79" s="71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3">
        <v>75</v>
      </c>
      <c r="B80" s="38"/>
      <c r="C80" s="38"/>
      <c r="D80" s="38"/>
      <c r="E80" s="38"/>
      <c r="F80" s="38"/>
      <c r="G80" s="38"/>
      <c r="H80" s="38"/>
      <c r="I80" s="71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3">
        <v>76</v>
      </c>
      <c r="B81" s="38"/>
      <c r="C81" s="38"/>
      <c r="D81" s="38"/>
      <c r="E81" s="38"/>
      <c r="F81" s="38"/>
      <c r="G81" s="38"/>
      <c r="H81" s="38"/>
      <c r="I81" s="71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3">
        <v>77</v>
      </c>
      <c r="B82" s="38"/>
      <c r="C82" s="38"/>
      <c r="D82" s="38"/>
      <c r="E82" s="38"/>
      <c r="F82" s="38"/>
      <c r="G82" s="38"/>
      <c r="H82" s="38"/>
      <c r="I82" s="71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3">
        <v>78</v>
      </c>
      <c r="B83" s="38"/>
      <c r="C83" s="38"/>
      <c r="D83" s="38"/>
      <c r="E83" s="38"/>
      <c r="F83" s="38"/>
      <c r="G83" s="38"/>
      <c r="H83" s="38"/>
      <c r="I83" s="71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3">
        <v>79</v>
      </c>
      <c r="B84" s="38"/>
      <c r="C84" s="38"/>
      <c r="D84" s="38"/>
      <c r="E84" s="38"/>
      <c r="F84" s="38"/>
      <c r="G84" s="38"/>
      <c r="H84" s="38"/>
      <c r="I84" s="71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3">
        <v>80</v>
      </c>
      <c r="B85" s="38"/>
      <c r="C85" s="38"/>
      <c r="D85" s="38"/>
      <c r="E85" s="38"/>
      <c r="F85" s="38"/>
      <c r="G85" s="38"/>
      <c r="H85" s="38"/>
      <c r="I85" s="71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3">
        <v>81</v>
      </c>
      <c r="B86" s="38"/>
      <c r="C86" s="38"/>
      <c r="D86" s="38"/>
      <c r="E86" s="38"/>
      <c r="F86" s="38"/>
      <c r="G86" s="38"/>
      <c r="H86" s="38"/>
      <c r="I86" s="71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3">
        <v>82</v>
      </c>
      <c r="B87" s="38"/>
      <c r="C87" s="38"/>
      <c r="D87" s="38"/>
      <c r="E87" s="38"/>
      <c r="F87" s="38"/>
      <c r="G87" s="38"/>
      <c r="H87" s="38"/>
      <c r="I87" s="71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3">
        <v>83</v>
      </c>
      <c r="B88" s="38"/>
      <c r="C88" s="38"/>
      <c r="D88" s="38"/>
      <c r="E88" s="38"/>
      <c r="F88" s="38"/>
      <c r="G88" s="38"/>
      <c r="H88" s="38"/>
      <c r="I88" s="71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3">
        <v>84</v>
      </c>
      <c r="B89" s="38"/>
      <c r="C89" s="38"/>
      <c r="D89" s="38"/>
      <c r="E89" s="38"/>
      <c r="F89" s="38"/>
      <c r="G89" s="38"/>
      <c r="H89" s="38"/>
      <c r="I89" s="71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3">
        <v>85</v>
      </c>
      <c r="B90" s="38"/>
      <c r="C90" s="38"/>
      <c r="D90" s="38"/>
      <c r="E90" s="38"/>
      <c r="F90" s="38"/>
      <c r="G90" s="38"/>
      <c r="H90" s="38"/>
      <c r="I90" s="71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3">
        <v>86</v>
      </c>
      <c r="B91" s="38"/>
      <c r="C91" s="38"/>
      <c r="D91" s="38"/>
      <c r="E91" s="38"/>
      <c r="F91" s="38"/>
      <c r="G91" s="38"/>
      <c r="H91" s="38"/>
      <c r="I91" s="71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3">
        <v>87</v>
      </c>
      <c r="B92" s="38"/>
      <c r="C92" s="38"/>
      <c r="D92" s="38"/>
      <c r="E92" s="38"/>
      <c r="F92" s="38"/>
      <c r="G92" s="38"/>
      <c r="H92" s="38"/>
      <c r="I92" s="71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3">
        <v>88</v>
      </c>
      <c r="B93" s="38"/>
      <c r="C93" s="38"/>
      <c r="D93" s="38"/>
      <c r="E93" s="38"/>
      <c r="F93" s="38"/>
      <c r="G93" s="38"/>
      <c r="H93" s="38"/>
      <c r="I93" s="71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3">
        <v>89</v>
      </c>
      <c r="B94" s="38"/>
      <c r="C94" s="38"/>
      <c r="D94" s="38"/>
      <c r="E94" s="38"/>
      <c r="F94" s="38"/>
      <c r="G94" s="38"/>
      <c r="H94" s="38"/>
      <c r="I94" s="71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3">
        <v>90</v>
      </c>
      <c r="B95" s="38"/>
      <c r="C95" s="38"/>
      <c r="D95" s="38"/>
      <c r="E95" s="38"/>
      <c r="F95" s="38"/>
      <c r="G95" s="38"/>
      <c r="H95" s="38"/>
      <c r="I95" s="71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3">
        <v>91</v>
      </c>
      <c r="B96" s="38"/>
      <c r="C96" s="38"/>
      <c r="D96" s="38"/>
      <c r="E96" s="38"/>
      <c r="F96" s="38"/>
      <c r="G96" s="38"/>
      <c r="H96" s="38"/>
      <c r="I96" s="71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3">
        <v>92</v>
      </c>
      <c r="B97" s="38"/>
      <c r="C97" s="38"/>
      <c r="D97" s="38"/>
      <c r="E97" s="38"/>
      <c r="F97" s="38"/>
      <c r="G97" s="38"/>
      <c r="H97" s="38"/>
      <c r="I97" s="71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3">
        <v>93</v>
      </c>
      <c r="B98" s="38"/>
      <c r="C98" s="38"/>
      <c r="D98" s="38"/>
      <c r="E98" s="38"/>
      <c r="F98" s="38"/>
      <c r="G98" s="38"/>
      <c r="H98" s="38"/>
      <c r="I98" s="71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3">
        <v>94</v>
      </c>
      <c r="B99" s="38"/>
      <c r="C99" s="38"/>
      <c r="D99" s="38"/>
      <c r="E99" s="38"/>
      <c r="F99" s="38"/>
      <c r="G99" s="38"/>
      <c r="H99" s="38"/>
      <c r="I99" s="71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3">
        <v>95</v>
      </c>
      <c r="B100" s="38"/>
      <c r="C100" s="38"/>
      <c r="D100" s="38"/>
      <c r="E100" s="38"/>
      <c r="F100" s="38"/>
      <c r="G100" s="38"/>
      <c r="H100" s="38"/>
      <c r="I100" s="71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3">
        <v>96</v>
      </c>
      <c r="B101" s="38"/>
      <c r="C101" s="38"/>
      <c r="D101" s="38"/>
      <c r="E101" s="38"/>
      <c r="F101" s="38"/>
      <c r="G101" s="38"/>
      <c r="H101" s="38"/>
      <c r="I101" s="71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3">
        <v>97</v>
      </c>
      <c r="B102" s="38"/>
      <c r="C102" s="38"/>
      <c r="D102" s="38"/>
      <c r="E102" s="38"/>
      <c r="F102" s="38"/>
      <c r="G102" s="38"/>
      <c r="H102" s="38"/>
      <c r="I102" s="71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3">
        <v>98</v>
      </c>
      <c r="B103" s="38"/>
      <c r="C103" s="38"/>
      <c r="D103" s="38"/>
      <c r="E103" s="38"/>
      <c r="F103" s="38"/>
      <c r="G103" s="38"/>
      <c r="H103" s="38"/>
      <c r="I103" s="71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3">
        <v>99</v>
      </c>
      <c r="B104" s="38"/>
      <c r="C104" s="38"/>
      <c r="D104" s="38"/>
      <c r="E104" s="38"/>
      <c r="F104" s="38"/>
      <c r="G104" s="38"/>
      <c r="H104" s="38"/>
      <c r="I104" s="71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3">
        <v>100</v>
      </c>
      <c r="B105" s="38"/>
      <c r="C105" s="38"/>
      <c r="D105" s="38"/>
      <c r="E105" s="38"/>
      <c r="F105" s="38"/>
      <c r="G105" s="38"/>
      <c r="H105" s="38"/>
      <c r="I105" s="71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2021-01-14T02:27:39Z</dcterms:modified>
</cp:coreProperties>
</file>