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3"/>
  </bookViews>
  <sheets>
    <sheet name="TG102LE" sheetId="25" r:id="rId1"/>
    <sheet name="TG102SE" sheetId="24" r:id="rId2"/>
    <sheet name="TG102V" sheetId="22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25" l="1"/>
  <c r="U35" i="25"/>
  <c r="U34" i="25"/>
  <c r="U33" i="25"/>
  <c r="U32" i="25"/>
  <c r="U31" i="25"/>
  <c r="U30" i="25"/>
  <c r="U29" i="25"/>
  <c r="U28" i="25"/>
  <c r="U27" i="25"/>
  <c r="U37" i="25" s="1"/>
  <c r="U26" i="25"/>
  <c r="U21" i="25"/>
  <c r="U20" i="25"/>
  <c r="U22" i="25" l="1"/>
  <c r="U36" i="24"/>
  <c r="U35" i="24"/>
  <c r="U34" i="24"/>
  <c r="U33" i="24"/>
  <c r="U32" i="24"/>
  <c r="U31" i="24"/>
  <c r="U30" i="24"/>
  <c r="U29" i="24"/>
  <c r="U28" i="24"/>
  <c r="U27" i="24"/>
  <c r="U26" i="24"/>
  <c r="U37" i="24" s="1"/>
  <c r="U21" i="24"/>
  <c r="U20" i="24"/>
  <c r="U22" i="24" s="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7" i="22" l="1"/>
  <c r="V22" i="22"/>
</calcChain>
</file>

<file path=xl/sharedStrings.xml><?xml version="1.0" encoding="utf-8"?>
<sst xmlns="http://schemas.openxmlformats.org/spreadsheetml/2006/main" count="581" uniqueCount="102">
  <si>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</si>
  <si>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</si>
  <si>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</si>
  <si>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</si>
  <si>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</si>
  <si>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</si>
  <si>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</si>
  <si>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</si>
  <si>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</si>
  <si>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</si>
  <si>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</si>
  <si>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</si>
  <si>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</si>
  <si>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</si>
  <si>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</si>
  <si>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</si>
  <si>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</si>
  <si>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</si>
  <si>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</si>
  <si>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</si>
  <si>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</si>
  <si>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</si>
  <si>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</si>
  <si>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</si>
  <si>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</si>
  <si>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</si>
  <si>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</si>
  <si>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</si>
  <si>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</si>
  <si>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</si>
  <si>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</si>
  <si>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</si>
  <si>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</si>
  <si>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</si>
  <si>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</si>
  <si>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</si>
  <si>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</si>
  <si>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</si>
  <si>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</si>
  <si>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</si>
  <si>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</si>
  <si>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</si>
  <si>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</si>
  <si>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</si>
  <si>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</si>
  <si>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</si>
  <si>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</si>
  <si>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</si>
  <si>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</si>
  <si>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</si>
  <si>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</si>
  <si>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</si>
  <si>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4 NĂM 2019</t>
  </si>
  <si>
    <t>Còn BH</t>
  </si>
  <si>
    <t>Tùng</t>
  </si>
  <si>
    <t>Lắp Đặt</t>
  </si>
  <si>
    <t>TG102V</t>
  </si>
  <si>
    <t>VI.1.00.---01.180629</t>
  </si>
  <si>
    <t>125.212.203.114,16767</t>
  </si>
  <si>
    <t>BT</t>
  </si>
  <si>
    <t>Lỗi ACC, GSM</t>
  </si>
  <si>
    <t>Thay MCU, khay sim, nạp lại FW</t>
  </si>
  <si>
    <t>Câu sim</t>
  </si>
  <si>
    <t>Micro Sim</t>
  </si>
  <si>
    <t>TG102SE</t>
  </si>
  <si>
    <t>SE.3.00.---02.180711</t>
  </si>
  <si>
    <t>Thiết bị hoạt động bình thường</t>
  </si>
  <si>
    <t>Thể</t>
  </si>
  <si>
    <t>Thay khay sim</t>
  </si>
  <si>
    <t xml:space="preserve">W.1.00.---01.180629 </t>
  </si>
  <si>
    <t>SIM</t>
  </si>
  <si>
    <t>Chập nguồn 3,3v,Hỏng MCU</t>
  </si>
  <si>
    <t xml:space="preserve">W.1.00.---01.181101 </t>
  </si>
  <si>
    <t>125.212.203.114,16363</t>
  </si>
  <si>
    <t>Thay IC nguồn 3,3v,MCU</t>
  </si>
  <si>
    <t>868345035626266</t>
  </si>
  <si>
    <t>TG102LE</t>
  </si>
  <si>
    <t>sim</t>
  </si>
  <si>
    <t>Hỏng connector</t>
  </si>
  <si>
    <t>LE.1.00.---01.180710</t>
  </si>
  <si>
    <t>LE.1.00.---05.190404</t>
  </si>
  <si>
    <t>Hàn mới connector,nâng cấp FW</t>
  </si>
  <si>
    <t>16/04/2019</t>
  </si>
  <si>
    <t>125.212.203.114,16565</t>
  </si>
  <si>
    <t>Fould GPS</t>
  </si>
  <si>
    <t>Thay module GPS</t>
  </si>
  <si>
    <t>H</t>
  </si>
  <si>
    <t>17/04/2019</t>
  </si>
  <si>
    <t>19/04/2019</t>
  </si>
  <si>
    <t>22/04/2019</t>
  </si>
  <si>
    <t>124.158.005.014,16873</t>
  </si>
  <si>
    <t>Hàn lại chân connector</t>
  </si>
  <si>
    <t>Không chốt GSM</t>
  </si>
  <si>
    <t>Thay trans PWK</t>
  </si>
  <si>
    <t>VI.1.00.---01.170906</t>
  </si>
  <si>
    <t>24/04/2019</t>
  </si>
  <si>
    <t>Antenlá</t>
  </si>
  <si>
    <t xml:space="preserve">W.1.00.---01.170909 </t>
  </si>
  <si>
    <t>25/04/2019</t>
  </si>
  <si>
    <t>26/04/2019</t>
  </si>
  <si>
    <t>Sim</t>
  </si>
  <si>
    <t>Lock: 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</si>
</sst>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0" xfId="0" applyFont="1" applyFill="1"/>
    <xf numFmtId="3" fontId="3" fillId="4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39"/>
    </row>
    <row r="2" spans="1:21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68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73"/>
      <c r="K5" s="56" t="s">
        <v>16</v>
      </c>
      <c r="L5" s="56" t="s">
        <v>17</v>
      </c>
      <c r="M5" s="55" t="s">
        <v>13</v>
      </c>
      <c r="N5" s="56" t="s">
        <v>14</v>
      </c>
      <c r="O5" s="77"/>
      <c r="P5" s="77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>
        <v>43803</v>
      </c>
      <c r="C6" s="19">
        <v>43803</v>
      </c>
      <c r="D6" s="3" t="s">
        <v>76</v>
      </c>
      <c r="E6" s="20">
        <v>868183034704648</v>
      </c>
      <c r="F6" s="3" t="s">
        <v>77</v>
      </c>
      <c r="G6" s="3" t="s">
        <v>53</v>
      </c>
      <c r="H6" s="16"/>
      <c r="I6" s="22" t="s">
        <v>73</v>
      </c>
      <c r="J6" s="15" t="s">
        <v>78</v>
      </c>
      <c r="K6" s="15" t="s">
        <v>79</v>
      </c>
      <c r="L6" s="15" t="s">
        <v>80</v>
      </c>
      <c r="M6" s="15" t="s">
        <v>81</v>
      </c>
      <c r="N6" s="25"/>
      <c r="O6" s="15" t="s">
        <v>59</v>
      </c>
      <c r="P6" s="15" t="s">
        <v>67</v>
      </c>
      <c r="Q6" s="29" t="s">
        <v>24</v>
      </c>
      <c r="R6" s="30" t="s">
        <v>37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3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3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3"/>
      <c r="U17" s="43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4"/>
      <c r="U18" s="44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4"/>
      <c r="U23" s="44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4"/>
      <c r="U24" s="44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39"/>
    </row>
    <row r="2" spans="1:21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68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4" t="s">
        <v>5</v>
      </c>
      <c r="H5" s="4" t="s">
        <v>7</v>
      </c>
      <c r="I5" s="18" t="s">
        <v>19</v>
      </c>
      <c r="J5" s="73"/>
      <c r="K5" s="53" t="s">
        <v>16</v>
      </c>
      <c r="L5" s="53" t="s">
        <v>17</v>
      </c>
      <c r="M5" s="52" t="s">
        <v>13</v>
      </c>
      <c r="N5" s="53" t="s">
        <v>14</v>
      </c>
      <c r="O5" s="77"/>
      <c r="P5" s="77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>
        <v>43589</v>
      </c>
      <c r="C6" s="19">
        <v>43589</v>
      </c>
      <c r="D6" s="3" t="s">
        <v>64</v>
      </c>
      <c r="E6" s="20">
        <v>862631034708734</v>
      </c>
      <c r="F6" s="3"/>
      <c r="G6" s="3" t="s">
        <v>53</v>
      </c>
      <c r="H6" s="16"/>
      <c r="I6" s="22" t="s">
        <v>58</v>
      </c>
      <c r="J6" s="15"/>
      <c r="K6" s="15" t="s">
        <v>65</v>
      </c>
      <c r="L6" s="15"/>
      <c r="M6" s="15" t="s">
        <v>66</v>
      </c>
      <c r="N6" s="25"/>
      <c r="O6" s="15" t="s">
        <v>59</v>
      </c>
      <c r="P6" s="15" t="s">
        <v>67</v>
      </c>
      <c r="Q6" s="29" t="s">
        <v>26</v>
      </c>
      <c r="R6" s="30" t="s">
        <v>32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3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3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3"/>
      <c r="U17" s="43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4"/>
      <c r="U18" s="44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4"/>
      <c r="U23" s="44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4"/>
      <c r="U24" s="44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1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4" zoomScale="55" zoomScaleNormal="55" workbookViewId="0">
      <selection activeCell="R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8" t="s">
        <v>0</v>
      </c>
      <c r="B4" s="79" t="s">
        <v>10</v>
      </c>
      <c r="C4" s="79"/>
      <c r="D4" s="79"/>
      <c r="E4" s="79"/>
      <c r="F4" s="79"/>
      <c r="G4" s="79"/>
      <c r="H4" s="79"/>
      <c r="I4" s="79"/>
      <c r="J4" s="59" t="s">
        <v>6</v>
      </c>
      <c r="K4" s="59" t="s">
        <v>15</v>
      </c>
      <c r="L4" s="59"/>
      <c r="M4" s="59" t="s">
        <v>8</v>
      </c>
      <c r="N4" s="59"/>
      <c r="O4" s="80" t="s">
        <v>9</v>
      </c>
      <c r="P4" s="80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78"/>
      <c r="B5" s="42" t="s">
        <v>1</v>
      </c>
      <c r="C5" s="42" t="s">
        <v>2</v>
      </c>
      <c r="D5" s="41" t="s">
        <v>3</v>
      </c>
      <c r="E5" s="41" t="s">
        <v>12</v>
      </c>
      <c r="F5" s="41" t="s">
        <v>4</v>
      </c>
      <c r="G5" s="4" t="s">
        <v>5</v>
      </c>
      <c r="H5" s="4" t="s">
        <v>7</v>
      </c>
      <c r="I5" s="18" t="s">
        <v>19</v>
      </c>
      <c r="J5" s="59"/>
      <c r="K5" s="42" t="s">
        <v>16</v>
      </c>
      <c r="L5" s="42" t="s">
        <v>17</v>
      </c>
      <c r="M5" s="41" t="s">
        <v>13</v>
      </c>
      <c r="N5" s="42" t="s">
        <v>14</v>
      </c>
      <c r="O5" s="80"/>
      <c r="P5" s="80"/>
      <c r="Q5" s="59"/>
      <c r="R5" s="59"/>
      <c r="U5" s="59"/>
      <c r="V5" s="59"/>
    </row>
    <row r="6" spans="1:22" s="1" customFormat="1" ht="15.75" customHeight="1" x14ac:dyDescent="0.25">
      <c r="A6" s="30">
        <v>1</v>
      </c>
      <c r="B6" s="19">
        <v>43559</v>
      </c>
      <c r="C6" s="19">
        <v>43589</v>
      </c>
      <c r="D6" s="3" t="s">
        <v>56</v>
      </c>
      <c r="E6" s="51">
        <v>866192037782651</v>
      </c>
      <c r="F6" s="3"/>
      <c r="G6" s="3" t="s">
        <v>53</v>
      </c>
      <c r="H6" s="15" t="s">
        <v>63</v>
      </c>
      <c r="I6" s="22" t="s">
        <v>58</v>
      </c>
      <c r="J6" s="15" t="s">
        <v>60</v>
      </c>
      <c r="K6" s="15"/>
      <c r="L6" s="15" t="s">
        <v>57</v>
      </c>
      <c r="M6" s="15" t="s">
        <v>61</v>
      </c>
      <c r="N6" s="50" t="s">
        <v>62</v>
      </c>
      <c r="O6" s="15" t="s">
        <v>59</v>
      </c>
      <c r="P6" s="15" t="s">
        <v>54</v>
      </c>
      <c r="Q6" s="29" t="s">
        <v>24</v>
      </c>
      <c r="R6" s="30" t="s">
        <v>44</v>
      </c>
      <c r="U6" s="60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>
        <v>43589</v>
      </c>
      <c r="C7" s="19">
        <v>43589</v>
      </c>
      <c r="D7" s="3" t="s">
        <v>56</v>
      </c>
      <c r="E7" s="20">
        <v>864811036967532</v>
      </c>
      <c r="F7" s="3"/>
      <c r="G7" s="3"/>
      <c r="H7" s="16"/>
      <c r="I7" s="22" t="s">
        <v>58</v>
      </c>
      <c r="J7" s="15"/>
      <c r="K7" s="15" t="s">
        <v>69</v>
      </c>
      <c r="L7" s="15"/>
      <c r="M7" s="15" t="s">
        <v>68</v>
      </c>
      <c r="N7" s="50" t="s">
        <v>62</v>
      </c>
      <c r="O7" s="15" t="s">
        <v>59</v>
      </c>
      <c r="P7" s="15" t="s">
        <v>67</v>
      </c>
      <c r="Q7" s="29" t="s">
        <v>24</v>
      </c>
      <c r="R7" s="30" t="s">
        <v>37</v>
      </c>
      <c r="U7" s="61"/>
      <c r="V7" s="30" t="s">
        <v>43</v>
      </c>
    </row>
    <row r="8" spans="1:22" s="1" customFormat="1" ht="15.75" customHeight="1" x14ac:dyDescent="0.25">
      <c r="A8" s="30">
        <v>3</v>
      </c>
      <c r="B8" s="54">
        <v>43620</v>
      </c>
      <c r="C8" s="54">
        <v>43620</v>
      </c>
      <c r="D8" s="30" t="s">
        <v>56</v>
      </c>
      <c r="E8" s="57" t="s">
        <v>75</v>
      </c>
      <c r="F8" s="30" t="s">
        <v>70</v>
      </c>
      <c r="G8" s="30" t="s">
        <v>53</v>
      </c>
      <c r="H8" s="23"/>
      <c r="I8" s="22" t="s">
        <v>73</v>
      </c>
      <c r="J8" s="15" t="s">
        <v>71</v>
      </c>
      <c r="K8" s="15"/>
      <c r="L8" s="15" t="s">
        <v>72</v>
      </c>
      <c r="M8" s="15" t="s">
        <v>74</v>
      </c>
      <c r="N8" s="50" t="s">
        <v>62</v>
      </c>
      <c r="O8" s="15" t="s">
        <v>59</v>
      </c>
      <c r="P8" s="15" t="s">
        <v>67</v>
      </c>
      <c r="Q8" s="26" t="s">
        <v>24</v>
      </c>
      <c r="R8" s="3" t="s">
        <v>38</v>
      </c>
      <c r="U8" s="61"/>
      <c r="V8" s="30" t="s">
        <v>28</v>
      </c>
    </row>
    <row r="9" spans="1:22" s="1" customFormat="1" ht="15.75" customHeight="1" x14ac:dyDescent="0.25">
      <c r="A9" s="30">
        <v>4</v>
      </c>
      <c r="B9" s="19" t="s">
        <v>82</v>
      </c>
      <c r="C9" s="19" t="s">
        <v>82</v>
      </c>
      <c r="D9" s="3" t="s">
        <v>56</v>
      </c>
      <c r="E9" s="20">
        <v>868926033913630</v>
      </c>
      <c r="F9" s="3"/>
      <c r="G9" s="3" t="s">
        <v>53</v>
      </c>
      <c r="H9" s="23"/>
      <c r="I9" s="22" t="s">
        <v>83</v>
      </c>
      <c r="J9" s="15" t="s">
        <v>84</v>
      </c>
      <c r="K9" s="15" t="s">
        <v>72</v>
      </c>
      <c r="L9" s="15"/>
      <c r="M9" s="15" t="s">
        <v>85</v>
      </c>
      <c r="N9" s="50" t="s">
        <v>62</v>
      </c>
      <c r="O9" s="15" t="s">
        <v>59</v>
      </c>
      <c r="P9" s="15" t="s">
        <v>67</v>
      </c>
      <c r="Q9" s="29" t="s">
        <v>24</v>
      </c>
      <c r="R9" s="30" t="s">
        <v>28</v>
      </c>
      <c r="U9" s="61"/>
      <c r="V9" s="30" t="s">
        <v>38</v>
      </c>
    </row>
    <row r="10" spans="1:22" s="1" customFormat="1" ht="15.75" customHeight="1" x14ac:dyDescent="0.25">
      <c r="A10" s="30">
        <v>5</v>
      </c>
      <c r="B10" s="19" t="s">
        <v>87</v>
      </c>
      <c r="C10" s="19" t="s">
        <v>88</v>
      </c>
      <c r="D10" s="3" t="s">
        <v>56</v>
      </c>
      <c r="E10" s="51">
        <v>863586032909149</v>
      </c>
      <c r="F10" s="3" t="s">
        <v>77</v>
      </c>
      <c r="G10" s="3" t="s">
        <v>86</v>
      </c>
      <c r="H10" s="40"/>
      <c r="I10" s="22" t="s">
        <v>58</v>
      </c>
      <c r="J10" s="15" t="s">
        <v>71</v>
      </c>
      <c r="K10" s="15"/>
      <c r="L10" s="15" t="s">
        <v>57</v>
      </c>
      <c r="M10" s="15" t="s">
        <v>74</v>
      </c>
      <c r="N10" s="50" t="s">
        <v>62</v>
      </c>
      <c r="O10" s="15" t="s">
        <v>59</v>
      </c>
      <c r="P10" s="15" t="s">
        <v>67</v>
      </c>
      <c r="Q10" s="29" t="s">
        <v>24</v>
      </c>
      <c r="R10" s="3" t="s">
        <v>38</v>
      </c>
      <c r="U10" s="61"/>
      <c r="V10" s="30" t="s">
        <v>44</v>
      </c>
    </row>
    <row r="11" spans="1:22" s="1" customFormat="1" ht="15.75" customHeight="1" x14ac:dyDescent="0.25">
      <c r="A11" s="30">
        <v>6</v>
      </c>
      <c r="B11" s="19" t="s">
        <v>89</v>
      </c>
      <c r="C11" s="19" t="s">
        <v>89</v>
      </c>
      <c r="D11" s="3" t="s">
        <v>56</v>
      </c>
      <c r="E11" s="20">
        <v>868926033933919</v>
      </c>
      <c r="F11" s="3"/>
      <c r="G11" s="3" t="s">
        <v>53</v>
      </c>
      <c r="H11" s="15"/>
      <c r="I11" s="16" t="s">
        <v>90</v>
      </c>
      <c r="J11" s="15" t="s">
        <v>84</v>
      </c>
      <c r="K11" s="15" t="s">
        <v>72</v>
      </c>
      <c r="L11" s="15"/>
      <c r="M11" s="15" t="s">
        <v>91</v>
      </c>
      <c r="N11" s="50" t="s">
        <v>62</v>
      </c>
      <c r="O11" s="15" t="s">
        <v>59</v>
      </c>
      <c r="P11" s="15" t="s">
        <v>67</v>
      </c>
      <c r="Q11" s="29" t="s">
        <v>24</v>
      </c>
      <c r="R11" s="3" t="s">
        <v>37</v>
      </c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 t="s">
        <v>89</v>
      </c>
      <c r="C12" s="19" t="s">
        <v>89</v>
      </c>
      <c r="D12" s="3" t="s">
        <v>56</v>
      </c>
      <c r="E12" s="20">
        <v>868926033986842</v>
      </c>
      <c r="F12" s="3"/>
      <c r="G12" s="3" t="s">
        <v>53</v>
      </c>
      <c r="H12" s="15"/>
      <c r="I12" s="15" t="s">
        <v>73</v>
      </c>
      <c r="J12" s="15" t="s">
        <v>92</v>
      </c>
      <c r="K12" s="15"/>
      <c r="L12" s="15" t="s">
        <v>72</v>
      </c>
      <c r="M12" s="15" t="s">
        <v>93</v>
      </c>
      <c r="N12" s="50" t="s">
        <v>62</v>
      </c>
      <c r="O12" s="15" t="s">
        <v>59</v>
      </c>
      <c r="P12" s="15" t="s">
        <v>67</v>
      </c>
      <c r="Q12" s="29" t="s">
        <v>24</v>
      </c>
      <c r="R12" s="3" t="s">
        <v>37</v>
      </c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 t="s">
        <v>89</v>
      </c>
      <c r="C13" s="19" t="s">
        <v>89</v>
      </c>
      <c r="D13" s="3" t="s">
        <v>56</v>
      </c>
      <c r="E13" s="51">
        <v>868926033938694</v>
      </c>
      <c r="F13" s="3"/>
      <c r="G13" s="3" t="s">
        <v>53</v>
      </c>
      <c r="H13" s="24"/>
      <c r="I13" s="24" t="s">
        <v>73</v>
      </c>
      <c r="J13" s="24"/>
      <c r="K13" s="24"/>
      <c r="L13" s="15" t="s">
        <v>72</v>
      </c>
      <c r="M13" s="15" t="s">
        <v>68</v>
      </c>
      <c r="N13" s="50" t="s">
        <v>62</v>
      </c>
      <c r="O13" s="15" t="s">
        <v>59</v>
      </c>
      <c r="P13" s="15" t="s">
        <v>67</v>
      </c>
      <c r="Q13" s="29" t="s">
        <v>24</v>
      </c>
      <c r="R13" s="3" t="s">
        <v>37</v>
      </c>
      <c r="U13" s="61"/>
      <c r="V13" s="30" t="s">
        <v>47</v>
      </c>
    </row>
    <row r="14" spans="1:22" s="49" customFormat="1" ht="15.75" customHeight="1" x14ac:dyDescent="0.25">
      <c r="A14" s="48">
        <v>9</v>
      </c>
      <c r="B14" s="19" t="s">
        <v>95</v>
      </c>
      <c r="C14" s="19" t="s">
        <v>95</v>
      </c>
      <c r="D14" s="3" t="s">
        <v>56</v>
      </c>
      <c r="E14" s="32">
        <v>864811037290785</v>
      </c>
      <c r="F14" s="47"/>
      <c r="G14" s="3" t="s">
        <v>53</v>
      </c>
      <c r="H14" s="15" t="s">
        <v>96</v>
      </c>
      <c r="I14" s="15" t="s">
        <v>58</v>
      </c>
      <c r="J14" s="47"/>
      <c r="K14" s="15" t="s">
        <v>94</v>
      </c>
      <c r="L14" s="15" t="s">
        <v>57</v>
      </c>
      <c r="M14" s="15" t="s">
        <v>68</v>
      </c>
      <c r="N14" s="50" t="s">
        <v>62</v>
      </c>
      <c r="O14" s="15" t="s">
        <v>59</v>
      </c>
      <c r="P14" s="15" t="s">
        <v>67</v>
      </c>
      <c r="Q14" s="29" t="s">
        <v>24</v>
      </c>
      <c r="R14" s="58" t="s">
        <v>37</v>
      </c>
      <c r="U14" s="61"/>
      <c r="V14" s="48" t="s">
        <v>46</v>
      </c>
    </row>
    <row r="15" spans="1:22" ht="17.25" x14ac:dyDescent="0.25">
      <c r="A15" s="30">
        <v>10</v>
      </c>
      <c r="B15" s="19" t="s">
        <v>98</v>
      </c>
      <c r="C15" s="19" t="s">
        <v>98</v>
      </c>
      <c r="D15" s="3" t="s">
        <v>56</v>
      </c>
      <c r="E15" s="32">
        <v>864811036924327</v>
      </c>
      <c r="F15" s="15"/>
      <c r="G15" s="15"/>
      <c r="H15" s="15"/>
      <c r="I15" s="25" t="s">
        <v>58</v>
      </c>
      <c r="J15" s="15"/>
      <c r="K15" s="15" t="s">
        <v>97</v>
      </c>
      <c r="L15" s="15" t="s">
        <v>72</v>
      </c>
      <c r="M15" s="15" t="s">
        <v>68</v>
      </c>
      <c r="N15" s="50" t="s">
        <v>62</v>
      </c>
      <c r="O15" s="15" t="s">
        <v>59</v>
      </c>
      <c r="P15" s="15" t="s">
        <v>67</v>
      </c>
      <c r="Q15" s="29" t="s">
        <v>24</v>
      </c>
      <c r="R15" s="58" t="s">
        <v>37</v>
      </c>
      <c r="U15" s="61"/>
      <c r="V15" s="30" t="s">
        <v>31</v>
      </c>
    </row>
    <row r="16" spans="1:22" ht="17.25" x14ac:dyDescent="0.25">
      <c r="A16" s="30">
        <v>11</v>
      </c>
      <c r="B16" s="19" t="s">
        <v>99</v>
      </c>
      <c r="C16" s="19" t="s">
        <v>99</v>
      </c>
      <c r="D16" s="3" t="s">
        <v>56</v>
      </c>
      <c r="E16" s="32">
        <v>868926033940914</v>
      </c>
      <c r="F16" s="15" t="s">
        <v>100</v>
      </c>
      <c r="G16" s="15" t="s">
        <v>53</v>
      </c>
      <c r="H16" s="15" t="s">
        <v>63</v>
      </c>
      <c r="I16" s="15" t="s">
        <v>101</v>
      </c>
      <c r="J16" s="15"/>
      <c r="K16" s="15" t="s">
        <v>72</v>
      </c>
      <c r="L16" s="15"/>
      <c r="M16" s="15" t="s">
        <v>68</v>
      </c>
      <c r="N16" s="50" t="s">
        <v>62</v>
      </c>
      <c r="O16" s="15" t="s">
        <v>59</v>
      </c>
      <c r="P16" s="15" t="s">
        <v>54</v>
      </c>
      <c r="Q16" s="29" t="s">
        <v>24</v>
      </c>
      <c r="R16" s="58" t="s">
        <v>37</v>
      </c>
      <c r="U16" s="62"/>
      <c r="V16" s="30" t="s">
        <v>32</v>
      </c>
    </row>
    <row r="17" spans="1:22" ht="17.25" x14ac:dyDescent="0.25">
      <c r="A17" s="30">
        <v>12</v>
      </c>
      <c r="B17" s="19" t="s">
        <v>99</v>
      </c>
      <c r="C17" s="19" t="s">
        <v>99</v>
      </c>
      <c r="D17" s="3" t="s">
        <v>56</v>
      </c>
      <c r="E17" s="32">
        <v>868345035623859</v>
      </c>
      <c r="F17" s="15" t="s">
        <v>100</v>
      </c>
      <c r="G17" s="15" t="s">
        <v>53</v>
      </c>
      <c r="H17" s="15" t="s">
        <v>63</v>
      </c>
      <c r="I17" s="15" t="s">
        <v>101</v>
      </c>
      <c r="J17" s="15"/>
      <c r="K17" s="15" t="s">
        <v>72</v>
      </c>
      <c r="L17" s="15"/>
      <c r="M17" s="15" t="s">
        <v>68</v>
      </c>
      <c r="N17" s="50" t="s">
        <v>62</v>
      </c>
      <c r="O17" s="15" t="s">
        <v>59</v>
      </c>
      <c r="P17" s="15" t="s">
        <v>54</v>
      </c>
      <c r="Q17" s="29" t="s">
        <v>24</v>
      </c>
      <c r="R17" s="58" t="s">
        <v>37</v>
      </c>
      <c r="U17" s="43"/>
      <c r="V17" s="43"/>
    </row>
    <row r="18" spans="1:22" ht="17.2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8"/>
      <c r="U18" s="44"/>
      <c r="V18" s="44"/>
    </row>
    <row r="19" spans="1:22" ht="17.2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8"/>
      <c r="U19" s="40" t="s">
        <v>40</v>
      </c>
      <c r="V19" s="3" t="s">
        <v>21</v>
      </c>
    </row>
    <row r="20" spans="1:22" ht="17.25" x14ac:dyDescent="0.25">
      <c r="A20" s="30">
        <v>15</v>
      </c>
      <c r="B20" s="33"/>
      <c r="C20" s="15"/>
      <c r="D20" s="3"/>
      <c r="E20" s="20"/>
      <c r="F20" s="3"/>
      <c r="G20" s="3"/>
      <c r="H20" s="15"/>
      <c r="J20" s="15"/>
      <c r="K20" s="15"/>
      <c r="L20" s="15"/>
      <c r="M20" s="3"/>
      <c r="N20" s="15"/>
      <c r="O20" s="15"/>
      <c r="P20" s="15"/>
      <c r="Q20" s="29"/>
      <c r="R20" s="58"/>
      <c r="U20" s="3" t="s">
        <v>23</v>
      </c>
      <c r="V20" s="3">
        <f>COUNTIF($Q$6:$Q$55,"PM")</f>
        <v>0</v>
      </c>
    </row>
    <row r="21" spans="1:22" ht="17.2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8"/>
      <c r="U21" s="3" t="s">
        <v>22</v>
      </c>
      <c r="V21" s="3">
        <f>COUNTIF($Q$6:$Q$56,"PC")</f>
        <v>12</v>
      </c>
    </row>
    <row r="22" spans="1:22" ht="17.2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8"/>
      <c r="U22" s="40" t="s">
        <v>41</v>
      </c>
      <c r="V22" s="3">
        <f>SUM(V20:V21)</f>
        <v>12</v>
      </c>
    </row>
    <row r="23" spans="1:22" ht="17.2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8"/>
      <c r="U23" s="44"/>
      <c r="V23" s="44"/>
    </row>
    <row r="24" spans="1:22" ht="17.2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8"/>
      <c r="U24" s="44"/>
      <c r="V24" s="44"/>
    </row>
    <row r="25" spans="1:22" ht="17.2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8"/>
      <c r="U25" s="40" t="s">
        <v>20</v>
      </c>
      <c r="V25" s="3" t="s">
        <v>21</v>
      </c>
    </row>
    <row r="26" spans="1:22" ht="17.2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8"/>
      <c r="U26" s="30" t="s">
        <v>33</v>
      </c>
      <c r="V26" s="3">
        <f>COUNTIF($R$6:$R$55,"MCU")</f>
        <v>0</v>
      </c>
    </row>
    <row r="27" spans="1:22" ht="17.2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8"/>
      <c r="U27" s="30" t="s">
        <v>42</v>
      </c>
      <c r="V27" s="3">
        <f>COUNTIF($R$6:$R$55,"GSM")</f>
        <v>0</v>
      </c>
    </row>
    <row r="28" spans="1:22" ht="17.2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8"/>
      <c r="U28" s="30" t="s">
        <v>34</v>
      </c>
      <c r="V28" s="3">
        <f>COUNTIF($R$6:$R$55,"GPS")</f>
        <v>1</v>
      </c>
    </row>
    <row r="29" spans="1:22" ht="17.2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8"/>
      <c r="U29" s="30" t="s">
        <v>39</v>
      </c>
      <c r="V29" s="3">
        <f>COUNTIF($R$6:$R$55,"NG")</f>
        <v>2</v>
      </c>
    </row>
    <row r="30" spans="1:22" ht="17.2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8"/>
      <c r="U30" s="30" t="s">
        <v>45</v>
      </c>
      <c r="V30" s="3">
        <f>COUNTIF($R$6:$R$56,"ACC")</f>
        <v>1</v>
      </c>
    </row>
    <row r="31" spans="1:22" ht="17.2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8"/>
      <c r="U31" s="30" t="s">
        <v>29</v>
      </c>
      <c r="V31" s="3">
        <f>COUNTIF($R$6:$R$55,"LK")</f>
        <v>8</v>
      </c>
    </row>
    <row r="32" spans="1:22" ht="17.2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8"/>
      <c r="U32" s="30" t="s">
        <v>35</v>
      </c>
      <c r="V32" s="3">
        <f>COUNTIF($R$6:$R$55,"MCH")</f>
        <v>0</v>
      </c>
    </row>
    <row r="33" spans="1:22" ht="17.2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8"/>
      <c r="U33" s="30" t="s">
        <v>48</v>
      </c>
      <c r="V33" s="3">
        <f>COUNTIF($R$6:$R$55,"SF")</f>
        <v>0</v>
      </c>
    </row>
    <row r="34" spans="1:22" ht="17.2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8"/>
      <c r="U34" s="30" t="s">
        <v>49</v>
      </c>
      <c r="V34" s="3">
        <f>COUNTIF($R$6:$R$55,"RTB")</f>
        <v>0</v>
      </c>
    </row>
    <row r="35" spans="1:22" ht="17.2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8"/>
      <c r="U35" s="30" t="s">
        <v>50</v>
      </c>
      <c r="V35" s="3">
        <f>COUNTIF($R$6:$R$55,"NCFW")</f>
        <v>0</v>
      </c>
    </row>
    <row r="36" spans="1:22" ht="17.2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8"/>
      <c r="U36" s="30" t="s">
        <v>36</v>
      </c>
      <c r="V36" s="3">
        <f>COUNTIF($R$6:$R$55,"KL")</f>
        <v>0</v>
      </c>
    </row>
    <row r="37" spans="1:22" ht="17.2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8"/>
      <c r="U37" s="40" t="s">
        <v>41</v>
      </c>
      <c r="V37" s="3">
        <f>SUM(V26:V36)</f>
        <v>12</v>
      </c>
    </row>
    <row r="38" spans="1:22" ht="17.2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8"/>
    </row>
    <row r="39" spans="1:22" ht="17.2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8"/>
    </row>
    <row r="40" spans="1:22" ht="17.2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8"/>
    </row>
    <row r="41" spans="1:22" ht="17.2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8"/>
    </row>
    <row r="42" spans="1:22" ht="17.2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8"/>
    </row>
    <row r="43" spans="1:22" ht="17.2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8"/>
    </row>
    <row r="44" spans="1:22" ht="17.2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8"/>
    </row>
    <row r="45" spans="1:22" ht="17.2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8"/>
    </row>
    <row r="46" spans="1:22" ht="17.2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8"/>
    </row>
    <row r="47" spans="1:22" ht="17.2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8"/>
    </row>
    <row r="48" spans="1:22" ht="17.2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8"/>
    </row>
    <row r="49" spans="1:18" ht="17.2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8"/>
    </row>
    <row r="50" spans="1:18" ht="17.2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8"/>
    </row>
    <row r="51" spans="1:18" ht="17.2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8"/>
    </row>
    <row r="52" spans="1:18" ht="17.2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8"/>
    </row>
    <row r="53" spans="1:18" ht="17.2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8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:R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39"/>
    </row>
    <row r="2" spans="1:21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9" t="s">
        <v>15</v>
      </c>
      <c r="L4" s="59"/>
      <c r="M4" s="74" t="s">
        <v>8</v>
      </c>
      <c r="N4" s="75"/>
      <c r="O4" s="76" t="s">
        <v>9</v>
      </c>
      <c r="P4" s="76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6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8" t="s">
        <v>19</v>
      </c>
      <c r="J5" s="73"/>
      <c r="K5" s="46" t="s">
        <v>16</v>
      </c>
      <c r="L5" s="46" t="s">
        <v>17</v>
      </c>
      <c r="M5" s="45" t="s">
        <v>13</v>
      </c>
      <c r="N5" s="46" t="s">
        <v>14</v>
      </c>
      <c r="O5" s="77"/>
      <c r="P5" s="77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>
        <v>43803</v>
      </c>
      <c r="C6" s="19">
        <v>43803</v>
      </c>
      <c r="D6" s="3" t="s">
        <v>76</v>
      </c>
      <c r="E6" s="20">
        <v>868183034704648</v>
      </c>
      <c r="F6" s="3" t="s">
        <v>77</v>
      </c>
      <c r="G6" s="3" t="s">
        <v>53</v>
      </c>
      <c r="H6" s="16"/>
      <c r="I6" s="22" t="s">
        <v>73</v>
      </c>
      <c r="J6" s="15" t="s">
        <v>78</v>
      </c>
      <c r="K6" s="15" t="s">
        <v>79</v>
      </c>
      <c r="L6" s="15" t="s">
        <v>80</v>
      </c>
      <c r="M6" s="15" t="s">
        <v>81</v>
      </c>
      <c r="N6" s="25"/>
      <c r="O6" s="15" t="s">
        <v>59</v>
      </c>
      <c r="P6" s="15" t="s">
        <v>67</v>
      </c>
      <c r="Q6" s="29" t="s">
        <v>24</v>
      </c>
      <c r="R6" s="30" t="s">
        <v>37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>
        <v>43589</v>
      </c>
      <c r="C7" s="19">
        <v>43589</v>
      </c>
      <c r="D7" s="3" t="s">
        <v>64</v>
      </c>
      <c r="E7" s="20">
        <v>862631034708734</v>
      </c>
      <c r="F7" s="3"/>
      <c r="G7" s="3" t="s">
        <v>53</v>
      </c>
      <c r="H7" s="16"/>
      <c r="I7" s="22" t="s">
        <v>58</v>
      </c>
      <c r="J7" s="15"/>
      <c r="K7" s="15" t="s">
        <v>65</v>
      </c>
      <c r="L7" s="15"/>
      <c r="M7" s="15" t="s">
        <v>66</v>
      </c>
      <c r="N7" s="25"/>
      <c r="O7" s="15" t="s">
        <v>59</v>
      </c>
      <c r="P7" s="15" t="s">
        <v>67</v>
      </c>
      <c r="Q7" s="29" t="s">
        <v>26</v>
      </c>
      <c r="R7" s="30" t="s">
        <v>32</v>
      </c>
      <c r="T7" s="61"/>
      <c r="U7" s="30" t="s">
        <v>43</v>
      </c>
    </row>
    <row r="8" spans="1:21" s="1" customFormat="1" ht="15.75" customHeight="1" x14ac:dyDescent="0.25">
      <c r="A8" s="30">
        <v>3</v>
      </c>
      <c r="B8" s="19">
        <v>43559</v>
      </c>
      <c r="C8" s="19">
        <v>43589</v>
      </c>
      <c r="D8" s="3" t="s">
        <v>56</v>
      </c>
      <c r="E8" s="51">
        <v>866192037782651</v>
      </c>
      <c r="F8" s="3"/>
      <c r="G8" s="3" t="s">
        <v>53</v>
      </c>
      <c r="H8" s="15" t="s">
        <v>63</v>
      </c>
      <c r="I8" s="22" t="s">
        <v>58</v>
      </c>
      <c r="J8" s="15" t="s">
        <v>60</v>
      </c>
      <c r="K8" s="15"/>
      <c r="L8" s="15" t="s">
        <v>57</v>
      </c>
      <c r="M8" s="15" t="s">
        <v>61</v>
      </c>
      <c r="N8" s="50" t="s">
        <v>62</v>
      </c>
      <c r="O8" s="15" t="s">
        <v>59</v>
      </c>
      <c r="P8" s="15" t="s">
        <v>54</v>
      </c>
      <c r="Q8" s="29" t="s">
        <v>24</v>
      </c>
      <c r="R8" s="30" t="s">
        <v>44</v>
      </c>
      <c r="T8" s="61"/>
      <c r="U8" s="30" t="s">
        <v>28</v>
      </c>
    </row>
    <row r="9" spans="1:21" s="1" customFormat="1" ht="15.75" customHeight="1" x14ac:dyDescent="0.25">
      <c r="A9" s="30">
        <v>4</v>
      </c>
      <c r="B9" s="19">
        <v>43589</v>
      </c>
      <c r="C9" s="19">
        <v>43589</v>
      </c>
      <c r="D9" s="3" t="s">
        <v>56</v>
      </c>
      <c r="E9" s="20">
        <v>864811036967532</v>
      </c>
      <c r="F9" s="3"/>
      <c r="G9" s="3"/>
      <c r="H9" s="16"/>
      <c r="I9" s="22" t="s">
        <v>58</v>
      </c>
      <c r="J9" s="15"/>
      <c r="K9" s="15" t="s">
        <v>69</v>
      </c>
      <c r="L9" s="15"/>
      <c r="M9" s="15" t="s">
        <v>68</v>
      </c>
      <c r="N9" s="50" t="s">
        <v>62</v>
      </c>
      <c r="O9" s="15" t="s">
        <v>59</v>
      </c>
      <c r="P9" s="15" t="s">
        <v>67</v>
      </c>
      <c r="Q9" s="29" t="s">
        <v>24</v>
      </c>
      <c r="R9" s="30" t="s">
        <v>37</v>
      </c>
      <c r="T9" s="61"/>
      <c r="U9" s="30" t="s">
        <v>38</v>
      </c>
    </row>
    <row r="10" spans="1:21" s="1" customFormat="1" ht="15.75" customHeight="1" x14ac:dyDescent="0.25">
      <c r="A10" s="30">
        <v>5</v>
      </c>
      <c r="B10" s="54">
        <v>43620</v>
      </c>
      <c r="C10" s="54">
        <v>43620</v>
      </c>
      <c r="D10" s="30" t="s">
        <v>56</v>
      </c>
      <c r="E10" s="57" t="s">
        <v>75</v>
      </c>
      <c r="F10" s="30" t="s">
        <v>70</v>
      </c>
      <c r="G10" s="30" t="s">
        <v>53</v>
      </c>
      <c r="H10" s="23"/>
      <c r="I10" s="22" t="s">
        <v>73</v>
      </c>
      <c r="J10" s="15" t="s">
        <v>71</v>
      </c>
      <c r="K10" s="15"/>
      <c r="L10" s="15" t="s">
        <v>72</v>
      </c>
      <c r="M10" s="15" t="s">
        <v>74</v>
      </c>
      <c r="N10" s="50" t="s">
        <v>62</v>
      </c>
      <c r="O10" s="15" t="s">
        <v>59</v>
      </c>
      <c r="P10" s="15" t="s">
        <v>67</v>
      </c>
      <c r="Q10" s="26" t="s">
        <v>24</v>
      </c>
      <c r="R10" s="3" t="s">
        <v>38</v>
      </c>
      <c r="T10" s="61"/>
      <c r="U10" s="30" t="s">
        <v>44</v>
      </c>
    </row>
    <row r="11" spans="1:21" s="1" customFormat="1" ht="15.75" customHeight="1" x14ac:dyDescent="0.25">
      <c r="A11" s="30">
        <v>6</v>
      </c>
      <c r="B11" s="19" t="s">
        <v>82</v>
      </c>
      <c r="C11" s="19" t="s">
        <v>82</v>
      </c>
      <c r="D11" s="3" t="s">
        <v>56</v>
      </c>
      <c r="E11" s="20">
        <v>868926033913630</v>
      </c>
      <c r="F11" s="3"/>
      <c r="G11" s="3" t="s">
        <v>53</v>
      </c>
      <c r="H11" s="23"/>
      <c r="I11" s="22" t="s">
        <v>83</v>
      </c>
      <c r="J11" s="15" t="s">
        <v>84</v>
      </c>
      <c r="K11" s="15" t="s">
        <v>72</v>
      </c>
      <c r="L11" s="15"/>
      <c r="M11" s="15" t="s">
        <v>85</v>
      </c>
      <c r="N11" s="50" t="s">
        <v>62</v>
      </c>
      <c r="O11" s="15" t="s">
        <v>59</v>
      </c>
      <c r="P11" s="15" t="s">
        <v>67</v>
      </c>
      <c r="Q11" s="29" t="s">
        <v>24</v>
      </c>
      <c r="R11" s="30" t="s">
        <v>28</v>
      </c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 t="s">
        <v>87</v>
      </c>
      <c r="C12" s="19" t="s">
        <v>88</v>
      </c>
      <c r="D12" s="3" t="s">
        <v>56</v>
      </c>
      <c r="E12" s="51">
        <v>863586032909149</v>
      </c>
      <c r="F12" s="3" t="s">
        <v>77</v>
      </c>
      <c r="G12" s="3" t="s">
        <v>86</v>
      </c>
      <c r="H12" s="40"/>
      <c r="I12" s="22" t="s">
        <v>58</v>
      </c>
      <c r="J12" s="15" t="s">
        <v>71</v>
      </c>
      <c r="K12" s="15"/>
      <c r="L12" s="15" t="s">
        <v>57</v>
      </c>
      <c r="M12" s="15" t="s">
        <v>74</v>
      </c>
      <c r="N12" s="50" t="s">
        <v>62</v>
      </c>
      <c r="O12" s="15" t="s">
        <v>59</v>
      </c>
      <c r="P12" s="15" t="s">
        <v>67</v>
      </c>
      <c r="Q12" s="29" t="s">
        <v>24</v>
      </c>
      <c r="R12" s="3" t="s">
        <v>38</v>
      </c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89</v>
      </c>
      <c r="C13" s="19" t="s">
        <v>89</v>
      </c>
      <c r="D13" s="3" t="s">
        <v>56</v>
      </c>
      <c r="E13" s="20">
        <v>868926033933919</v>
      </c>
      <c r="F13" s="3"/>
      <c r="G13" s="3" t="s">
        <v>53</v>
      </c>
      <c r="H13" s="15"/>
      <c r="I13" s="16" t="s">
        <v>90</v>
      </c>
      <c r="J13" s="15" t="s">
        <v>84</v>
      </c>
      <c r="K13" s="15" t="s">
        <v>72</v>
      </c>
      <c r="L13" s="15"/>
      <c r="M13" s="15" t="s">
        <v>91</v>
      </c>
      <c r="N13" s="50" t="s">
        <v>62</v>
      </c>
      <c r="O13" s="15" t="s">
        <v>59</v>
      </c>
      <c r="P13" s="15" t="s">
        <v>67</v>
      </c>
      <c r="Q13" s="29" t="s">
        <v>24</v>
      </c>
      <c r="R13" s="3" t="s">
        <v>37</v>
      </c>
      <c r="T13" s="61"/>
      <c r="U13" s="30" t="s">
        <v>47</v>
      </c>
    </row>
    <row r="14" spans="1:21" s="1" customFormat="1" ht="15.75" customHeight="1" x14ac:dyDescent="0.25">
      <c r="A14" s="30">
        <v>9</v>
      </c>
      <c r="B14" s="19" t="s">
        <v>89</v>
      </c>
      <c r="C14" s="19" t="s">
        <v>89</v>
      </c>
      <c r="D14" s="3" t="s">
        <v>56</v>
      </c>
      <c r="E14" s="20">
        <v>868926033986842</v>
      </c>
      <c r="F14" s="3"/>
      <c r="G14" s="3" t="s">
        <v>53</v>
      </c>
      <c r="H14" s="15"/>
      <c r="I14" s="15" t="s">
        <v>73</v>
      </c>
      <c r="J14" s="15" t="s">
        <v>92</v>
      </c>
      <c r="K14" s="15"/>
      <c r="L14" s="15" t="s">
        <v>72</v>
      </c>
      <c r="M14" s="15" t="s">
        <v>93</v>
      </c>
      <c r="N14" s="50" t="s">
        <v>62</v>
      </c>
      <c r="O14" s="15" t="s">
        <v>59</v>
      </c>
      <c r="P14" s="15" t="s">
        <v>67</v>
      </c>
      <c r="Q14" s="29" t="s">
        <v>24</v>
      </c>
      <c r="R14" s="3" t="s">
        <v>37</v>
      </c>
      <c r="T14" s="61"/>
      <c r="U14" s="30" t="s">
        <v>46</v>
      </c>
    </row>
    <row r="15" spans="1:21" ht="16.5" x14ac:dyDescent="0.25">
      <c r="A15" s="30">
        <v>10</v>
      </c>
      <c r="B15" s="19" t="s">
        <v>89</v>
      </c>
      <c r="C15" s="19" t="s">
        <v>89</v>
      </c>
      <c r="D15" s="3" t="s">
        <v>56</v>
      </c>
      <c r="E15" s="51">
        <v>868926033938694</v>
      </c>
      <c r="F15" s="3"/>
      <c r="G15" s="3" t="s">
        <v>53</v>
      </c>
      <c r="H15" s="24"/>
      <c r="I15" s="24" t="s">
        <v>73</v>
      </c>
      <c r="J15" s="24"/>
      <c r="K15" s="24"/>
      <c r="L15" s="15" t="s">
        <v>72</v>
      </c>
      <c r="M15" s="15" t="s">
        <v>68</v>
      </c>
      <c r="N15" s="50" t="s">
        <v>62</v>
      </c>
      <c r="O15" s="15" t="s">
        <v>59</v>
      </c>
      <c r="P15" s="15" t="s">
        <v>67</v>
      </c>
      <c r="Q15" s="29" t="s">
        <v>24</v>
      </c>
      <c r="R15" s="3" t="s">
        <v>37</v>
      </c>
      <c r="T15" s="61"/>
      <c r="U15" s="30" t="s">
        <v>31</v>
      </c>
    </row>
    <row r="16" spans="1:21" ht="17.25" x14ac:dyDescent="0.25">
      <c r="A16" s="30">
        <v>11</v>
      </c>
      <c r="B16" s="19" t="s">
        <v>95</v>
      </c>
      <c r="C16" s="19" t="s">
        <v>95</v>
      </c>
      <c r="D16" s="3" t="s">
        <v>56</v>
      </c>
      <c r="E16" s="32">
        <v>864811037290785</v>
      </c>
      <c r="F16" s="47"/>
      <c r="G16" s="3" t="s">
        <v>53</v>
      </c>
      <c r="H16" s="15" t="s">
        <v>96</v>
      </c>
      <c r="I16" s="15" t="s">
        <v>58</v>
      </c>
      <c r="J16" s="47"/>
      <c r="K16" s="15" t="s">
        <v>94</v>
      </c>
      <c r="L16" s="15" t="s">
        <v>57</v>
      </c>
      <c r="M16" s="15" t="s">
        <v>68</v>
      </c>
      <c r="N16" s="50" t="s">
        <v>62</v>
      </c>
      <c r="O16" s="15" t="s">
        <v>59</v>
      </c>
      <c r="P16" s="15" t="s">
        <v>67</v>
      </c>
      <c r="Q16" s="29" t="s">
        <v>24</v>
      </c>
      <c r="R16" s="58" t="s">
        <v>37</v>
      </c>
      <c r="T16" s="62"/>
      <c r="U16" s="30" t="s">
        <v>32</v>
      </c>
    </row>
    <row r="17" spans="1:21" ht="17.25" x14ac:dyDescent="0.25">
      <c r="A17" s="30">
        <v>12</v>
      </c>
      <c r="B17" s="19" t="s">
        <v>98</v>
      </c>
      <c r="C17" s="19" t="s">
        <v>98</v>
      </c>
      <c r="D17" s="3" t="s">
        <v>56</v>
      </c>
      <c r="E17" s="32">
        <v>864811036924327</v>
      </c>
      <c r="F17" s="15"/>
      <c r="G17" s="15"/>
      <c r="H17" s="15"/>
      <c r="I17" s="25" t="s">
        <v>58</v>
      </c>
      <c r="J17" s="15"/>
      <c r="K17" s="15" t="s">
        <v>97</v>
      </c>
      <c r="L17" s="15" t="s">
        <v>72</v>
      </c>
      <c r="M17" s="15" t="s">
        <v>68</v>
      </c>
      <c r="N17" s="50" t="s">
        <v>62</v>
      </c>
      <c r="O17" s="15" t="s">
        <v>59</v>
      </c>
      <c r="P17" s="15" t="s">
        <v>67</v>
      </c>
      <c r="Q17" s="29" t="s">
        <v>24</v>
      </c>
      <c r="R17" s="58" t="s">
        <v>37</v>
      </c>
      <c r="T17" s="43"/>
      <c r="U17" s="43"/>
    </row>
    <row r="18" spans="1:21" ht="17.25" x14ac:dyDescent="0.25">
      <c r="A18" s="30">
        <v>13</v>
      </c>
      <c r="B18" s="19" t="s">
        <v>99</v>
      </c>
      <c r="C18" s="19" t="s">
        <v>99</v>
      </c>
      <c r="D18" s="3" t="s">
        <v>56</v>
      </c>
      <c r="E18" s="32">
        <v>868926033940914</v>
      </c>
      <c r="F18" s="15" t="s">
        <v>100</v>
      </c>
      <c r="G18" s="15" t="s">
        <v>53</v>
      </c>
      <c r="H18" s="15" t="s">
        <v>63</v>
      </c>
      <c r="I18" s="15" t="s">
        <v>101</v>
      </c>
      <c r="J18" s="15"/>
      <c r="K18" s="15" t="s">
        <v>72</v>
      </c>
      <c r="L18" s="15"/>
      <c r="M18" s="15" t="s">
        <v>68</v>
      </c>
      <c r="N18" s="50" t="s">
        <v>62</v>
      </c>
      <c r="O18" s="15" t="s">
        <v>59</v>
      </c>
      <c r="P18" s="15" t="s">
        <v>54</v>
      </c>
      <c r="Q18" s="29" t="s">
        <v>24</v>
      </c>
      <c r="R18" s="58" t="s">
        <v>37</v>
      </c>
      <c r="T18" s="44"/>
      <c r="U18" s="44"/>
    </row>
    <row r="19" spans="1:21" ht="17.25" x14ac:dyDescent="0.25">
      <c r="A19" s="30">
        <v>14</v>
      </c>
      <c r="B19" s="19" t="s">
        <v>99</v>
      </c>
      <c r="C19" s="19" t="s">
        <v>99</v>
      </c>
      <c r="D19" s="3" t="s">
        <v>56</v>
      </c>
      <c r="E19" s="32">
        <v>868345035623859</v>
      </c>
      <c r="F19" s="15" t="s">
        <v>100</v>
      </c>
      <c r="G19" s="15" t="s">
        <v>53</v>
      </c>
      <c r="H19" s="15" t="s">
        <v>63</v>
      </c>
      <c r="I19" s="15" t="s">
        <v>101</v>
      </c>
      <c r="J19" s="15"/>
      <c r="K19" s="15" t="s">
        <v>72</v>
      </c>
      <c r="L19" s="15"/>
      <c r="M19" s="15" t="s">
        <v>68</v>
      </c>
      <c r="N19" s="50" t="s">
        <v>62</v>
      </c>
      <c r="O19" s="15" t="s">
        <v>59</v>
      </c>
      <c r="P19" s="15" t="s">
        <v>54</v>
      </c>
      <c r="Q19" s="29" t="s">
        <v>24</v>
      </c>
      <c r="R19" s="58" t="s">
        <v>37</v>
      </c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14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4"/>
      <c r="U23" s="44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4"/>
      <c r="U24" s="44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2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1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9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1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14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2019-07-30T07:15:06Z</dcterms:modified>
</cp:coreProperties>
</file>