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1"/>
  </bookViews>
  <sheets>
    <sheet name="TG102E" sheetId="29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29" l="1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29" l="1"/>
  <c r="V22" i="29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<sst xmlns="http://schemas.openxmlformats.org/spreadsheetml/2006/main" count="139" uniqueCount="63">
  <si>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</si>
  <si>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</si>
  <si>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</si>
  <si>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</si>
  <si>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</si>
  <si>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</si>
  <si>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</si>
  <si>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</si>
  <si>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</si>
  <si>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</si>
  <si>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</si>
  <si>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</si>
  <si>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</si>
  <si>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</si>
  <si>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</si>
  <si>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</si>
  <si>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</si>
  <si>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</si>
  <si>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</si>
  <si>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</si>
  <si>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</si>
  <si>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</si>
  <si>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</si>
  <si>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</si>
  <si>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</si>
  <si>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</si>
  <si>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</si>
  <si>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</si>
  <si>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</si>
  <si>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</si>
  <si>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</si>
  <si>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</si>
  <si>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</si>
  <si>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</si>
  <si>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</si>
  <si>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</si>
  <si>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</si>
  <si>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</si>
  <si>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</si>
  <si>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</si>
  <si>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</si>
  <si>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</si>
  <si>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</si>
  <si>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</si>
  <si>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</si>
  <si>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</si>
  <si>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</si>
  <si>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</si>
  <si>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</si>
  <si>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</si>
  <si>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</si>
  <si>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</si>
  <si>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</si>
  <si>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Lê Quang Hiệp</t>
  </si>
  <si>
    <t>TG102E</t>
  </si>
  <si>
    <t>Sim</t>
  </si>
  <si>
    <t>Còn BH</t>
  </si>
  <si>
    <t>Không hiển thị trên Terminal, mất cấu hình</t>
  </si>
  <si>
    <t>TG102E.---09.190101</t>
  </si>
  <si>
    <t>Thay Module MC60, nạp lại FW, cấu hình lại thiết bị</t>
  </si>
  <si>
    <t>Tùng</t>
  </si>
  <si>
    <t>Imei mới: 861359030590754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</si>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</sst>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3" borderId="1" xfId="0" quotePrefix="1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0" fontId="12" fillId="3" borderId="1" xfId="0" quotePrefix="1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12" fillId="3" borderId="1" xfId="0" quotePrefix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" fontId="12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70" zoomScaleNormal="70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8" t="s">
        <v>19</v>
      </c>
      <c r="J5" s="63"/>
      <c r="K5" s="47" t="s">
        <v>16</v>
      </c>
      <c r="L5" s="47" t="s">
        <v>17</v>
      </c>
      <c r="M5" s="46" t="s">
        <v>13</v>
      </c>
      <c r="N5" s="47" t="s">
        <v>14</v>
      </c>
      <c r="O5" s="73"/>
      <c r="P5" s="73"/>
      <c r="Q5" s="63"/>
      <c r="R5" s="63"/>
      <c r="U5" s="63"/>
      <c r="V5" s="63"/>
    </row>
    <row r="6" spans="1:22" s="48" customFormat="1" ht="15.75" customHeight="1" x14ac:dyDescent="0.25">
      <c r="A6" s="51">
        <v>1</v>
      </c>
      <c r="B6" s="52">
        <v>43562</v>
      </c>
      <c r="C6" s="52">
        <v>43623</v>
      </c>
      <c r="D6" s="51" t="s">
        <v>54</v>
      </c>
      <c r="E6" s="45">
        <v>861359036828281</v>
      </c>
      <c r="F6" s="3" t="s">
        <v>55</v>
      </c>
      <c r="G6" s="3" t="s">
        <v>56</v>
      </c>
      <c r="H6" s="51" t="s">
        <v>61</v>
      </c>
      <c r="I6" s="54"/>
      <c r="J6" s="51" t="s">
        <v>57</v>
      </c>
      <c r="K6" s="51"/>
      <c r="L6" s="15" t="s">
        <v>58</v>
      </c>
      <c r="M6" s="51" t="s">
        <v>59</v>
      </c>
      <c r="N6" s="55"/>
      <c r="O6" s="51" t="s">
        <v>62</v>
      </c>
      <c r="P6" s="51" t="s">
        <v>60</v>
      </c>
      <c r="Q6" s="56" t="s">
        <v>24</v>
      </c>
      <c r="R6" s="51" t="s">
        <v>43</v>
      </c>
      <c r="U6" s="64" t="s">
        <v>24</v>
      </c>
      <c r="V6" s="15" t="s">
        <v>27</v>
      </c>
    </row>
    <row r="7" spans="1:22" s="1" customFormat="1" ht="15.75" customHeight="1" x14ac:dyDescent="0.25">
      <c r="A7" s="57">
        <v>2</v>
      </c>
      <c r="B7" s="52"/>
      <c r="C7" s="52"/>
      <c r="D7" s="49"/>
      <c r="E7" s="50"/>
      <c r="F7" s="49"/>
      <c r="G7" s="49"/>
      <c r="H7" s="50"/>
      <c r="I7" s="54"/>
      <c r="J7" s="51"/>
      <c r="K7" s="51"/>
      <c r="L7" s="58"/>
      <c r="M7" s="51"/>
      <c r="N7" s="51"/>
      <c r="O7" s="51"/>
      <c r="P7" s="51"/>
      <c r="Q7" s="59"/>
      <c r="R7" s="49"/>
      <c r="U7" s="65"/>
      <c r="V7" s="28" t="s">
        <v>43</v>
      </c>
    </row>
    <row r="8" spans="1:22" s="1" customFormat="1" ht="15.75" customHeight="1" x14ac:dyDescent="0.25">
      <c r="A8" s="57">
        <v>3</v>
      </c>
      <c r="B8" s="52"/>
      <c r="C8" s="52"/>
      <c r="D8" s="49"/>
      <c r="E8" s="50"/>
      <c r="F8" s="49"/>
      <c r="G8" s="49"/>
      <c r="H8" s="50"/>
      <c r="I8" s="54"/>
      <c r="J8" s="51"/>
      <c r="K8" s="51"/>
      <c r="L8" s="58"/>
      <c r="M8" s="51"/>
      <c r="N8" s="51"/>
      <c r="O8" s="51"/>
      <c r="P8" s="51"/>
      <c r="Q8" s="59"/>
      <c r="R8" s="49"/>
      <c r="U8" s="65"/>
      <c r="V8" s="28" t="s">
        <v>28</v>
      </c>
    </row>
    <row r="9" spans="1:22" s="1" customFormat="1" ht="15.75" customHeight="1" x14ac:dyDescent="0.25">
      <c r="A9" s="57">
        <v>4</v>
      </c>
      <c r="B9" s="52"/>
      <c r="C9" s="52"/>
      <c r="D9" s="49"/>
      <c r="E9" s="50"/>
      <c r="F9" s="49"/>
      <c r="G9" s="49"/>
      <c r="H9" s="60"/>
      <c r="I9" s="54"/>
      <c r="J9" s="51"/>
      <c r="K9" s="51"/>
      <c r="L9" s="58"/>
      <c r="M9" s="51"/>
      <c r="N9" s="51"/>
      <c r="O9" s="51"/>
      <c r="P9" s="51"/>
      <c r="Q9" s="61"/>
      <c r="R9" s="57"/>
      <c r="U9" s="65"/>
      <c r="V9" s="28" t="s">
        <v>38</v>
      </c>
    </row>
    <row r="10" spans="1:22" s="1" customFormat="1" ht="15.75" customHeight="1" x14ac:dyDescent="0.25">
      <c r="A10" s="57">
        <v>5</v>
      </c>
      <c r="B10" s="52"/>
      <c r="C10" s="52"/>
      <c r="D10" s="49"/>
      <c r="E10" s="50"/>
      <c r="F10" s="49"/>
      <c r="G10" s="49"/>
      <c r="H10" s="60"/>
      <c r="I10" s="60"/>
      <c r="J10" s="51"/>
      <c r="K10" s="51"/>
      <c r="L10" s="58"/>
      <c r="M10" s="51"/>
      <c r="N10" s="51"/>
      <c r="O10" s="51"/>
      <c r="P10" s="51"/>
      <c r="Q10" s="61"/>
      <c r="R10" s="49"/>
      <c r="U10" s="65"/>
      <c r="V10" s="28" t="s">
        <v>44</v>
      </c>
    </row>
    <row r="11" spans="1:22" s="1" customFormat="1" ht="15.75" customHeight="1" x14ac:dyDescent="0.25">
      <c r="A11" s="57">
        <v>6</v>
      </c>
      <c r="B11" s="52"/>
      <c r="C11" s="52"/>
      <c r="D11" s="49"/>
      <c r="E11" s="50"/>
      <c r="F11" s="49"/>
      <c r="G11" s="49"/>
      <c r="H11" s="51"/>
      <c r="I11" s="58"/>
      <c r="J11" s="51"/>
      <c r="K11" s="58"/>
      <c r="L11" s="58"/>
      <c r="M11" s="51"/>
      <c r="N11" s="51"/>
      <c r="O11" s="51"/>
      <c r="P11" s="51"/>
      <c r="Q11" s="61"/>
      <c r="R11" s="49"/>
      <c r="U11" s="66"/>
      <c r="V11" s="28" t="s">
        <v>37</v>
      </c>
    </row>
    <row r="12" spans="1:22" s="17" customFormat="1" ht="15.75" customHeight="1" x14ac:dyDescent="0.25">
      <c r="A12" s="57">
        <v>7</v>
      </c>
      <c r="B12" s="52"/>
      <c r="C12" s="52"/>
      <c r="D12" s="49"/>
      <c r="E12" s="50"/>
      <c r="F12" s="51"/>
      <c r="G12" s="49"/>
      <c r="H12" s="51"/>
      <c r="I12" s="51"/>
      <c r="J12" s="51"/>
      <c r="K12" s="51"/>
      <c r="L12" s="58"/>
      <c r="M12" s="51"/>
      <c r="N12" s="51"/>
      <c r="O12" s="51"/>
      <c r="P12" s="51"/>
      <c r="Q12" s="61"/>
      <c r="R12" s="49"/>
      <c r="U12" s="64" t="s">
        <v>26</v>
      </c>
      <c r="V12" s="28" t="s">
        <v>30</v>
      </c>
    </row>
    <row r="13" spans="1:22" s="1" customFormat="1" ht="15.75" customHeight="1" x14ac:dyDescent="0.25">
      <c r="A13" s="57">
        <v>8</v>
      </c>
      <c r="B13" s="52"/>
      <c r="C13" s="52"/>
      <c r="D13" s="49"/>
      <c r="E13" s="50"/>
      <c r="F13" s="51"/>
      <c r="G13" s="49"/>
      <c r="H13" s="58"/>
      <c r="I13" s="51"/>
      <c r="J13" s="58"/>
      <c r="K13" s="58"/>
      <c r="L13" s="58"/>
      <c r="M13" s="51"/>
      <c r="N13" s="58"/>
      <c r="O13" s="51"/>
      <c r="P13" s="51"/>
      <c r="Q13" s="61"/>
      <c r="R13" s="49"/>
      <c r="U13" s="65"/>
      <c r="V13" s="28" t="s">
        <v>47</v>
      </c>
    </row>
    <row r="14" spans="1:22" s="44" customFormat="1" ht="15.75" customHeight="1" x14ac:dyDescent="0.25">
      <c r="A14" s="57">
        <v>9</v>
      </c>
      <c r="B14" s="52"/>
      <c r="C14" s="52"/>
      <c r="D14" s="49"/>
      <c r="E14" s="50"/>
      <c r="F14" s="49"/>
      <c r="G14" s="49"/>
      <c r="H14" s="51"/>
      <c r="I14" s="51"/>
      <c r="J14" s="51"/>
      <c r="K14" s="51"/>
      <c r="L14" s="51"/>
      <c r="M14" s="51"/>
      <c r="N14" s="51"/>
      <c r="O14" s="51"/>
      <c r="P14" s="51"/>
      <c r="Q14" s="61"/>
      <c r="R14" s="49"/>
      <c r="U14" s="65"/>
      <c r="V14" s="43" t="s">
        <v>46</v>
      </c>
    </row>
    <row r="15" spans="1:22" ht="16.5" x14ac:dyDescent="0.25">
      <c r="A15" s="57">
        <v>10</v>
      </c>
      <c r="B15" s="52"/>
      <c r="C15" s="52"/>
      <c r="D15" s="49"/>
      <c r="E15" s="50"/>
      <c r="F15" s="49"/>
      <c r="G15" s="49"/>
      <c r="H15" s="51"/>
      <c r="I15" s="51"/>
      <c r="J15" s="51"/>
      <c r="K15" s="58"/>
      <c r="L15" s="51"/>
      <c r="M15" s="51"/>
      <c r="N15" s="51"/>
      <c r="O15" s="51"/>
      <c r="P15" s="51"/>
      <c r="Q15" s="61"/>
      <c r="R15" s="49"/>
      <c r="U15" s="65"/>
      <c r="V15" s="28" t="s">
        <v>31</v>
      </c>
    </row>
    <row r="16" spans="1:22" ht="16.5" x14ac:dyDescent="0.25">
      <c r="A16" s="57">
        <v>11</v>
      </c>
      <c r="B16" s="52"/>
      <c r="C16" s="52"/>
      <c r="D16" s="49"/>
      <c r="E16" s="62"/>
      <c r="F16" s="49"/>
      <c r="G16" s="49"/>
      <c r="H16" s="51"/>
      <c r="I16" s="51"/>
      <c r="J16" s="51"/>
      <c r="K16" s="51"/>
      <c r="L16" s="51"/>
      <c r="M16" s="51"/>
      <c r="N16" s="51"/>
      <c r="O16" s="51"/>
      <c r="P16" s="51"/>
      <c r="Q16" s="61"/>
      <c r="R16" s="49"/>
      <c r="U16" s="66"/>
      <c r="V16" s="28" t="s">
        <v>32</v>
      </c>
    </row>
    <row r="17" spans="1:22" ht="16.5" x14ac:dyDescent="0.25">
      <c r="A17" s="57">
        <v>12</v>
      </c>
      <c r="B17" s="52"/>
      <c r="C17" s="52"/>
      <c r="D17" s="51"/>
      <c r="E17" s="53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61"/>
      <c r="R17" s="49"/>
      <c r="U17" s="39"/>
      <c r="V17" s="39"/>
    </row>
    <row r="18" spans="1:22" ht="16.5" x14ac:dyDescent="0.25">
      <c r="A18" s="57">
        <v>13</v>
      </c>
      <c r="B18" s="52"/>
      <c r="C18" s="52"/>
      <c r="D18" s="51"/>
      <c r="E18" s="53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61"/>
      <c r="R18" s="49"/>
      <c r="U18" s="40"/>
      <c r="V18" s="40"/>
    </row>
    <row r="19" spans="1:22" ht="16.5" x14ac:dyDescent="0.25">
      <c r="A19" s="57">
        <v>14</v>
      </c>
      <c r="B19" s="52"/>
      <c r="C19" s="51"/>
      <c r="D19" s="49"/>
      <c r="E19" s="50"/>
      <c r="F19" s="49"/>
      <c r="G19" s="49"/>
      <c r="H19" s="51"/>
      <c r="I19" s="51"/>
      <c r="J19" s="51"/>
      <c r="K19" s="51"/>
      <c r="L19" s="51"/>
      <c r="M19" s="51"/>
      <c r="N19" s="51"/>
      <c r="O19" s="51"/>
      <c r="P19" s="51"/>
      <c r="Q19" s="61"/>
      <c r="R19" s="49"/>
      <c r="U19" s="38" t="s">
        <v>40</v>
      </c>
      <c r="V19" s="3" t="s">
        <v>21</v>
      </c>
    </row>
    <row r="20" spans="1:22" ht="16.5" x14ac:dyDescent="0.25">
      <c r="A20" s="57">
        <v>15</v>
      </c>
      <c r="B20" s="52"/>
      <c r="C20" s="51"/>
      <c r="D20" s="49"/>
      <c r="E20" s="50"/>
      <c r="F20" s="49"/>
      <c r="G20" s="49"/>
      <c r="H20" s="51"/>
      <c r="I20" s="51"/>
      <c r="J20" s="51"/>
      <c r="K20" s="51"/>
      <c r="L20" s="51"/>
      <c r="M20" s="49"/>
      <c r="N20" s="51"/>
      <c r="O20" s="51"/>
      <c r="P20" s="51"/>
      <c r="Q20" s="61"/>
      <c r="R20" s="49"/>
      <c r="U20" s="3" t="s">
        <v>23</v>
      </c>
      <c r="V20" s="3">
        <f>COUNTIF($Q$6:$Q$55,"PM")</f>
        <v>0</v>
      </c>
    </row>
    <row r="21" spans="1:22" ht="16.5" x14ac:dyDescent="0.25">
      <c r="A21" s="57">
        <v>16</v>
      </c>
      <c r="B21" s="52"/>
      <c r="C21" s="51"/>
      <c r="D21" s="49"/>
      <c r="E21" s="50"/>
      <c r="F21" s="49"/>
      <c r="G21" s="49"/>
      <c r="H21" s="51"/>
      <c r="I21" s="51"/>
      <c r="J21" s="51"/>
      <c r="K21" s="51"/>
      <c r="L21" s="51"/>
      <c r="M21" s="51"/>
      <c r="N21" s="51"/>
      <c r="O21" s="51"/>
      <c r="P21" s="51"/>
      <c r="Q21" s="61"/>
      <c r="R21" s="49"/>
      <c r="U21" s="3" t="s">
        <v>22</v>
      </c>
      <c r="V21" s="3">
        <f>COUNTIF($Q$6:$Q$56,"PC")</f>
        <v>1</v>
      </c>
    </row>
    <row r="22" spans="1:22" ht="16.5" x14ac:dyDescent="0.25">
      <c r="A22" s="57">
        <v>17</v>
      </c>
      <c r="B22" s="52"/>
      <c r="C22" s="51"/>
      <c r="D22" s="49"/>
      <c r="E22" s="50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61"/>
      <c r="R22" s="49"/>
      <c r="U22" s="38" t="s">
        <v>41</v>
      </c>
      <c r="V22" s="3">
        <f>SUM(V20:V21)</f>
        <v>1</v>
      </c>
    </row>
    <row r="23" spans="1:22" ht="16.5" x14ac:dyDescent="0.25">
      <c r="A23" s="57">
        <v>18</v>
      </c>
      <c r="B23" s="52"/>
      <c r="C23" s="51"/>
      <c r="D23" s="49"/>
      <c r="E23" s="50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61"/>
      <c r="R23" s="49"/>
      <c r="U23" s="40"/>
      <c r="V23" s="40"/>
    </row>
    <row r="24" spans="1:22" ht="16.5" x14ac:dyDescent="0.25">
      <c r="A24" s="57">
        <v>19</v>
      </c>
      <c r="B24" s="52"/>
      <c r="C24" s="51"/>
      <c r="D24" s="49"/>
      <c r="E24" s="50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61"/>
      <c r="R24" s="49"/>
      <c r="U24" s="40"/>
      <c r="V24" s="40"/>
    </row>
    <row r="25" spans="1:22" ht="16.5" x14ac:dyDescent="0.25">
      <c r="A25" s="57">
        <v>20</v>
      </c>
      <c r="B25" s="52"/>
      <c r="C25" s="51"/>
      <c r="D25" s="49"/>
      <c r="E25" s="50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61"/>
      <c r="R25" s="49"/>
      <c r="U25" s="38" t="s">
        <v>20</v>
      </c>
      <c r="V25" s="3" t="s">
        <v>21</v>
      </c>
    </row>
    <row r="26" spans="1:22" ht="16.5" x14ac:dyDescent="0.25">
      <c r="A26" s="57">
        <v>21</v>
      </c>
      <c r="B26" s="52"/>
      <c r="C26" s="51"/>
      <c r="D26" s="49"/>
      <c r="E26" s="50"/>
      <c r="F26" s="49"/>
      <c r="G26" s="49"/>
      <c r="H26" s="49"/>
      <c r="I26" s="49"/>
      <c r="J26" s="51"/>
      <c r="K26" s="49"/>
      <c r="L26" s="49"/>
      <c r="M26" s="51"/>
      <c r="N26" s="49"/>
      <c r="O26" s="49"/>
      <c r="P26" s="49"/>
      <c r="Q26" s="61"/>
      <c r="R26" s="49"/>
      <c r="U26" s="28" t="s">
        <v>33</v>
      </c>
      <c r="V26" s="3">
        <f>COUNTIF($R$6:$R$55,"MCU")</f>
        <v>0</v>
      </c>
    </row>
    <row r="27" spans="1:22" ht="16.5" x14ac:dyDescent="0.25">
      <c r="A27" s="57">
        <v>22</v>
      </c>
      <c r="B27" s="52"/>
      <c r="C27" s="51"/>
      <c r="D27" s="49"/>
      <c r="E27" s="50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61"/>
      <c r="R27" s="49"/>
      <c r="U27" s="28" t="s">
        <v>42</v>
      </c>
      <c r="V27" s="3">
        <f>COUNTIF($R$6:$R$55,"GSM")</f>
        <v>1</v>
      </c>
    </row>
    <row r="28" spans="1:22" ht="16.5" x14ac:dyDescent="0.25">
      <c r="A28" s="57">
        <v>23</v>
      </c>
      <c r="B28" s="52"/>
      <c r="C28" s="52"/>
      <c r="D28" s="49"/>
      <c r="E28" s="50"/>
      <c r="F28" s="49"/>
      <c r="G28" s="49"/>
      <c r="H28" s="51"/>
      <c r="I28" s="51"/>
      <c r="J28" s="51"/>
      <c r="K28" s="51"/>
      <c r="L28" s="51"/>
      <c r="M28" s="51"/>
      <c r="N28" s="51"/>
      <c r="O28" s="51"/>
      <c r="P28" s="51"/>
      <c r="Q28" s="61"/>
      <c r="R28" s="49"/>
      <c r="U28" s="28" t="s">
        <v>34</v>
      </c>
      <c r="V28" s="3">
        <f>COUNTIF($R$6:$R$55,"GPS")</f>
        <v>0</v>
      </c>
    </row>
    <row r="29" spans="1:22" ht="16.5" x14ac:dyDescent="0.25">
      <c r="A29" s="57">
        <v>24</v>
      </c>
      <c r="B29" s="52"/>
      <c r="C29" s="52"/>
      <c r="D29" s="49"/>
      <c r="E29" s="50"/>
      <c r="F29" s="49"/>
      <c r="G29" s="49"/>
      <c r="H29" s="51"/>
      <c r="I29" s="51"/>
      <c r="J29" s="51"/>
      <c r="K29" s="51"/>
      <c r="L29" s="51"/>
      <c r="M29" s="51"/>
      <c r="N29" s="51"/>
      <c r="O29" s="51"/>
      <c r="P29" s="51"/>
      <c r="Q29" s="61"/>
      <c r="R29" s="49"/>
      <c r="U29" s="28" t="s">
        <v>39</v>
      </c>
      <c r="V29" s="3">
        <f>COUNTIF($R$6:$R$55,"NG")</f>
        <v>0</v>
      </c>
    </row>
    <row r="30" spans="1:22" ht="16.5" x14ac:dyDescent="0.25">
      <c r="A30" s="57">
        <v>25</v>
      </c>
      <c r="B30" s="52"/>
      <c r="C30" s="52"/>
      <c r="D30" s="49"/>
      <c r="E30" s="50"/>
      <c r="F30" s="49"/>
      <c r="G30" s="49"/>
      <c r="H30" s="51"/>
      <c r="I30" s="51"/>
      <c r="J30" s="51"/>
      <c r="K30" s="51"/>
      <c r="L30" s="51"/>
      <c r="M30" s="51"/>
      <c r="N30" s="51"/>
      <c r="O30" s="51"/>
      <c r="P30" s="51"/>
      <c r="Q30" s="61"/>
      <c r="R30" s="49"/>
      <c r="U30" s="28" t="s">
        <v>45</v>
      </c>
      <c r="V30" s="3">
        <f>COUNTIF($R$6:$R$56,"ACC")</f>
        <v>0</v>
      </c>
    </row>
    <row r="31" spans="1:22" ht="16.5" x14ac:dyDescent="0.25">
      <c r="A31" s="57">
        <v>26</v>
      </c>
      <c r="B31" s="52"/>
      <c r="C31" s="52"/>
      <c r="D31" s="49"/>
      <c r="E31" s="50"/>
      <c r="F31" s="49"/>
      <c r="G31" s="49"/>
      <c r="H31" s="51"/>
      <c r="I31" s="51"/>
      <c r="J31" s="51"/>
      <c r="K31" s="51"/>
      <c r="L31" s="51"/>
      <c r="M31" s="51"/>
      <c r="N31" s="51"/>
      <c r="O31" s="51"/>
      <c r="P31" s="51"/>
      <c r="Q31" s="61"/>
      <c r="R31" s="49"/>
      <c r="U31" s="28" t="s">
        <v>29</v>
      </c>
      <c r="V31" s="3">
        <f>COUNTIF($R$6:$R$55,"LK")</f>
        <v>0</v>
      </c>
    </row>
    <row r="32" spans="1:22" ht="16.5" x14ac:dyDescent="0.25">
      <c r="A32" s="57">
        <v>27</v>
      </c>
      <c r="B32" s="52"/>
      <c r="C32" s="52"/>
      <c r="D32" s="49"/>
      <c r="E32" s="50"/>
      <c r="F32" s="49"/>
      <c r="G32" s="49"/>
      <c r="H32" s="51"/>
      <c r="I32" s="51"/>
      <c r="J32" s="51"/>
      <c r="K32" s="51"/>
      <c r="L32" s="51"/>
      <c r="M32" s="51"/>
      <c r="N32" s="51"/>
      <c r="O32" s="51"/>
      <c r="P32" s="51"/>
      <c r="Q32" s="61"/>
      <c r="R32" s="49"/>
      <c r="U32" s="28" t="s">
        <v>35</v>
      </c>
      <c r="V32" s="3">
        <f>COUNTIF($R$6:$R$55,"MCH")</f>
        <v>0</v>
      </c>
    </row>
    <row r="33" spans="1:22" ht="16.5" x14ac:dyDescent="0.25">
      <c r="A33" s="57">
        <v>28</v>
      </c>
      <c r="B33" s="52"/>
      <c r="C33" s="52"/>
      <c r="D33" s="49"/>
      <c r="E33" s="50"/>
      <c r="F33" s="49"/>
      <c r="G33" s="49"/>
      <c r="H33" s="51"/>
      <c r="I33" s="51"/>
      <c r="J33" s="51"/>
      <c r="K33" s="51"/>
      <c r="L33" s="51"/>
      <c r="M33" s="51"/>
      <c r="N33" s="51"/>
      <c r="O33" s="51"/>
      <c r="P33" s="51"/>
      <c r="Q33" s="61"/>
      <c r="R33" s="49"/>
      <c r="U33" s="28" t="s">
        <v>48</v>
      </c>
      <c r="V33" s="3">
        <f>COUNTIF($R$6:$R$55,"SF")</f>
        <v>0</v>
      </c>
    </row>
    <row r="34" spans="1:22" ht="16.5" x14ac:dyDescent="0.25">
      <c r="A34" s="57">
        <v>29</v>
      </c>
      <c r="B34" s="52"/>
      <c r="C34" s="52"/>
      <c r="D34" s="49"/>
      <c r="E34" s="50"/>
      <c r="F34" s="49"/>
      <c r="G34" s="49"/>
      <c r="H34" s="51"/>
      <c r="I34" s="51"/>
      <c r="J34" s="51"/>
      <c r="K34" s="51"/>
      <c r="L34" s="51"/>
      <c r="M34" s="51"/>
      <c r="N34" s="51"/>
      <c r="O34" s="51"/>
      <c r="P34" s="51"/>
      <c r="Q34" s="61"/>
      <c r="R34" s="49"/>
      <c r="U34" s="28" t="s">
        <v>49</v>
      </c>
      <c r="V34" s="3">
        <f>COUNTIF($R$6:$R$55,"RTB")</f>
        <v>0</v>
      </c>
    </row>
    <row r="35" spans="1:22" ht="16.5" x14ac:dyDescent="0.25">
      <c r="A35" s="57">
        <v>30</v>
      </c>
      <c r="B35" s="52"/>
      <c r="C35" s="52"/>
      <c r="D35" s="49"/>
      <c r="E35" s="50"/>
      <c r="F35" s="49"/>
      <c r="G35" s="49"/>
      <c r="H35" s="51"/>
      <c r="I35" s="51"/>
      <c r="J35" s="51"/>
      <c r="K35" s="51"/>
      <c r="L35" s="51"/>
      <c r="M35" s="51"/>
      <c r="N35" s="51"/>
      <c r="O35" s="51"/>
      <c r="P35" s="51"/>
      <c r="Q35" s="61"/>
      <c r="R35" s="49"/>
      <c r="U35" s="28" t="s">
        <v>50</v>
      </c>
      <c r="V35" s="3">
        <f>COUNTIF($R$6:$R$55,"NCFW")</f>
        <v>0</v>
      </c>
    </row>
    <row r="36" spans="1:22" ht="16.5" x14ac:dyDescent="0.25">
      <c r="A36" s="57">
        <v>31</v>
      </c>
      <c r="B36" s="52"/>
      <c r="C36" s="52"/>
      <c r="D36" s="49"/>
      <c r="E36" s="50"/>
      <c r="F36" s="49"/>
      <c r="G36" s="49"/>
      <c r="H36" s="51"/>
      <c r="I36" s="51"/>
      <c r="J36" s="51"/>
      <c r="K36" s="51"/>
      <c r="L36" s="51"/>
      <c r="M36" s="51"/>
      <c r="N36" s="51"/>
      <c r="O36" s="51"/>
      <c r="P36" s="51"/>
      <c r="Q36" s="61"/>
      <c r="R36" s="49"/>
      <c r="U36" s="28" t="s">
        <v>36</v>
      </c>
      <c r="V36" s="3">
        <f>COUNTIF($R$6:$R$55,"KL")</f>
        <v>0</v>
      </c>
    </row>
    <row r="37" spans="1:22" ht="16.5" x14ac:dyDescent="0.25">
      <c r="A37" s="57">
        <v>32</v>
      </c>
      <c r="B37" s="52"/>
      <c r="C37" s="52"/>
      <c r="D37" s="49"/>
      <c r="E37" s="50"/>
      <c r="F37" s="49"/>
      <c r="G37" s="49"/>
      <c r="H37" s="51"/>
      <c r="I37" s="51"/>
      <c r="J37" s="51"/>
      <c r="K37" s="51"/>
      <c r="L37" s="51"/>
      <c r="M37" s="51"/>
      <c r="N37" s="51"/>
      <c r="O37" s="51"/>
      <c r="P37" s="51"/>
      <c r="Q37" s="61"/>
      <c r="R37" s="49"/>
      <c r="U37" s="38" t="s">
        <v>41</v>
      </c>
      <c r="V37" s="3">
        <f>SUM(V26:V36)</f>
        <v>1</v>
      </c>
    </row>
    <row r="38" spans="1:22" ht="16.5" x14ac:dyDescent="0.25">
      <c r="A38" s="57">
        <v>33</v>
      </c>
      <c r="B38" s="52"/>
      <c r="C38" s="52"/>
      <c r="D38" s="49"/>
      <c r="E38" s="50"/>
      <c r="F38" s="49"/>
      <c r="G38" s="49"/>
      <c r="H38" s="51"/>
      <c r="I38" s="51"/>
      <c r="J38" s="51"/>
      <c r="K38" s="51"/>
      <c r="L38" s="51"/>
      <c r="M38" s="51"/>
      <c r="N38" s="51"/>
      <c r="O38" s="51"/>
      <c r="P38" s="51"/>
      <c r="Q38" s="61"/>
      <c r="R38" s="49"/>
    </row>
    <row r="39" spans="1:22" ht="16.5" x14ac:dyDescent="0.25">
      <c r="A39" s="57">
        <v>34</v>
      </c>
      <c r="B39" s="52"/>
      <c r="C39" s="52"/>
      <c r="D39" s="49"/>
      <c r="E39" s="50"/>
      <c r="F39" s="49"/>
      <c r="G39" s="49"/>
      <c r="H39" s="51"/>
      <c r="I39" s="51"/>
      <c r="J39" s="51"/>
      <c r="K39" s="51"/>
      <c r="L39" s="51"/>
      <c r="M39" s="51"/>
      <c r="N39" s="51"/>
      <c r="O39" s="51"/>
      <c r="P39" s="51"/>
      <c r="Q39" s="61"/>
      <c r="R39" s="49"/>
    </row>
    <row r="40" spans="1:22" ht="16.5" x14ac:dyDescent="0.25">
      <c r="A40" s="57">
        <v>35</v>
      </c>
      <c r="B40" s="52"/>
      <c r="C40" s="52"/>
      <c r="D40" s="49"/>
      <c r="E40" s="50"/>
      <c r="F40" s="49"/>
      <c r="G40" s="49"/>
      <c r="H40" s="51"/>
      <c r="I40" s="51"/>
      <c r="J40" s="51"/>
      <c r="K40" s="51"/>
      <c r="L40" s="51"/>
      <c r="M40" s="51"/>
      <c r="N40" s="51"/>
      <c r="O40" s="51"/>
      <c r="P40" s="51"/>
      <c r="Q40" s="61"/>
      <c r="R40" s="49"/>
    </row>
    <row r="41" spans="1:22" ht="16.5" x14ac:dyDescent="0.25">
      <c r="A41" s="57">
        <v>36</v>
      </c>
      <c r="B41" s="52"/>
      <c r="C41" s="52"/>
      <c r="D41" s="49"/>
      <c r="E41" s="50"/>
      <c r="F41" s="49"/>
      <c r="G41" s="49"/>
      <c r="H41" s="51"/>
      <c r="I41" s="51"/>
      <c r="J41" s="51"/>
      <c r="K41" s="51"/>
      <c r="L41" s="51"/>
      <c r="M41" s="51"/>
      <c r="N41" s="51"/>
      <c r="O41" s="51"/>
      <c r="P41" s="51"/>
      <c r="Q41" s="61"/>
      <c r="R41" s="49"/>
    </row>
    <row r="42" spans="1:22" ht="16.5" x14ac:dyDescent="0.25">
      <c r="A42" s="57">
        <v>37</v>
      </c>
      <c r="B42" s="52"/>
      <c r="C42" s="52"/>
      <c r="D42" s="49"/>
      <c r="E42" s="50"/>
      <c r="F42" s="49"/>
      <c r="G42" s="49"/>
      <c r="H42" s="51"/>
      <c r="I42" s="51"/>
      <c r="J42" s="51"/>
      <c r="K42" s="51"/>
      <c r="L42" s="51"/>
      <c r="M42" s="51"/>
      <c r="N42" s="51"/>
      <c r="O42" s="51"/>
      <c r="P42" s="51"/>
      <c r="Q42" s="61"/>
      <c r="R42" s="49"/>
    </row>
    <row r="43" spans="1:22" ht="16.5" x14ac:dyDescent="0.25">
      <c r="A43" s="57">
        <v>38</v>
      </c>
      <c r="B43" s="52"/>
      <c r="C43" s="52"/>
      <c r="D43" s="49"/>
      <c r="E43" s="50"/>
      <c r="F43" s="49"/>
      <c r="G43" s="49"/>
      <c r="H43" s="51"/>
      <c r="I43" s="51"/>
      <c r="J43" s="51"/>
      <c r="K43" s="51"/>
      <c r="L43" s="51"/>
      <c r="M43" s="51"/>
      <c r="N43" s="51"/>
      <c r="O43" s="51"/>
      <c r="P43" s="51"/>
      <c r="Q43" s="61"/>
      <c r="R43" s="49"/>
    </row>
    <row r="44" spans="1:22" ht="16.5" x14ac:dyDescent="0.25">
      <c r="A44" s="57">
        <v>39</v>
      </c>
      <c r="B44" s="52"/>
      <c r="C44" s="52"/>
      <c r="D44" s="49"/>
      <c r="E44" s="50"/>
      <c r="F44" s="49"/>
      <c r="G44" s="49"/>
      <c r="H44" s="51"/>
      <c r="I44" s="51" t="s">
        <v>51</v>
      </c>
      <c r="J44" s="51"/>
      <c r="K44" s="51"/>
      <c r="L44" s="51"/>
      <c r="M44" s="51"/>
      <c r="N44" s="51"/>
      <c r="O44" s="51"/>
      <c r="P44" s="51"/>
      <c r="Q44" s="61"/>
      <c r="R44" s="49"/>
    </row>
    <row r="45" spans="1:22" ht="16.5" x14ac:dyDescent="0.25">
      <c r="A45" s="57">
        <v>40</v>
      </c>
      <c r="B45" s="52"/>
      <c r="C45" s="52"/>
      <c r="D45" s="49"/>
      <c r="E45" s="50"/>
      <c r="F45" s="49"/>
      <c r="G45" s="49"/>
      <c r="H45" s="51"/>
      <c r="I45" s="51"/>
      <c r="J45" s="51"/>
      <c r="K45" s="51"/>
      <c r="L45" s="51"/>
      <c r="M45" s="51"/>
      <c r="N45" s="51"/>
      <c r="O45" s="51"/>
      <c r="P45" s="51"/>
      <c r="Q45" s="61"/>
      <c r="R45" s="49"/>
    </row>
    <row r="46" spans="1:22" ht="16.5" x14ac:dyDescent="0.25">
      <c r="A46" s="57">
        <v>41</v>
      </c>
      <c r="B46" s="52"/>
      <c r="C46" s="52"/>
      <c r="D46" s="49"/>
      <c r="E46" s="50"/>
      <c r="F46" s="49"/>
      <c r="G46" s="49"/>
      <c r="H46" s="51"/>
      <c r="I46" s="51"/>
      <c r="J46" s="51"/>
      <c r="K46" s="51"/>
      <c r="L46" s="51"/>
      <c r="M46" s="51"/>
      <c r="N46" s="51"/>
      <c r="O46" s="51"/>
      <c r="P46" s="51"/>
      <c r="Q46" s="61"/>
      <c r="R46" s="49"/>
    </row>
    <row r="47" spans="1:22" ht="16.5" x14ac:dyDescent="0.25">
      <c r="A47" s="57">
        <v>42</v>
      </c>
      <c r="B47" s="52"/>
      <c r="C47" s="52"/>
      <c r="D47" s="49"/>
      <c r="E47" s="50"/>
      <c r="F47" s="49"/>
      <c r="G47" s="49"/>
      <c r="H47" s="51"/>
      <c r="I47" s="51"/>
      <c r="J47" s="51"/>
      <c r="K47" s="51"/>
      <c r="L47" s="51"/>
      <c r="M47" s="51"/>
      <c r="N47" s="51"/>
      <c r="O47" s="51"/>
      <c r="P47" s="51"/>
      <c r="Q47" s="61"/>
      <c r="R47" s="49"/>
    </row>
    <row r="48" spans="1:22" ht="16.5" x14ac:dyDescent="0.25">
      <c r="A48" s="57">
        <v>43</v>
      </c>
      <c r="B48" s="52"/>
      <c r="C48" s="52"/>
      <c r="D48" s="49"/>
      <c r="E48" s="50"/>
      <c r="F48" s="49"/>
      <c r="G48" s="49"/>
      <c r="H48" s="51"/>
      <c r="I48" s="51"/>
      <c r="J48" s="51"/>
      <c r="K48" s="51"/>
      <c r="L48" s="51"/>
      <c r="M48" s="51"/>
      <c r="N48" s="51"/>
      <c r="O48" s="51"/>
      <c r="P48" s="51"/>
      <c r="Q48" s="61"/>
      <c r="R48" s="49"/>
    </row>
    <row r="49" spans="1:18" ht="16.5" x14ac:dyDescent="0.25">
      <c r="A49" s="57">
        <v>44</v>
      </c>
      <c r="B49" s="52"/>
      <c r="C49" s="52"/>
      <c r="D49" s="49"/>
      <c r="E49" s="50"/>
      <c r="F49" s="49"/>
      <c r="G49" s="49"/>
      <c r="H49" s="51"/>
      <c r="I49" s="51"/>
      <c r="J49" s="51"/>
      <c r="K49" s="51"/>
      <c r="L49" s="51"/>
      <c r="M49" s="51"/>
      <c r="N49" s="51"/>
      <c r="O49" s="51"/>
      <c r="P49" s="51"/>
      <c r="Q49" s="61"/>
      <c r="R49" s="49"/>
    </row>
    <row r="50" spans="1:18" ht="16.5" x14ac:dyDescent="0.25">
      <c r="A50" s="57">
        <v>45</v>
      </c>
      <c r="B50" s="52"/>
      <c r="C50" s="52"/>
      <c r="D50" s="49"/>
      <c r="E50" s="50"/>
      <c r="F50" s="49"/>
      <c r="G50" s="49"/>
      <c r="H50" s="51"/>
      <c r="I50" s="51"/>
      <c r="J50" s="51"/>
      <c r="K50" s="51"/>
      <c r="L50" s="51"/>
      <c r="M50" s="51"/>
      <c r="N50" s="51"/>
      <c r="O50" s="51"/>
      <c r="P50" s="51"/>
      <c r="Q50" s="61"/>
      <c r="R50" s="49"/>
    </row>
    <row r="51" spans="1:18" ht="16.5" x14ac:dyDescent="0.25">
      <c r="A51" s="57">
        <v>46</v>
      </c>
      <c r="B51" s="52"/>
      <c r="C51" s="52"/>
      <c r="D51" s="49"/>
      <c r="E51" s="50"/>
      <c r="F51" s="49"/>
      <c r="G51" s="49"/>
      <c r="H51" s="51"/>
      <c r="I51" s="51"/>
      <c r="J51" s="51"/>
      <c r="K51" s="51"/>
      <c r="L51" s="51"/>
      <c r="M51" s="51"/>
      <c r="N51" s="51"/>
      <c r="O51" s="51"/>
      <c r="P51" s="51"/>
      <c r="Q51" s="61"/>
      <c r="R51" s="49"/>
    </row>
    <row r="52" spans="1:18" ht="16.5" x14ac:dyDescent="0.25">
      <c r="A52" s="57">
        <v>47</v>
      </c>
      <c r="B52" s="52"/>
      <c r="C52" s="52"/>
      <c r="D52" s="49"/>
      <c r="E52" s="50"/>
      <c r="F52" s="49"/>
      <c r="G52" s="49"/>
      <c r="H52" s="51"/>
      <c r="I52" s="51"/>
      <c r="J52" s="51"/>
      <c r="K52" s="51"/>
      <c r="L52" s="51"/>
      <c r="M52" s="51"/>
      <c r="N52" s="51"/>
      <c r="O52" s="51"/>
      <c r="P52" s="51"/>
      <c r="Q52" s="61"/>
      <c r="R52" s="49"/>
    </row>
    <row r="53" spans="1:18" ht="16.5" x14ac:dyDescent="0.25">
      <c r="A53" s="57">
        <v>48</v>
      </c>
      <c r="B53" s="52"/>
      <c r="C53" s="52"/>
      <c r="D53" s="49"/>
      <c r="E53" s="50"/>
      <c r="F53" s="49"/>
      <c r="G53" s="49"/>
      <c r="H53" s="51"/>
      <c r="I53" s="51"/>
      <c r="J53" s="51"/>
      <c r="K53" s="51"/>
      <c r="L53" s="51"/>
      <c r="M53" s="51"/>
      <c r="N53" s="51"/>
      <c r="O53" s="51"/>
      <c r="P53" s="51"/>
      <c r="Q53" s="61"/>
      <c r="R53" s="49"/>
    </row>
    <row r="54" spans="1:18" ht="16.5" x14ac:dyDescent="0.25">
      <c r="A54" s="57">
        <v>49</v>
      </c>
      <c r="B54" s="52"/>
      <c r="C54" s="52"/>
      <c r="D54" s="49"/>
      <c r="E54" s="50"/>
      <c r="F54" s="49"/>
      <c r="G54" s="49"/>
      <c r="H54" s="51"/>
      <c r="I54" s="51"/>
      <c r="J54" s="51"/>
      <c r="K54" s="51"/>
      <c r="L54" s="51"/>
      <c r="M54" s="51"/>
      <c r="N54" s="51"/>
      <c r="O54" s="51"/>
      <c r="P54" s="51"/>
      <c r="Q54" s="61"/>
      <c r="R54" s="49"/>
    </row>
    <row r="55" spans="1:18" ht="16.5" x14ac:dyDescent="0.25">
      <c r="A55" s="57">
        <v>50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37"/>
    </row>
    <row r="2" spans="1:21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7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4"/>
      <c r="R3" s="37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42" t="s">
        <v>1</v>
      </c>
      <c r="C5" s="42" t="s">
        <v>2</v>
      </c>
      <c r="D5" s="41" t="s">
        <v>3</v>
      </c>
      <c r="E5" s="41" t="s">
        <v>12</v>
      </c>
      <c r="F5" s="41" t="s">
        <v>4</v>
      </c>
      <c r="G5" s="4" t="s">
        <v>5</v>
      </c>
      <c r="H5" s="4" t="s">
        <v>7</v>
      </c>
      <c r="I5" s="18" t="s">
        <v>19</v>
      </c>
      <c r="J5" s="80"/>
      <c r="K5" s="42" t="s">
        <v>16</v>
      </c>
      <c r="L5" s="42" t="s">
        <v>17</v>
      </c>
      <c r="M5" s="41" t="s">
        <v>13</v>
      </c>
      <c r="N5" s="42" t="s">
        <v>14</v>
      </c>
      <c r="O5" s="84"/>
      <c r="P5" s="84"/>
      <c r="Q5" s="63"/>
      <c r="R5" s="63"/>
      <c r="T5" s="63"/>
      <c r="U5" s="63"/>
    </row>
    <row r="6" spans="1:21" s="1" customFormat="1" ht="15.75" customHeight="1" x14ac:dyDescent="0.25">
      <c r="A6" s="28">
        <v>1</v>
      </c>
      <c r="B6" s="52">
        <v>43562</v>
      </c>
      <c r="C6" s="52">
        <v>43623</v>
      </c>
      <c r="D6" s="51" t="s">
        <v>54</v>
      </c>
      <c r="E6" s="45">
        <v>861359036828281</v>
      </c>
      <c r="F6" s="3" t="s">
        <v>55</v>
      </c>
      <c r="G6" s="3" t="s">
        <v>56</v>
      </c>
      <c r="H6" s="51" t="s">
        <v>61</v>
      </c>
      <c r="I6" s="54"/>
      <c r="J6" s="51" t="s">
        <v>57</v>
      </c>
      <c r="K6" s="51"/>
      <c r="L6" s="15" t="s">
        <v>58</v>
      </c>
      <c r="M6" s="51" t="s">
        <v>59</v>
      </c>
      <c r="N6" s="55"/>
      <c r="O6" s="51" t="s">
        <v>62</v>
      </c>
      <c r="P6" s="51" t="s">
        <v>60</v>
      </c>
      <c r="Q6" s="56" t="s">
        <v>24</v>
      </c>
      <c r="R6" s="51" t="s">
        <v>43</v>
      </c>
      <c r="T6" s="64" t="s">
        <v>24</v>
      </c>
      <c r="U6" s="28" t="s">
        <v>27</v>
      </c>
    </row>
    <row r="7" spans="1:21" s="1" customFormat="1" ht="15.75" customHeight="1" x14ac:dyDescent="0.25">
      <c r="A7" s="28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4"/>
      <c r="R7" s="3"/>
      <c r="T7" s="65"/>
      <c r="U7" s="28" t="s">
        <v>43</v>
      </c>
    </row>
    <row r="8" spans="1:21" s="1" customFormat="1" ht="15.75" customHeight="1" x14ac:dyDescent="0.25">
      <c r="A8" s="28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3"/>
      <c r="O8" s="15"/>
      <c r="P8" s="15"/>
      <c r="Q8" s="27"/>
      <c r="R8" s="28"/>
      <c r="T8" s="65"/>
      <c r="U8" s="28" t="s">
        <v>28</v>
      </c>
    </row>
    <row r="9" spans="1:21" s="1" customFormat="1" ht="15.75" customHeight="1" x14ac:dyDescent="0.25">
      <c r="A9" s="28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7"/>
      <c r="R9" s="28"/>
      <c r="T9" s="65"/>
      <c r="U9" s="28" t="s">
        <v>38</v>
      </c>
    </row>
    <row r="10" spans="1:21" s="1" customFormat="1" ht="15.75" customHeight="1" x14ac:dyDescent="0.25">
      <c r="A10" s="28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39"/>
      <c r="L10" s="15"/>
      <c r="M10" s="15"/>
      <c r="N10" s="15"/>
      <c r="O10" s="15"/>
      <c r="P10" s="15"/>
      <c r="Q10" s="24"/>
      <c r="R10" s="3"/>
      <c r="T10" s="65"/>
      <c r="U10" s="28" t="s">
        <v>44</v>
      </c>
    </row>
    <row r="11" spans="1:21" s="1" customFormat="1" ht="15.75" customHeight="1" x14ac:dyDescent="0.25">
      <c r="A11" s="28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39"/>
      <c r="M11" s="15"/>
      <c r="N11" s="15"/>
      <c r="O11" s="15"/>
      <c r="P11" s="15"/>
      <c r="Q11" s="24"/>
      <c r="R11" s="28"/>
      <c r="T11" s="66"/>
      <c r="U11" s="28" t="s">
        <v>37</v>
      </c>
    </row>
    <row r="12" spans="1:21" s="17" customFormat="1" ht="15.75" customHeight="1" x14ac:dyDescent="0.25">
      <c r="A12" s="28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3"/>
      <c r="O12" s="15"/>
      <c r="P12" s="15"/>
      <c r="Q12" s="27"/>
      <c r="R12" s="28"/>
      <c r="T12" s="64" t="s">
        <v>26</v>
      </c>
      <c r="U12" s="28" t="s">
        <v>30</v>
      </c>
    </row>
    <row r="13" spans="1:21" s="1" customFormat="1" ht="15.75" customHeight="1" x14ac:dyDescent="0.25">
      <c r="A13" s="28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3"/>
      <c r="O13" s="15"/>
      <c r="P13" s="15"/>
      <c r="Q13" s="27"/>
      <c r="R13" s="28"/>
      <c r="T13" s="65"/>
      <c r="U13" s="28" t="s">
        <v>47</v>
      </c>
    </row>
    <row r="14" spans="1:21" s="1" customFormat="1" ht="15.75" customHeight="1" x14ac:dyDescent="0.25">
      <c r="A14" s="28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7"/>
      <c r="R14" s="28"/>
      <c r="T14" s="65"/>
      <c r="U14" s="28" t="s">
        <v>46</v>
      </c>
    </row>
    <row r="15" spans="1:21" ht="16.5" x14ac:dyDescent="0.25">
      <c r="A15" s="28">
        <v>10</v>
      </c>
      <c r="B15" s="19"/>
      <c r="C15" s="19"/>
      <c r="D15" s="15"/>
      <c r="E15" s="30"/>
      <c r="F15" s="15"/>
      <c r="G15" s="15"/>
      <c r="H15" s="15"/>
      <c r="I15" s="23"/>
      <c r="J15" s="15"/>
      <c r="K15" s="15"/>
      <c r="L15" s="15"/>
      <c r="M15" s="15"/>
      <c r="N15" s="15"/>
      <c r="O15" s="15"/>
      <c r="P15" s="15"/>
      <c r="Q15" s="27"/>
      <c r="R15" s="29"/>
      <c r="T15" s="65"/>
      <c r="U15" s="28" t="s">
        <v>31</v>
      </c>
    </row>
    <row r="16" spans="1:21" ht="16.5" x14ac:dyDescent="0.25">
      <c r="A16" s="28">
        <v>11</v>
      </c>
      <c r="B16" s="19"/>
      <c r="C16" s="19"/>
      <c r="D16" s="15"/>
      <c r="E16" s="3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7"/>
      <c r="R16" s="29"/>
      <c r="T16" s="66"/>
      <c r="U16" s="28" t="s">
        <v>32</v>
      </c>
    </row>
    <row r="17" spans="1:21" ht="16.5" x14ac:dyDescent="0.25">
      <c r="A17" s="28">
        <v>12</v>
      </c>
      <c r="B17" s="19"/>
      <c r="C17" s="19"/>
      <c r="D17" s="15"/>
      <c r="E17" s="30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7"/>
      <c r="R17" s="29"/>
      <c r="T17" s="39"/>
      <c r="U17" s="39"/>
    </row>
    <row r="18" spans="1:21" ht="16.5" x14ac:dyDescent="0.25">
      <c r="A18" s="28">
        <v>13</v>
      </c>
      <c r="B18" s="19"/>
      <c r="C18" s="19"/>
      <c r="D18" s="15"/>
      <c r="E18" s="30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7"/>
      <c r="R18" s="29"/>
      <c r="T18" s="40"/>
      <c r="U18" s="40"/>
    </row>
    <row r="19" spans="1:21" ht="16.5" x14ac:dyDescent="0.25">
      <c r="A19" s="28">
        <v>14</v>
      </c>
      <c r="B19" s="31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7"/>
      <c r="R19" s="29"/>
      <c r="T19" s="38" t="s">
        <v>40</v>
      </c>
      <c r="U19" s="3" t="s">
        <v>21</v>
      </c>
    </row>
    <row r="20" spans="1:21" ht="16.5" x14ac:dyDescent="0.25">
      <c r="A20" s="28">
        <v>15</v>
      </c>
      <c r="B20" s="31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7"/>
      <c r="R20" s="29"/>
      <c r="T20" s="3" t="s">
        <v>23</v>
      </c>
      <c r="U20" s="3">
        <f>COUNTIF($Q$6:$Q$55,"PM")</f>
        <v>0</v>
      </c>
    </row>
    <row r="21" spans="1:21" ht="16.5" x14ac:dyDescent="0.25">
      <c r="A21" s="28">
        <v>16</v>
      </c>
      <c r="B21" s="31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7"/>
      <c r="R21" s="29"/>
      <c r="T21" s="3" t="s">
        <v>22</v>
      </c>
      <c r="U21" s="3">
        <f>COUNTIF($Q$6:$Q$56,"PC")</f>
        <v>1</v>
      </c>
    </row>
    <row r="22" spans="1:21" ht="16.5" x14ac:dyDescent="0.25">
      <c r="A22" s="28">
        <v>17</v>
      </c>
      <c r="B22" s="31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7"/>
      <c r="R22" s="29"/>
      <c r="T22" s="38" t="s">
        <v>41</v>
      </c>
      <c r="U22" s="3">
        <f>SUM(U20:U21)</f>
        <v>1</v>
      </c>
    </row>
    <row r="23" spans="1:21" ht="16.5" x14ac:dyDescent="0.25">
      <c r="A23" s="28">
        <v>18</v>
      </c>
      <c r="B23" s="31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7"/>
      <c r="R23" s="29"/>
      <c r="T23" s="40"/>
      <c r="U23" s="40"/>
    </row>
    <row r="24" spans="1:21" ht="16.5" x14ac:dyDescent="0.25">
      <c r="A24" s="28">
        <v>19</v>
      </c>
      <c r="B24" s="31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7"/>
      <c r="R24" s="29"/>
      <c r="T24" s="40"/>
      <c r="U24" s="40"/>
    </row>
    <row r="25" spans="1:21" ht="16.5" x14ac:dyDescent="0.25">
      <c r="A25" s="28">
        <v>20</v>
      </c>
      <c r="B25" s="31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7"/>
      <c r="R25" s="29"/>
      <c r="T25" s="38" t="s">
        <v>20</v>
      </c>
      <c r="U25" s="3" t="s">
        <v>21</v>
      </c>
    </row>
    <row r="26" spans="1:21" ht="16.5" x14ac:dyDescent="0.25">
      <c r="A26" s="28">
        <v>21</v>
      </c>
      <c r="B26" s="31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7"/>
      <c r="R26" s="29"/>
      <c r="T26" s="28" t="s">
        <v>33</v>
      </c>
      <c r="U26" s="3">
        <f>COUNTIF($R$6:$R$55,"MCU")</f>
        <v>0</v>
      </c>
    </row>
    <row r="27" spans="1:21" ht="16.5" x14ac:dyDescent="0.25">
      <c r="A27" s="28">
        <v>22</v>
      </c>
      <c r="B27" s="31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7"/>
      <c r="R27" s="29"/>
      <c r="T27" s="28" t="s">
        <v>42</v>
      </c>
      <c r="U27" s="3">
        <f>COUNTIF($R$6:$R$55,"GSM")</f>
        <v>1</v>
      </c>
    </row>
    <row r="28" spans="1:21" ht="16.5" x14ac:dyDescent="0.25">
      <c r="A28" s="28">
        <v>23</v>
      </c>
      <c r="B28" s="31"/>
      <c r="C28" s="31"/>
      <c r="D28" s="3"/>
      <c r="E28" s="20"/>
      <c r="F28" s="3"/>
      <c r="G28" s="3"/>
      <c r="H28" s="15"/>
      <c r="I28" s="16"/>
      <c r="J28" s="32"/>
      <c r="K28" s="15"/>
      <c r="L28" s="15"/>
      <c r="M28" s="32"/>
      <c r="N28" s="32"/>
      <c r="O28" s="32"/>
      <c r="P28" s="32"/>
      <c r="Q28" s="24"/>
      <c r="R28" s="29"/>
      <c r="T28" s="28" t="s">
        <v>34</v>
      </c>
      <c r="U28" s="3">
        <f>COUNTIF($R$6:$R$55,"GPS")</f>
        <v>0</v>
      </c>
    </row>
    <row r="29" spans="1:21" ht="16.5" x14ac:dyDescent="0.25">
      <c r="A29" s="28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7"/>
      <c r="R29" s="29"/>
      <c r="T29" s="28" t="s">
        <v>39</v>
      </c>
      <c r="U29" s="3">
        <f>COUNTIF($R$6:$R$55,"NG")</f>
        <v>0</v>
      </c>
    </row>
    <row r="30" spans="1:21" ht="16.5" x14ac:dyDescent="0.25">
      <c r="A30" s="28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7"/>
      <c r="R30" s="29"/>
      <c r="T30" s="28" t="s">
        <v>45</v>
      </c>
      <c r="U30" s="3">
        <f>COUNTIF($R$6:$R$56,"ACC")</f>
        <v>0</v>
      </c>
    </row>
    <row r="31" spans="1:21" ht="16.5" x14ac:dyDescent="0.25">
      <c r="A31" s="28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7"/>
      <c r="R31" s="29"/>
      <c r="T31" s="28" t="s">
        <v>29</v>
      </c>
      <c r="U31" s="3">
        <f>COUNTIF($R$6:$R$55,"LK")</f>
        <v>0</v>
      </c>
    </row>
    <row r="32" spans="1:21" ht="16.5" x14ac:dyDescent="0.25">
      <c r="A32" s="28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7"/>
      <c r="R32" s="29"/>
      <c r="T32" s="28" t="s">
        <v>35</v>
      </c>
      <c r="U32" s="3">
        <f>COUNTIF($R$6:$R$55,"MCH")</f>
        <v>0</v>
      </c>
    </row>
    <row r="33" spans="1:21" ht="16.5" x14ac:dyDescent="0.25">
      <c r="A33" s="28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7"/>
      <c r="R33" s="29"/>
      <c r="T33" s="28" t="s">
        <v>48</v>
      </c>
      <c r="U33" s="3">
        <f>COUNTIF($R$6:$R$55,"SF")</f>
        <v>0</v>
      </c>
    </row>
    <row r="34" spans="1:21" ht="16.5" x14ac:dyDescent="0.25">
      <c r="A34" s="28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7"/>
      <c r="R34" s="29"/>
      <c r="T34" s="28" t="s">
        <v>49</v>
      </c>
      <c r="U34" s="3">
        <f>COUNTIF($R$6:$R$55,"RTB")</f>
        <v>0</v>
      </c>
    </row>
    <row r="35" spans="1:21" ht="16.5" x14ac:dyDescent="0.25">
      <c r="A35" s="28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7"/>
      <c r="R35" s="29"/>
      <c r="T35" s="28" t="s">
        <v>50</v>
      </c>
      <c r="U35" s="3">
        <f>COUNTIF($R$6:$R$55,"NCFW")</f>
        <v>0</v>
      </c>
    </row>
    <row r="36" spans="1:21" ht="16.5" x14ac:dyDescent="0.25">
      <c r="A36" s="28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7"/>
      <c r="R36" s="29"/>
      <c r="T36" s="28" t="s">
        <v>36</v>
      </c>
      <c r="U36" s="3">
        <f>COUNTIF($R$6:$R$55,"KL")</f>
        <v>0</v>
      </c>
    </row>
    <row r="37" spans="1:21" ht="16.5" x14ac:dyDescent="0.25">
      <c r="A37" s="28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7"/>
      <c r="R37" s="29"/>
      <c r="T37" s="38" t="s">
        <v>41</v>
      </c>
      <c r="U37" s="3">
        <f>SUM(U26:U36)</f>
        <v>1</v>
      </c>
    </row>
    <row r="38" spans="1:21" ht="16.5" x14ac:dyDescent="0.25">
      <c r="A38" s="28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7"/>
      <c r="R38" s="29"/>
    </row>
    <row r="39" spans="1:21" ht="16.5" x14ac:dyDescent="0.25">
      <c r="A39" s="28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7"/>
      <c r="R39" s="29"/>
    </row>
    <row r="40" spans="1:21" ht="16.5" x14ac:dyDescent="0.25">
      <c r="A40" s="28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7"/>
      <c r="R40" s="29"/>
    </row>
    <row r="41" spans="1:21" ht="16.5" x14ac:dyDescent="0.25">
      <c r="A41" s="28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7"/>
      <c r="R41" s="29"/>
    </row>
    <row r="42" spans="1:21" ht="16.5" x14ac:dyDescent="0.25">
      <c r="A42" s="28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7"/>
      <c r="R42" s="29"/>
    </row>
    <row r="43" spans="1:21" ht="16.5" x14ac:dyDescent="0.25">
      <c r="A43" s="28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7"/>
      <c r="R43" s="29"/>
    </row>
    <row r="44" spans="1:21" ht="16.5" x14ac:dyDescent="0.25">
      <c r="A44" s="28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7"/>
      <c r="R44" s="29"/>
    </row>
    <row r="45" spans="1:21" ht="16.5" x14ac:dyDescent="0.25">
      <c r="A45" s="28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7"/>
      <c r="R45" s="29"/>
    </row>
    <row r="46" spans="1:21" ht="16.5" x14ac:dyDescent="0.25">
      <c r="A46" s="28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7"/>
      <c r="R46" s="29"/>
    </row>
    <row r="47" spans="1:21" ht="16.5" x14ac:dyDescent="0.25">
      <c r="A47" s="28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7"/>
      <c r="R47" s="29"/>
    </row>
    <row r="48" spans="1:21" ht="16.5" x14ac:dyDescent="0.25">
      <c r="A48" s="28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7"/>
      <c r="R48" s="29"/>
    </row>
    <row r="49" spans="1:18" ht="16.5" x14ac:dyDescent="0.25">
      <c r="A49" s="28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7"/>
      <c r="R49" s="29"/>
    </row>
    <row r="50" spans="1:18" ht="16.5" x14ac:dyDescent="0.25">
      <c r="A50" s="28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7"/>
      <c r="R50" s="29"/>
    </row>
    <row r="51" spans="1:18" ht="16.5" x14ac:dyDescent="0.25">
      <c r="A51" s="28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7"/>
      <c r="R51" s="29"/>
    </row>
    <row r="52" spans="1:18" ht="16.5" x14ac:dyDescent="0.25">
      <c r="A52" s="28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7"/>
      <c r="R52" s="29"/>
    </row>
    <row r="53" spans="1:18" ht="16.5" x14ac:dyDescent="0.25">
      <c r="A53" s="28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7"/>
      <c r="R53" s="29"/>
    </row>
    <row r="54" spans="1:18" ht="16.5" x14ac:dyDescent="0.25">
      <c r="A54" s="28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7"/>
      <c r="R54" s="29"/>
    </row>
    <row r="55" spans="1:18" ht="16.5" x14ac:dyDescent="0.25">
      <c r="A55" s="28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7"/>
      <c r="R55" s="29"/>
    </row>
    <row r="56" spans="1:18" ht="16.5" x14ac:dyDescent="0.25">
      <c r="A56" s="28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7"/>
      <c r="R56" s="29"/>
    </row>
    <row r="57" spans="1:18" ht="16.5" x14ac:dyDescent="0.25">
      <c r="A57" s="28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7"/>
      <c r="R57" s="29"/>
    </row>
    <row r="58" spans="1:18" ht="16.5" x14ac:dyDescent="0.25">
      <c r="A58" s="28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7"/>
      <c r="R58" s="29"/>
    </row>
    <row r="59" spans="1:18" ht="16.5" x14ac:dyDescent="0.25">
      <c r="A59" s="28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7"/>
      <c r="R59" s="29"/>
    </row>
    <row r="60" spans="1:18" ht="16.5" x14ac:dyDescent="0.25">
      <c r="A60" s="28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7"/>
      <c r="R60" s="29"/>
    </row>
    <row r="61" spans="1:18" ht="16.5" x14ac:dyDescent="0.25">
      <c r="A61" s="28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7"/>
      <c r="R61" s="29"/>
    </row>
    <row r="62" spans="1:18" ht="16.5" x14ac:dyDescent="0.25">
      <c r="A62" s="28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7"/>
      <c r="R62" s="29"/>
    </row>
    <row r="63" spans="1:18" ht="16.5" x14ac:dyDescent="0.25">
      <c r="A63" s="28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7"/>
      <c r="R63" s="29"/>
    </row>
    <row r="64" spans="1:18" ht="16.5" x14ac:dyDescent="0.25">
      <c r="A64" s="28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7"/>
      <c r="R64" s="29"/>
    </row>
    <row r="65" spans="1:18" ht="16.5" x14ac:dyDescent="0.25">
      <c r="A65" s="28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7"/>
      <c r="R65" s="29"/>
    </row>
    <row r="66" spans="1:18" ht="16.5" x14ac:dyDescent="0.25">
      <c r="A66" s="28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7"/>
      <c r="R66" s="29"/>
    </row>
    <row r="67" spans="1:18" ht="16.5" x14ac:dyDescent="0.25">
      <c r="A67" s="28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7"/>
      <c r="R67" s="29"/>
    </row>
    <row r="68" spans="1:18" ht="16.5" x14ac:dyDescent="0.25">
      <c r="A68" s="28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7"/>
      <c r="R68" s="29"/>
    </row>
    <row r="69" spans="1:18" ht="16.5" x14ac:dyDescent="0.25">
      <c r="A69" s="28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7"/>
      <c r="R69" s="29"/>
    </row>
    <row r="70" spans="1:18" ht="16.5" x14ac:dyDescent="0.25">
      <c r="A70" s="28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7"/>
      <c r="R70" s="29"/>
    </row>
    <row r="71" spans="1:18" ht="16.5" x14ac:dyDescent="0.25">
      <c r="A71" s="28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7"/>
      <c r="R71" s="29"/>
    </row>
    <row r="72" spans="1:18" ht="16.5" x14ac:dyDescent="0.25">
      <c r="A72" s="28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7"/>
      <c r="R72" s="29"/>
    </row>
    <row r="73" spans="1:18" ht="16.5" x14ac:dyDescent="0.25">
      <c r="A73" s="28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7"/>
      <c r="R73" s="29"/>
    </row>
    <row r="74" spans="1:18" ht="16.5" x14ac:dyDescent="0.25">
      <c r="A74" s="28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7"/>
      <c r="R74" s="29"/>
    </row>
    <row r="75" spans="1:18" ht="16.5" x14ac:dyDescent="0.25">
      <c r="A75" s="28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7"/>
      <c r="R75" s="29"/>
    </row>
    <row r="76" spans="1:18" ht="16.5" x14ac:dyDescent="0.25">
      <c r="A76" s="28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7"/>
      <c r="R76" s="29"/>
    </row>
    <row r="77" spans="1:18" ht="16.5" x14ac:dyDescent="0.25">
      <c r="A77" s="28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7"/>
      <c r="R77" s="29"/>
    </row>
    <row r="78" spans="1:18" ht="16.5" x14ac:dyDescent="0.25">
      <c r="A78" s="28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7"/>
      <c r="R78" s="29"/>
    </row>
    <row r="79" spans="1:18" ht="16.5" x14ac:dyDescent="0.25">
      <c r="A79" s="28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7"/>
      <c r="R79" s="29"/>
    </row>
    <row r="80" spans="1:18" ht="16.5" x14ac:dyDescent="0.25">
      <c r="A80" s="28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7"/>
      <c r="R80" s="29"/>
    </row>
    <row r="81" spans="1:18" ht="16.5" x14ac:dyDescent="0.25">
      <c r="A81" s="28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7"/>
      <c r="R81" s="29"/>
    </row>
    <row r="82" spans="1:18" ht="16.5" x14ac:dyDescent="0.25">
      <c r="A82" s="28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7"/>
      <c r="R82" s="29"/>
    </row>
    <row r="83" spans="1:18" ht="16.5" x14ac:dyDescent="0.25">
      <c r="A83" s="28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7"/>
      <c r="R83" s="29"/>
    </row>
    <row r="84" spans="1:18" ht="16.5" x14ac:dyDescent="0.25">
      <c r="A84" s="28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7"/>
      <c r="R84" s="29"/>
    </row>
    <row r="85" spans="1:18" ht="16.5" x14ac:dyDescent="0.25">
      <c r="A85" s="28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7"/>
      <c r="R85" s="29"/>
    </row>
    <row r="86" spans="1:18" ht="16.5" x14ac:dyDescent="0.25">
      <c r="A86" s="28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7"/>
      <c r="R86" s="29"/>
    </row>
    <row r="87" spans="1:18" ht="16.5" x14ac:dyDescent="0.25">
      <c r="A87" s="28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7"/>
      <c r="R87" s="29"/>
    </row>
    <row r="88" spans="1:18" ht="16.5" x14ac:dyDescent="0.25">
      <c r="A88" s="28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7"/>
      <c r="R88" s="29"/>
    </row>
    <row r="89" spans="1:18" ht="16.5" x14ac:dyDescent="0.25">
      <c r="A89" s="28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7"/>
      <c r="R89" s="29"/>
    </row>
    <row r="90" spans="1:18" ht="16.5" x14ac:dyDescent="0.25">
      <c r="A90" s="28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7"/>
      <c r="R90" s="29"/>
    </row>
    <row r="91" spans="1:18" ht="16.5" x14ac:dyDescent="0.25">
      <c r="A91" s="28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7"/>
      <c r="R91" s="29"/>
    </row>
    <row r="92" spans="1:18" ht="16.5" x14ac:dyDescent="0.25">
      <c r="A92" s="28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7"/>
      <c r="R92" s="29"/>
    </row>
    <row r="93" spans="1:18" ht="16.5" x14ac:dyDescent="0.25">
      <c r="A93" s="28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7"/>
      <c r="R93" s="29"/>
    </row>
    <row r="94" spans="1:18" ht="16.5" x14ac:dyDescent="0.25">
      <c r="A94" s="28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7"/>
      <c r="R94" s="29"/>
    </row>
    <row r="95" spans="1:18" ht="16.5" x14ac:dyDescent="0.25">
      <c r="A95" s="28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7"/>
      <c r="R95" s="29"/>
    </row>
    <row r="96" spans="1:18" ht="16.5" x14ac:dyDescent="0.25">
      <c r="A96" s="28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7"/>
      <c r="R96" s="29"/>
    </row>
    <row r="97" spans="1:18" ht="16.5" x14ac:dyDescent="0.25">
      <c r="A97" s="28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7"/>
      <c r="R97" s="29"/>
    </row>
    <row r="98" spans="1:18" ht="16.5" x14ac:dyDescent="0.25">
      <c r="A98" s="28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7"/>
      <c r="R98" s="29"/>
    </row>
    <row r="99" spans="1:18" ht="16.5" x14ac:dyDescent="0.25">
      <c r="A99" s="28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7"/>
      <c r="R99" s="29"/>
    </row>
    <row r="100" spans="1:18" ht="16.5" x14ac:dyDescent="0.25">
      <c r="A100" s="28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7"/>
      <c r="R100" s="29"/>
    </row>
    <row r="101" spans="1:18" ht="16.5" x14ac:dyDescent="0.25">
      <c r="A101" s="28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7"/>
      <c r="R101" s="29"/>
    </row>
    <row r="102" spans="1:18" ht="16.5" x14ac:dyDescent="0.25">
      <c r="A102" s="28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7"/>
      <c r="R102" s="29"/>
    </row>
    <row r="103" spans="1:18" ht="16.5" x14ac:dyDescent="0.25">
      <c r="A103" s="28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7"/>
      <c r="R103" s="29"/>
    </row>
    <row r="104" spans="1:18" ht="16.5" x14ac:dyDescent="0.25">
      <c r="A104" s="28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7"/>
      <c r="R104" s="29"/>
    </row>
    <row r="105" spans="1:18" ht="16.5" x14ac:dyDescent="0.25">
      <c r="A105" s="28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6"/>
      <c r="M105" s="21"/>
      <c r="N105" s="21"/>
      <c r="O105" s="21"/>
      <c r="P105" s="21"/>
      <c r="Q105" s="21"/>
      <c r="R105" s="29"/>
    </row>
    <row r="107" spans="1:18" ht="16.5" x14ac:dyDescent="0.25">
      <c r="N107" s="25"/>
      <c r="O107" s="25"/>
    </row>
    <row r="108" spans="1:18" ht="16.5" x14ac:dyDescent="0.25">
      <c r="N108" s="25"/>
      <c r="O108" s="25"/>
    </row>
    <row r="109" spans="1:18" ht="16.5" x14ac:dyDescent="0.25">
      <c r="N109" s="25"/>
      <c r="O109" s="25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2019-07-31T07:33:19Z</dcterms:modified>
</cp:coreProperties>
</file>