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9\02.XuLyBH\"/>
    </mc:Choice>
  </mc:AlternateContent>
  <bookViews>
    <workbookView xWindow="-15" yWindow="4035" windowWidth="10320" windowHeight="4065"/>
  </bookViews>
  <sheets>
    <sheet name="TG102LE" sheetId="33" r:id="rId1"/>
    <sheet name="TG102V" sheetId="32" r:id="rId2"/>
    <sheet name="TG102SE" sheetId="31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U36" i="33" l="1"/>
  <c r="U35" i="33"/>
  <c r="U34" i="33"/>
  <c r="U33" i="33"/>
  <c r="U32" i="33"/>
  <c r="U31" i="33"/>
  <c r="U30" i="33"/>
  <c r="U29" i="33"/>
  <c r="U28" i="33"/>
  <c r="U27" i="33"/>
  <c r="U26" i="33"/>
  <c r="U21" i="33"/>
  <c r="U20" i="33"/>
  <c r="U37" i="33" l="1"/>
  <c r="U22" i="33"/>
  <c r="U33" i="32"/>
  <c r="U32" i="32"/>
  <c r="U31" i="32"/>
  <c r="U30" i="32"/>
  <c r="U29" i="32"/>
  <c r="U28" i="32"/>
  <c r="U27" i="32"/>
  <c r="U26" i="32"/>
  <c r="U25" i="32"/>
  <c r="U24" i="32"/>
  <c r="U23" i="32"/>
  <c r="U18" i="32"/>
  <c r="U17" i="32"/>
  <c r="U34" i="32" l="1"/>
  <c r="U19" i="32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<sst xmlns="http://schemas.openxmlformats.org/spreadsheetml/2006/main" count="463" uniqueCount="125">
  <si>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</si>
  <si>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</si>
  <si>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</si>
  <si>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</si>
  <si>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</si>
  <si>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</si>
  <si>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</si>
  <si>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</si>
  <si>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</si>
  <si>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</si>
  <si>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</si>
  <si>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</si>
  <si>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</si>
  <si>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</si>
  <si>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</si>
  <si>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</si>
  <si>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</si>
  <si>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</si>
  <si>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</si>
  <si>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</si>
  <si>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</si>
  <si>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</si>
  <si>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</si>
  <si>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</si>
  <si>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</si>
  <si>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</si>
  <si>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</si>
  <si>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</si>
  <si>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</si>
  <si>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</si>
  <si>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</si>
  <si>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</si>
  <si>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</si>
  <si>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</si>
  <si>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</si>
  <si>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</si>
  <si>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</si>
  <si>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</si>
  <si>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</si>
  <si>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</si>
  <si>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</si>
  <si>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</si>
  <si>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</si>
  <si>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</si>
  <si>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</si>
  <si>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</si>
  <si>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</si>
  <si>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</si>
  <si>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</si>
  <si>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</si>
  <si>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</si>
  <si>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</si>
  <si>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09 NĂM 2019</t>
  </si>
  <si>
    <t>Taris HN</t>
  </si>
  <si>
    <t>TG102LE</t>
  </si>
  <si>
    <t>Còn BH</t>
  </si>
  <si>
    <t>TG102V</t>
  </si>
  <si>
    <t>H</t>
  </si>
  <si>
    <t>04/09/2019</t>
  </si>
  <si>
    <t>Lỗi khởi động thiết bị,vỏ lỗi chân bắt ốc</t>
  </si>
  <si>
    <t>203.162.69.18,16882</t>
  </si>
  <si>
    <t>Lock : '203.162.69.18,16882</t>
  </si>
  <si>
    <t>LE.1.00.---05.190404</t>
  </si>
  <si>
    <t>Nạp lại FW</t>
  </si>
  <si>
    <t xml:space="preserve">W.1.00.---01.180629 </t>
  </si>
  <si>
    <t>BT</t>
  </si>
  <si>
    <t>Thể</t>
  </si>
  <si>
    <t xml:space="preserve">W.1.00.---01.181101 </t>
  </si>
  <si>
    <t>06/09/2019</t>
  </si>
  <si>
    <t>Lỗi GSM</t>
  </si>
  <si>
    <t>Setfactory,nâng cấp FW</t>
  </si>
  <si>
    <t>Câu sim</t>
  </si>
  <si>
    <t>20/09/2019</t>
  </si>
  <si>
    <t>TG102SE</t>
  </si>
  <si>
    <t>Anten GSM,</t>
  </si>
  <si>
    <t>Chập module GSM</t>
  </si>
  <si>
    <t>Tùng</t>
  </si>
  <si>
    <t>SE.3.00.---02.180711</t>
  </si>
  <si>
    <t>203.162.69.57,20005</t>
  </si>
  <si>
    <t>SE.3.00.---01.120817</t>
  </si>
  <si>
    <t>Lock: 203.162.69.42,20001</t>
  </si>
  <si>
    <t>Kiểm tra lại dịch vụ server</t>
  </si>
  <si>
    <t>Lock: 203.162.69.18,16876</t>
  </si>
  <si>
    <t>Kiểm tra lại dịch vụ trên server</t>
  </si>
  <si>
    <t>Thiết bị hoạt động bình thường</t>
  </si>
  <si>
    <t>Test lại kiểm tra chức năng</t>
  </si>
  <si>
    <t>Cấu hình lại thiết bị</t>
  </si>
  <si>
    <t xml:space="preserve">W.1.00.---01.180320 </t>
  </si>
  <si>
    <t>Lock: 203.162.69.75,20475</t>
  </si>
  <si>
    <t>ID mới: 866104026998636</t>
  </si>
  <si>
    <t>24/09/2019</t>
  </si>
  <si>
    <t>LE.1.00.---01.181025</t>
  </si>
  <si>
    <t>124.158.005.014,16870</t>
  </si>
  <si>
    <t>VI.1.00.---01.170906</t>
  </si>
  <si>
    <t>203.162.69.75,20075</t>
  </si>
  <si>
    <t>KS</t>
  </si>
  <si>
    <t>Thay khay sim,nâng cấp FW</t>
  </si>
  <si>
    <t>VI.1.00.---01.180629</t>
  </si>
  <si>
    <t>Cấu hình sai</t>
  </si>
  <si>
    <t>Khách báo nhảy vị trí</t>
  </si>
  <si>
    <t>Kiểm tra lại thiết bị</t>
  </si>
  <si>
    <t>Lock: 203.162.69.18,16883</t>
  </si>
  <si>
    <t>Thiết bị reset liên tục</t>
  </si>
  <si>
    <t>Nạp lại FW, khởi tạo lại thiết bị</t>
  </si>
  <si>
    <t>Lock: 203.162.69.18,16882</t>
  </si>
  <si>
    <t>Lock: 203.162.69.75,20075</t>
  </si>
  <si>
    <t>Mất kết nối MCU và Module</t>
  </si>
  <si>
    <t>LE.1.00.---01.180405</t>
  </si>
  <si>
    <t>Khởi tạo lại thiết bị, nâng cấp FW</t>
  </si>
  <si>
    <t>Lock: 203.162.69.18,17880</t>
  </si>
  <si>
    <t>Mất nguồn</t>
  </si>
  <si>
    <t xml:space="preserve">Xử lý lại phần cứng </t>
  </si>
  <si>
    <t>Lock: 112.213.84.70,20270</t>
  </si>
  <si>
    <t>Lock: 203.162.69.18,16881</t>
  </si>
  <si>
    <t>LE.1.00.---01.180925</t>
  </si>
  <si>
    <t>Lock: 203.162.69.57,10001</t>
  </si>
  <si>
    <t>Khách báo không sửa</t>
  </si>
  <si>
    <t>26/09/2019</t>
  </si>
  <si>
    <t>Thay khay sim</t>
  </si>
  <si>
    <t>Mất cấu hình, lỗi GSM</t>
  </si>
  <si>
    <t>Thay khay sim, cấu hình lại thiết bị</t>
  </si>
  <si>
    <t>Thay module GSM, khay sim, nâng cấp FW</t>
  </si>
  <si>
    <t>Kiểm tra lại thiết bị, nâng cấp FW</t>
  </si>
  <si>
    <t>Mạch  oxi hóa nặng</t>
  </si>
  <si>
    <t>Không nhận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</si>
</sst>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A4" zoomScale="55" zoomScaleNormal="55" workbookViewId="0">
      <selection activeCell="D16" sqref="D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"/>
      <c r="R1" s="40"/>
    </row>
    <row r="2" spans="1:21" ht="20.25" customHeight="1" x14ac:dyDescent="0.25">
      <c r="A2" s="68" t="s">
        <v>11</v>
      </c>
      <c r="B2" s="69"/>
      <c r="C2" s="69"/>
      <c r="D2" s="69"/>
      <c r="E2" s="70" t="s">
        <v>53</v>
      </c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1" t="s">
        <v>0</v>
      </c>
      <c r="B4" s="73" t="s">
        <v>10</v>
      </c>
      <c r="C4" s="74"/>
      <c r="D4" s="74"/>
      <c r="E4" s="74"/>
      <c r="F4" s="74"/>
      <c r="G4" s="74"/>
      <c r="H4" s="74"/>
      <c r="I4" s="75"/>
      <c r="J4" s="76" t="s">
        <v>6</v>
      </c>
      <c r="K4" s="63" t="s">
        <v>15</v>
      </c>
      <c r="L4" s="63"/>
      <c r="M4" s="78" t="s">
        <v>8</v>
      </c>
      <c r="N4" s="79"/>
      <c r="O4" s="80" t="s">
        <v>9</v>
      </c>
      <c r="P4" s="80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2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4" t="s">
        <v>5</v>
      </c>
      <c r="H5" s="4" t="s">
        <v>7</v>
      </c>
      <c r="I5" s="18" t="s">
        <v>19</v>
      </c>
      <c r="J5" s="77"/>
      <c r="K5" s="60" t="s">
        <v>16</v>
      </c>
      <c r="L5" s="60" t="s">
        <v>17</v>
      </c>
      <c r="M5" s="59" t="s">
        <v>13</v>
      </c>
      <c r="N5" s="60" t="s">
        <v>14</v>
      </c>
      <c r="O5" s="81"/>
      <c r="P5" s="81"/>
      <c r="Q5" s="63"/>
      <c r="R5" s="63"/>
      <c r="T5" s="63"/>
      <c r="U5" s="63"/>
    </row>
    <row r="6" spans="1:21" s="1" customFormat="1" ht="15.75" customHeight="1" x14ac:dyDescent="0.25">
      <c r="A6" s="30">
        <v>1</v>
      </c>
      <c r="B6" s="19" t="s">
        <v>58</v>
      </c>
      <c r="C6" s="19" t="s">
        <v>68</v>
      </c>
      <c r="D6" s="3" t="s">
        <v>54</v>
      </c>
      <c r="E6" s="20">
        <v>867717030420641</v>
      </c>
      <c r="F6" s="41"/>
      <c r="G6" s="3" t="s">
        <v>55</v>
      </c>
      <c r="H6" s="16"/>
      <c r="I6" s="22" t="s">
        <v>61</v>
      </c>
      <c r="J6" s="15" t="s">
        <v>59</v>
      </c>
      <c r="K6" s="15"/>
      <c r="L6" s="15" t="s">
        <v>62</v>
      </c>
      <c r="M6" s="15" t="s">
        <v>63</v>
      </c>
      <c r="N6" s="25"/>
      <c r="O6" s="15" t="s">
        <v>65</v>
      </c>
      <c r="P6" s="15" t="s">
        <v>66</v>
      </c>
      <c r="Q6" s="26" t="s">
        <v>26</v>
      </c>
      <c r="R6" s="3" t="s">
        <v>31</v>
      </c>
      <c r="T6" s="64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72</v>
      </c>
      <c r="C7" s="19" t="s">
        <v>117</v>
      </c>
      <c r="D7" s="3" t="s">
        <v>54</v>
      </c>
      <c r="E7" s="20">
        <v>867717030420195</v>
      </c>
      <c r="F7" s="3"/>
      <c r="G7" s="3" t="s">
        <v>55</v>
      </c>
      <c r="H7" s="20"/>
      <c r="I7" s="22" t="s">
        <v>101</v>
      </c>
      <c r="J7" s="15" t="s">
        <v>102</v>
      </c>
      <c r="K7" s="15"/>
      <c r="L7" s="15" t="s">
        <v>62</v>
      </c>
      <c r="M7" s="15" t="s">
        <v>103</v>
      </c>
      <c r="N7" s="15"/>
      <c r="O7" s="15" t="s">
        <v>65</v>
      </c>
      <c r="P7" s="15" t="s">
        <v>76</v>
      </c>
      <c r="Q7" s="26" t="s">
        <v>26</v>
      </c>
      <c r="R7" s="3" t="s">
        <v>31</v>
      </c>
      <c r="T7" s="65"/>
      <c r="U7" s="30" t="s">
        <v>43</v>
      </c>
    </row>
    <row r="8" spans="1:21" s="1" customFormat="1" ht="15.75" customHeight="1" x14ac:dyDescent="0.25">
      <c r="A8" s="30">
        <v>3</v>
      </c>
      <c r="B8" s="19" t="s">
        <v>72</v>
      </c>
      <c r="C8" s="19" t="s">
        <v>117</v>
      </c>
      <c r="D8" s="3" t="s">
        <v>54</v>
      </c>
      <c r="E8" s="20">
        <v>867717030426465</v>
      </c>
      <c r="F8" s="3"/>
      <c r="G8" s="3" t="s">
        <v>55</v>
      </c>
      <c r="H8" s="15"/>
      <c r="I8" s="22" t="s">
        <v>113</v>
      </c>
      <c r="J8" s="15" t="s">
        <v>84</v>
      </c>
      <c r="K8" s="22" t="s">
        <v>114</v>
      </c>
      <c r="L8" s="15" t="s">
        <v>62</v>
      </c>
      <c r="M8" s="15" t="s">
        <v>122</v>
      </c>
      <c r="N8" s="25"/>
      <c r="O8" s="15" t="s">
        <v>65</v>
      </c>
      <c r="P8" s="15" t="s">
        <v>76</v>
      </c>
      <c r="Q8" s="29" t="s">
        <v>26</v>
      </c>
      <c r="R8" s="30" t="s">
        <v>32</v>
      </c>
      <c r="T8" s="65"/>
      <c r="U8" s="30" t="s">
        <v>28</v>
      </c>
    </row>
    <row r="9" spans="1:21" s="1" customFormat="1" ht="15.75" customHeight="1" x14ac:dyDescent="0.25">
      <c r="A9" s="30">
        <v>4</v>
      </c>
      <c r="B9" s="19" t="s">
        <v>72</v>
      </c>
      <c r="C9" s="19" t="s">
        <v>117</v>
      </c>
      <c r="D9" s="3" t="s">
        <v>54</v>
      </c>
      <c r="E9" s="20">
        <v>867857039891796</v>
      </c>
      <c r="F9" s="3"/>
      <c r="G9" s="3" t="s">
        <v>55</v>
      </c>
      <c r="H9" s="16"/>
      <c r="I9" s="22" t="s">
        <v>115</v>
      </c>
      <c r="J9" s="15" t="s">
        <v>84</v>
      </c>
      <c r="K9" s="15" t="s">
        <v>62</v>
      </c>
      <c r="L9" s="15"/>
      <c r="M9" s="15" t="s">
        <v>100</v>
      </c>
      <c r="N9" s="15"/>
      <c r="O9" s="15" t="s">
        <v>65</v>
      </c>
      <c r="P9" s="15" t="s">
        <v>76</v>
      </c>
      <c r="Q9" s="29" t="s">
        <v>26</v>
      </c>
      <c r="R9" s="30" t="s">
        <v>32</v>
      </c>
      <c r="T9" s="65"/>
      <c r="U9" s="30" t="s">
        <v>38</v>
      </c>
    </row>
    <row r="10" spans="1:21" s="1" customFormat="1" ht="15.75" customHeight="1" x14ac:dyDescent="0.25">
      <c r="A10" s="30">
        <v>5</v>
      </c>
      <c r="B10" s="19" t="s">
        <v>72</v>
      </c>
      <c r="C10" s="19" t="s">
        <v>117</v>
      </c>
      <c r="D10" s="3" t="s">
        <v>54</v>
      </c>
      <c r="E10" s="20">
        <v>867717030420641</v>
      </c>
      <c r="F10" s="3"/>
      <c r="G10" s="3" t="s">
        <v>55</v>
      </c>
      <c r="H10" s="3"/>
      <c r="I10" s="15" t="s">
        <v>104</v>
      </c>
      <c r="J10" s="15" t="s">
        <v>84</v>
      </c>
      <c r="K10" s="42" t="s">
        <v>62</v>
      </c>
      <c r="L10" s="15"/>
      <c r="M10" s="15" t="s">
        <v>100</v>
      </c>
      <c r="N10" s="15"/>
      <c r="O10" s="15" t="s">
        <v>65</v>
      </c>
      <c r="P10" s="15" t="s">
        <v>76</v>
      </c>
      <c r="Q10" s="26" t="s">
        <v>26</v>
      </c>
      <c r="R10" s="3" t="s">
        <v>32</v>
      </c>
      <c r="T10" s="65"/>
      <c r="U10" s="30" t="s">
        <v>44</v>
      </c>
    </row>
    <row r="11" spans="1:21" s="1" customFormat="1" ht="15.75" customHeight="1" x14ac:dyDescent="0.25">
      <c r="A11" s="30">
        <v>6</v>
      </c>
      <c r="B11" s="19" t="s">
        <v>72</v>
      </c>
      <c r="C11" s="19" t="s">
        <v>117</v>
      </c>
      <c r="D11" s="3" t="s">
        <v>54</v>
      </c>
      <c r="E11" s="20">
        <v>867857039937417</v>
      </c>
      <c r="F11" s="3"/>
      <c r="G11" s="3" t="s">
        <v>55</v>
      </c>
      <c r="H11" s="16"/>
      <c r="I11" s="15" t="s">
        <v>105</v>
      </c>
      <c r="J11" s="15" t="s">
        <v>106</v>
      </c>
      <c r="K11" s="15" t="s">
        <v>107</v>
      </c>
      <c r="L11" s="15" t="s">
        <v>62</v>
      </c>
      <c r="M11" s="15" t="s">
        <v>108</v>
      </c>
      <c r="N11" s="15"/>
      <c r="O11" s="15" t="s">
        <v>65</v>
      </c>
      <c r="P11" s="15" t="s">
        <v>76</v>
      </c>
      <c r="Q11" s="26" t="s">
        <v>26</v>
      </c>
      <c r="R11" s="30" t="s">
        <v>47</v>
      </c>
      <c r="T11" s="66"/>
      <c r="U11" s="30" t="s">
        <v>37</v>
      </c>
    </row>
    <row r="12" spans="1:21" s="17" customFormat="1" ht="15.75" customHeight="1" x14ac:dyDescent="0.25">
      <c r="A12" s="30">
        <v>7</v>
      </c>
      <c r="B12" s="19" t="s">
        <v>72</v>
      </c>
      <c r="C12" s="19" t="s">
        <v>117</v>
      </c>
      <c r="D12" s="3" t="s">
        <v>54</v>
      </c>
      <c r="E12" s="20">
        <v>868183034567177</v>
      </c>
      <c r="F12" s="3"/>
      <c r="G12" s="3" t="s">
        <v>55</v>
      </c>
      <c r="H12" s="15"/>
      <c r="I12" s="22" t="s">
        <v>109</v>
      </c>
      <c r="J12" s="22" t="s">
        <v>110</v>
      </c>
      <c r="K12" s="15"/>
      <c r="L12" s="15" t="s">
        <v>62</v>
      </c>
      <c r="M12" s="15" t="s">
        <v>111</v>
      </c>
      <c r="N12" s="25"/>
      <c r="O12" s="15" t="s">
        <v>65</v>
      </c>
      <c r="P12" s="15" t="s">
        <v>76</v>
      </c>
      <c r="Q12" s="29" t="s">
        <v>24</v>
      </c>
      <c r="R12" s="30" t="s">
        <v>38</v>
      </c>
      <c r="T12" s="64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 t="s">
        <v>72</v>
      </c>
      <c r="C13" s="19" t="s">
        <v>117</v>
      </c>
      <c r="D13" s="3" t="s">
        <v>54</v>
      </c>
      <c r="E13" s="61">
        <v>867857039903641</v>
      </c>
      <c r="F13" s="3"/>
      <c r="G13" s="3" t="s">
        <v>55</v>
      </c>
      <c r="H13" s="16" t="s">
        <v>83</v>
      </c>
      <c r="I13" s="22" t="s">
        <v>112</v>
      </c>
      <c r="J13" s="15" t="s">
        <v>106</v>
      </c>
      <c r="K13" s="15" t="s">
        <v>107</v>
      </c>
      <c r="L13" s="15"/>
      <c r="M13" s="15" t="s">
        <v>108</v>
      </c>
      <c r="N13" s="25"/>
      <c r="O13" s="15" t="s">
        <v>65</v>
      </c>
      <c r="P13" s="15" t="s">
        <v>76</v>
      </c>
      <c r="Q13" s="26" t="s">
        <v>26</v>
      </c>
      <c r="R13" s="30" t="s">
        <v>47</v>
      </c>
      <c r="T13" s="65"/>
      <c r="U13" s="30" t="s">
        <v>47</v>
      </c>
    </row>
    <row r="14" spans="1:21" s="1" customFormat="1" ht="15.75" customHeight="1" x14ac:dyDescent="0.25">
      <c r="A14" s="30">
        <v>9</v>
      </c>
      <c r="B14" s="19" t="s">
        <v>90</v>
      </c>
      <c r="C14" s="19" t="s">
        <v>117</v>
      </c>
      <c r="D14" s="3" t="s">
        <v>54</v>
      </c>
      <c r="E14" s="20">
        <v>868183034684725</v>
      </c>
      <c r="F14" s="41"/>
      <c r="G14" s="3" t="s">
        <v>55</v>
      </c>
      <c r="H14" s="15"/>
      <c r="I14" s="22" t="s">
        <v>92</v>
      </c>
      <c r="J14" s="15" t="s">
        <v>98</v>
      </c>
      <c r="K14" s="22" t="s">
        <v>91</v>
      </c>
      <c r="L14" s="15" t="s">
        <v>62</v>
      </c>
      <c r="M14" s="15" t="s">
        <v>86</v>
      </c>
      <c r="N14" s="15"/>
      <c r="O14" s="15" t="s">
        <v>65</v>
      </c>
      <c r="P14" s="15" t="s">
        <v>66</v>
      </c>
      <c r="Q14" s="29" t="s">
        <v>26</v>
      </c>
      <c r="R14" s="30" t="s">
        <v>31</v>
      </c>
      <c r="T14" s="65"/>
      <c r="U14" s="30" t="s">
        <v>46</v>
      </c>
    </row>
    <row r="15" spans="1:21" ht="16.5" x14ac:dyDescent="0.25">
      <c r="A15" s="30">
        <v>10</v>
      </c>
      <c r="B15" s="19" t="s">
        <v>90</v>
      </c>
      <c r="C15" s="19" t="s">
        <v>117</v>
      </c>
      <c r="D15" s="3" t="s">
        <v>54</v>
      </c>
      <c r="E15" s="20">
        <v>868183034605548</v>
      </c>
      <c r="F15" s="41"/>
      <c r="G15" s="3" t="s">
        <v>55</v>
      </c>
      <c r="H15" s="15"/>
      <c r="I15" s="25" t="s">
        <v>78</v>
      </c>
      <c r="J15" s="15" t="s">
        <v>99</v>
      </c>
      <c r="K15" s="15" t="s">
        <v>91</v>
      </c>
      <c r="L15" s="15" t="s">
        <v>62</v>
      </c>
      <c r="M15" s="15" t="s">
        <v>100</v>
      </c>
      <c r="N15" s="15"/>
      <c r="O15" s="15" t="s">
        <v>65</v>
      </c>
      <c r="P15" s="15" t="s">
        <v>66</v>
      </c>
      <c r="Q15" s="29" t="s">
        <v>26</v>
      </c>
      <c r="R15" s="3" t="s">
        <v>31</v>
      </c>
      <c r="T15" s="65"/>
      <c r="U15" s="30" t="s">
        <v>31</v>
      </c>
    </row>
    <row r="16" spans="1:21" ht="16.5" x14ac:dyDescent="0.25">
      <c r="A16" s="30">
        <v>11</v>
      </c>
      <c r="B16" s="19"/>
      <c r="C16" s="19"/>
      <c r="D16" s="3"/>
      <c r="E16" s="20"/>
      <c r="F16" s="41"/>
      <c r="G16" s="3"/>
      <c r="H16" s="15"/>
      <c r="I16" s="22"/>
      <c r="J16" s="15"/>
      <c r="K16" s="22"/>
      <c r="L16" s="15"/>
      <c r="M16" s="15"/>
      <c r="N16" s="15"/>
      <c r="O16" s="15"/>
      <c r="P16" s="15"/>
      <c r="Q16" s="29"/>
      <c r="R16" s="30"/>
      <c r="T16" s="66"/>
      <c r="U16" s="30" t="s">
        <v>32</v>
      </c>
    </row>
    <row r="17" spans="1:21" ht="16.5" x14ac:dyDescent="0.25">
      <c r="A17" s="30">
        <v>12</v>
      </c>
      <c r="B17" s="19"/>
      <c r="C17" s="19"/>
      <c r="D17" s="3"/>
      <c r="E17" s="20"/>
      <c r="F17" s="41"/>
      <c r="G17" s="3"/>
      <c r="H17" s="15"/>
      <c r="I17" s="25"/>
      <c r="J17" s="15"/>
      <c r="K17" s="15"/>
      <c r="L17" s="15"/>
      <c r="M17" s="15"/>
      <c r="N17" s="15"/>
      <c r="O17" s="15"/>
      <c r="P17" s="15"/>
      <c r="Q17" s="29"/>
      <c r="R17" s="3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9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2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4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3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zoomScale="55" zoomScaleNormal="55" workbookViewId="0">
      <selection activeCell="M8" sqref="M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"/>
      <c r="R1" s="40"/>
    </row>
    <row r="2" spans="1:21" ht="20.25" customHeight="1" x14ac:dyDescent="0.25">
      <c r="A2" s="68" t="s">
        <v>11</v>
      </c>
      <c r="B2" s="69"/>
      <c r="C2" s="69"/>
      <c r="D2" s="69"/>
      <c r="E2" s="70" t="s">
        <v>53</v>
      </c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1" t="s">
        <v>0</v>
      </c>
      <c r="B4" s="73" t="s">
        <v>10</v>
      </c>
      <c r="C4" s="74"/>
      <c r="D4" s="74"/>
      <c r="E4" s="74"/>
      <c r="F4" s="74"/>
      <c r="G4" s="74"/>
      <c r="H4" s="74"/>
      <c r="I4" s="75"/>
      <c r="J4" s="76" t="s">
        <v>6</v>
      </c>
      <c r="K4" s="63" t="s">
        <v>15</v>
      </c>
      <c r="L4" s="63"/>
      <c r="M4" s="78" t="s">
        <v>8</v>
      </c>
      <c r="N4" s="79"/>
      <c r="O4" s="80" t="s">
        <v>9</v>
      </c>
      <c r="P4" s="80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2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4" t="s">
        <v>5</v>
      </c>
      <c r="H5" s="4" t="s">
        <v>7</v>
      </c>
      <c r="I5" s="18" t="s">
        <v>19</v>
      </c>
      <c r="J5" s="77"/>
      <c r="K5" s="58" t="s">
        <v>16</v>
      </c>
      <c r="L5" s="58" t="s">
        <v>17</v>
      </c>
      <c r="M5" s="57" t="s">
        <v>13</v>
      </c>
      <c r="N5" s="58" t="s">
        <v>14</v>
      </c>
      <c r="O5" s="81"/>
      <c r="P5" s="81"/>
      <c r="Q5" s="63"/>
      <c r="R5" s="63"/>
      <c r="T5" s="63"/>
      <c r="U5" s="63"/>
    </row>
    <row r="6" spans="1:21" s="1" customFormat="1" ht="15.75" customHeight="1" x14ac:dyDescent="0.25">
      <c r="A6" s="30">
        <v>1</v>
      </c>
      <c r="B6" s="19" t="s">
        <v>58</v>
      </c>
      <c r="C6" s="19" t="s">
        <v>68</v>
      </c>
      <c r="D6" s="3" t="s">
        <v>56</v>
      </c>
      <c r="E6" s="85">
        <v>864811036931389</v>
      </c>
      <c r="F6" s="41"/>
      <c r="G6" s="3" t="s">
        <v>57</v>
      </c>
      <c r="H6" s="16"/>
      <c r="I6" s="22" t="s">
        <v>60</v>
      </c>
      <c r="J6" s="15" t="s">
        <v>69</v>
      </c>
      <c r="K6" s="15" t="s">
        <v>64</v>
      </c>
      <c r="L6" s="15" t="s">
        <v>67</v>
      </c>
      <c r="M6" s="15" t="s">
        <v>70</v>
      </c>
      <c r="N6" s="62" t="s">
        <v>71</v>
      </c>
      <c r="O6" s="15" t="s">
        <v>65</v>
      </c>
      <c r="P6" s="15" t="s">
        <v>66</v>
      </c>
      <c r="Q6" s="29" t="s">
        <v>26</v>
      </c>
      <c r="R6" s="30" t="s">
        <v>31</v>
      </c>
      <c r="T6" s="64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72</v>
      </c>
      <c r="C7" s="19" t="s">
        <v>117</v>
      </c>
      <c r="D7" s="3" t="s">
        <v>56</v>
      </c>
      <c r="E7" s="85">
        <v>864811036994734</v>
      </c>
      <c r="F7" s="3"/>
      <c r="G7" s="3" t="s">
        <v>57</v>
      </c>
      <c r="H7" s="15" t="s">
        <v>83</v>
      </c>
      <c r="I7" s="22" t="s">
        <v>82</v>
      </c>
      <c r="J7" s="15" t="s">
        <v>69</v>
      </c>
      <c r="K7" s="15" t="s">
        <v>67</v>
      </c>
      <c r="L7" s="15"/>
      <c r="M7" s="15" t="s">
        <v>118</v>
      </c>
      <c r="N7" s="62" t="s">
        <v>71</v>
      </c>
      <c r="O7" s="15" t="s">
        <v>65</v>
      </c>
      <c r="P7" s="15" t="s">
        <v>76</v>
      </c>
      <c r="Q7" s="29" t="s">
        <v>26</v>
      </c>
      <c r="R7" s="30" t="s">
        <v>32</v>
      </c>
      <c r="T7" s="65"/>
      <c r="U7" s="30" t="s">
        <v>28</v>
      </c>
    </row>
    <row r="8" spans="1:21" s="1" customFormat="1" ht="15.75" customHeight="1" x14ac:dyDescent="0.25">
      <c r="A8" s="30">
        <v>3</v>
      </c>
      <c r="B8" s="19" t="s">
        <v>72</v>
      </c>
      <c r="C8" s="19" t="s">
        <v>117</v>
      </c>
      <c r="D8" s="3" t="s">
        <v>56</v>
      </c>
      <c r="E8" s="85">
        <v>868926033924603</v>
      </c>
      <c r="F8" s="3"/>
      <c r="G8" s="3" t="s">
        <v>55</v>
      </c>
      <c r="H8" s="16"/>
      <c r="I8" s="22"/>
      <c r="J8" s="15" t="s">
        <v>119</v>
      </c>
      <c r="K8" s="15"/>
      <c r="L8" s="15" t="s">
        <v>67</v>
      </c>
      <c r="M8" s="15" t="s">
        <v>120</v>
      </c>
      <c r="N8" s="62" t="s">
        <v>71</v>
      </c>
      <c r="O8" s="15" t="s">
        <v>65</v>
      </c>
      <c r="P8" s="15" t="s">
        <v>76</v>
      </c>
      <c r="Q8" s="29" t="s">
        <v>26</v>
      </c>
      <c r="R8" s="30" t="s">
        <v>30</v>
      </c>
      <c r="T8" s="65"/>
      <c r="U8" s="30" t="s">
        <v>38</v>
      </c>
    </row>
    <row r="9" spans="1:21" s="1" customFormat="1" ht="15.75" customHeight="1" x14ac:dyDescent="0.25">
      <c r="A9" s="30">
        <v>4</v>
      </c>
      <c r="B9" s="19" t="s">
        <v>72</v>
      </c>
      <c r="C9" s="19" t="s">
        <v>117</v>
      </c>
      <c r="D9" s="3" t="s">
        <v>56</v>
      </c>
      <c r="E9" s="85">
        <v>868926033981645</v>
      </c>
      <c r="F9" s="3"/>
      <c r="G9" s="3" t="s">
        <v>55</v>
      </c>
      <c r="H9" s="3" t="s">
        <v>89</v>
      </c>
      <c r="I9" s="15" t="s">
        <v>88</v>
      </c>
      <c r="J9" s="15" t="s">
        <v>69</v>
      </c>
      <c r="K9" s="15" t="s">
        <v>87</v>
      </c>
      <c r="L9" s="15" t="s">
        <v>67</v>
      </c>
      <c r="M9" s="15" t="s">
        <v>121</v>
      </c>
      <c r="N9" s="62" t="s">
        <v>71</v>
      </c>
      <c r="O9" s="15" t="s">
        <v>65</v>
      </c>
      <c r="P9" s="15" t="s">
        <v>76</v>
      </c>
      <c r="Q9" s="26" t="s">
        <v>24</v>
      </c>
      <c r="R9" s="3" t="s">
        <v>43</v>
      </c>
      <c r="T9" s="65"/>
      <c r="U9" s="30" t="s">
        <v>44</v>
      </c>
    </row>
    <row r="10" spans="1:21" s="17" customFormat="1" ht="15.75" customHeight="1" x14ac:dyDescent="0.25">
      <c r="A10" s="30">
        <v>5</v>
      </c>
      <c r="B10" s="19" t="s">
        <v>90</v>
      </c>
      <c r="C10" s="19" t="s">
        <v>117</v>
      </c>
      <c r="D10" s="3" t="s">
        <v>56</v>
      </c>
      <c r="E10" s="85">
        <v>868345031040116</v>
      </c>
      <c r="F10" s="41"/>
      <c r="G10" s="3" t="s">
        <v>55</v>
      </c>
      <c r="H10" s="15"/>
      <c r="I10" s="22"/>
      <c r="J10" s="15" t="s">
        <v>123</v>
      </c>
      <c r="K10" s="15" t="s">
        <v>93</v>
      </c>
      <c r="L10" s="15" t="s">
        <v>97</v>
      </c>
      <c r="M10" s="15" t="s">
        <v>124</v>
      </c>
      <c r="N10" s="86"/>
      <c r="O10" s="15" t="s">
        <v>65</v>
      </c>
      <c r="P10" s="15" t="s">
        <v>66</v>
      </c>
      <c r="Q10" s="29" t="s">
        <v>26</v>
      </c>
      <c r="R10" s="30" t="s">
        <v>31</v>
      </c>
      <c r="T10" s="64" t="s">
        <v>26</v>
      </c>
      <c r="U10" s="30" t="s">
        <v>30</v>
      </c>
    </row>
    <row r="11" spans="1:21" s="1" customFormat="1" ht="15.75" customHeight="1" x14ac:dyDescent="0.25">
      <c r="A11" s="30">
        <v>6</v>
      </c>
      <c r="B11" s="19" t="s">
        <v>90</v>
      </c>
      <c r="C11" s="19" t="s">
        <v>117</v>
      </c>
      <c r="D11" s="3" t="s">
        <v>56</v>
      </c>
      <c r="E11" s="85">
        <v>866192037788591</v>
      </c>
      <c r="F11" s="41"/>
      <c r="G11" s="3" t="s">
        <v>57</v>
      </c>
      <c r="H11" s="16"/>
      <c r="I11" s="22" t="s">
        <v>94</v>
      </c>
      <c r="J11" s="15" t="s">
        <v>69</v>
      </c>
      <c r="K11" s="15" t="s">
        <v>93</v>
      </c>
      <c r="L11" s="15" t="s">
        <v>97</v>
      </c>
      <c r="M11" s="15" t="s">
        <v>96</v>
      </c>
      <c r="N11" s="62" t="s">
        <v>71</v>
      </c>
      <c r="O11" s="15" t="s">
        <v>95</v>
      </c>
      <c r="P11" s="15" t="s">
        <v>66</v>
      </c>
      <c r="Q11" s="26" t="s">
        <v>24</v>
      </c>
      <c r="R11" s="30" t="s">
        <v>37</v>
      </c>
      <c r="T11" s="65"/>
      <c r="U11" s="30" t="s">
        <v>47</v>
      </c>
    </row>
    <row r="12" spans="1:21" ht="16.5" x14ac:dyDescent="0.25">
      <c r="A12" s="30">
        <v>8</v>
      </c>
      <c r="B12" s="19"/>
      <c r="C12" s="19"/>
      <c r="D12" s="15"/>
      <c r="E12" s="32"/>
      <c r="F12" s="15"/>
      <c r="G12" s="15"/>
      <c r="H12" s="15"/>
      <c r="I12" s="25"/>
      <c r="J12" s="15"/>
      <c r="K12" s="15"/>
      <c r="L12" s="15"/>
      <c r="M12" s="15"/>
      <c r="N12" s="15"/>
      <c r="O12" s="15"/>
      <c r="P12" s="15"/>
      <c r="Q12" s="29"/>
      <c r="R12" s="31"/>
      <c r="T12" s="65"/>
      <c r="U12" s="30" t="s">
        <v>31</v>
      </c>
    </row>
    <row r="13" spans="1:21" ht="16.5" x14ac:dyDescent="0.25">
      <c r="A13" s="30">
        <v>9</v>
      </c>
      <c r="B13" s="19"/>
      <c r="C13" s="19"/>
      <c r="D13" s="15"/>
      <c r="E13" s="32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29"/>
      <c r="R13" s="31"/>
      <c r="T13" s="66"/>
      <c r="U13" s="30" t="s">
        <v>32</v>
      </c>
    </row>
    <row r="14" spans="1:21" ht="16.5" x14ac:dyDescent="0.25">
      <c r="A14" s="30">
        <v>10</v>
      </c>
      <c r="B14" s="19"/>
      <c r="C14" s="19"/>
      <c r="D14" s="15"/>
      <c r="E14" s="32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29"/>
      <c r="R14" s="31"/>
      <c r="T14" s="42"/>
      <c r="U14" s="42"/>
    </row>
    <row r="15" spans="1:21" ht="16.5" x14ac:dyDescent="0.25">
      <c r="A15" s="30">
        <v>11</v>
      </c>
      <c r="B15" s="19"/>
      <c r="C15" s="19"/>
      <c r="D15" s="15"/>
      <c r="E15" s="3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29"/>
      <c r="R15" s="31"/>
      <c r="T15" s="43"/>
      <c r="U15" s="43"/>
    </row>
    <row r="16" spans="1:21" ht="16.5" x14ac:dyDescent="0.25">
      <c r="A16" s="30">
        <v>12</v>
      </c>
      <c r="B16" s="33"/>
      <c r="C16" s="15"/>
      <c r="D16" s="3"/>
      <c r="E16" s="20"/>
      <c r="F16" s="3"/>
      <c r="G16" s="3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41" t="s">
        <v>40</v>
      </c>
      <c r="U16" s="3" t="s">
        <v>21</v>
      </c>
    </row>
    <row r="17" spans="1:21" ht="16.5" x14ac:dyDescent="0.25">
      <c r="A17" s="30">
        <v>13</v>
      </c>
      <c r="B17" s="33"/>
      <c r="C17" s="15"/>
      <c r="D17" s="3"/>
      <c r="E17" s="20"/>
      <c r="F17" s="3"/>
      <c r="G17" s="3"/>
      <c r="H17" s="15"/>
      <c r="I17" s="15"/>
      <c r="J17" s="15"/>
      <c r="K17" s="15"/>
      <c r="L17" s="15"/>
      <c r="M17" s="3"/>
      <c r="N17" s="15"/>
      <c r="O17" s="15"/>
      <c r="P17" s="15"/>
      <c r="Q17" s="29"/>
      <c r="R17" s="31"/>
      <c r="T17" s="3" t="s">
        <v>23</v>
      </c>
      <c r="U17" s="3">
        <f>COUNTIF($Q$6:$Q$52,"PM")</f>
        <v>4</v>
      </c>
    </row>
    <row r="18" spans="1:21" ht="16.5" x14ac:dyDescent="0.25">
      <c r="A18" s="30">
        <v>14</v>
      </c>
      <c r="B18" s="33"/>
      <c r="C18" s="15"/>
      <c r="D18" s="3"/>
      <c r="E18" s="20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3" t="s">
        <v>22</v>
      </c>
      <c r="U18" s="3">
        <f>COUNTIF($Q$6:$Q$53,"PC")</f>
        <v>2</v>
      </c>
    </row>
    <row r="19" spans="1:21" ht="16.5" x14ac:dyDescent="0.25">
      <c r="A19" s="30">
        <v>15</v>
      </c>
      <c r="B19" s="33"/>
      <c r="C19" s="15"/>
      <c r="D19" s="3"/>
      <c r="E19" s="2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29"/>
      <c r="R19" s="31"/>
      <c r="T19" s="41" t="s">
        <v>41</v>
      </c>
      <c r="U19" s="3">
        <f>SUM(U17:U18)</f>
        <v>6</v>
      </c>
    </row>
    <row r="20" spans="1:21" ht="16.5" x14ac:dyDescent="0.25">
      <c r="A20" s="30">
        <v>16</v>
      </c>
      <c r="B20" s="33"/>
      <c r="C20" s="15"/>
      <c r="D20" s="3"/>
      <c r="E20" s="2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29"/>
      <c r="R20" s="31"/>
      <c r="T20" s="43"/>
      <c r="U20" s="43"/>
    </row>
    <row r="21" spans="1:21" ht="16.5" x14ac:dyDescent="0.25">
      <c r="A21" s="30">
        <v>17</v>
      </c>
      <c r="B21" s="33"/>
      <c r="C21" s="15"/>
      <c r="D21" s="3"/>
      <c r="E21" s="2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9"/>
      <c r="R21" s="31"/>
      <c r="T21" s="43"/>
      <c r="U21" s="43"/>
    </row>
    <row r="22" spans="1:21" ht="16.5" x14ac:dyDescent="0.25">
      <c r="A22" s="30">
        <v>18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20</v>
      </c>
      <c r="U22" s="3" t="s">
        <v>21</v>
      </c>
    </row>
    <row r="23" spans="1:21" ht="16.5" x14ac:dyDescent="0.25">
      <c r="A23" s="30">
        <v>19</v>
      </c>
      <c r="B23" s="33"/>
      <c r="C23" s="15"/>
      <c r="D23" s="3"/>
      <c r="E23" s="20"/>
      <c r="F23" s="3"/>
      <c r="G23" s="3"/>
      <c r="H23" s="3"/>
      <c r="I23" s="3"/>
      <c r="J23" s="15"/>
      <c r="K23" s="3"/>
      <c r="L23" s="3"/>
      <c r="M23" s="15"/>
      <c r="N23" s="3"/>
      <c r="O23" s="3"/>
      <c r="P23" s="3"/>
      <c r="Q23" s="29"/>
      <c r="R23" s="31"/>
      <c r="T23" s="30" t="s">
        <v>33</v>
      </c>
      <c r="U23" s="3">
        <f>COUNTIF($R$6:$R$52,"MCU")</f>
        <v>0</v>
      </c>
    </row>
    <row r="24" spans="1:21" ht="16.5" x14ac:dyDescent="0.25">
      <c r="A24" s="30">
        <v>20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30" t="s">
        <v>42</v>
      </c>
      <c r="U24" s="3">
        <f>COUNTIF($R$6:$R$52,"GSM")</f>
        <v>1</v>
      </c>
    </row>
    <row r="25" spans="1:21" ht="16.5" x14ac:dyDescent="0.25">
      <c r="A25" s="30">
        <v>21</v>
      </c>
      <c r="B25" s="33"/>
      <c r="C25" s="33"/>
      <c r="D25" s="3"/>
      <c r="E25" s="20"/>
      <c r="F25" s="3"/>
      <c r="G25" s="3"/>
      <c r="H25" s="15"/>
      <c r="I25" s="16"/>
      <c r="J25" s="34"/>
      <c r="K25" s="15"/>
      <c r="L25" s="15"/>
      <c r="M25" s="34"/>
      <c r="N25" s="34"/>
      <c r="O25" s="34"/>
      <c r="P25" s="34"/>
      <c r="Q25" s="26"/>
      <c r="R25" s="31"/>
      <c r="T25" s="30" t="s">
        <v>34</v>
      </c>
      <c r="U25" s="3">
        <f>COUNTIF($R$6:$R$52,"GPS")</f>
        <v>0</v>
      </c>
    </row>
    <row r="26" spans="1:21" ht="16.5" x14ac:dyDescent="0.25">
      <c r="A26" s="30"/>
      <c r="B26" s="19"/>
      <c r="C26" s="19"/>
      <c r="D26" s="3"/>
      <c r="E26" s="20"/>
      <c r="F26" s="3"/>
      <c r="G26" s="3"/>
      <c r="H26" s="15"/>
      <c r="I26" s="15"/>
      <c r="J26" s="15"/>
      <c r="K26" s="15"/>
      <c r="L26" s="15"/>
      <c r="M26" s="15"/>
      <c r="N26" s="15"/>
      <c r="O26" s="15"/>
      <c r="P26" s="15"/>
      <c r="Q26" s="29"/>
      <c r="R26" s="31"/>
      <c r="T26" s="30" t="s">
        <v>39</v>
      </c>
      <c r="U26" s="3">
        <f>COUNTIF($R$6:$R$52,"NG")</f>
        <v>0</v>
      </c>
    </row>
    <row r="27" spans="1:21" ht="16.5" x14ac:dyDescent="0.25">
      <c r="A27" s="30"/>
      <c r="B27" s="19"/>
      <c r="C27" s="19"/>
      <c r="D27" s="3"/>
      <c r="E27" s="20"/>
      <c r="F27" s="3"/>
      <c r="G27" s="3"/>
      <c r="H27" s="15"/>
      <c r="I27" s="15"/>
      <c r="J27" s="15"/>
      <c r="K27" s="15"/>
      <c r="L27" s="15"/>
      <c r="M27" s="15"/>
      <c r="N27" s="15"/>
      <c r="O27" s="15"/>
      <c r="P27" s="15"/>
      <c r="Q27" s="29"/>
      <c r="R27" s="31"/>
      <c r="T27" s="30" t="s">
        <v>45</v>
      </c>
      <c r="U27" s="3">
        <f>COUNTIF($R$6:$R$53,"ACC")</f>
        <v>0</v>
      </c>
    </row>
    <row r="28" spans="1:21" ht="16.5" x14ac:dyDescent="0.25">
      <c r="A28" s="30"/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T28" s="30" t="s">
        <v>29</v>
      </c>
      <c r="U28" s="3">
        <f>COUNTIF($R$6:$R$52,"LK")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35</v>
      </c>
      <c r="U29" s="3">
        <f>COUNTIF($R$6:$R$52,"MCH")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48</v>
      </c>
      <c r="U30" s="3">
        <f>COUNTIF($R$6:$R$52,"SF")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49</v>
      </c>
      <c r="U31" s="3">
        <f>COUNTIF($R$6:$R$52,"RTB")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50</v>
      </c>
      <c r="U32" s="3">
        <f>COUNTIF($R$6:$R$52,"NCFW")</f>
        <v>2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36</v>
      </c>
      <c r="U33" s="3">
        <f>COUNTIF($R$6:$R$52,"KL")</f>
        <v>1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41" t="s">
        <v>41</v>
      </c>
      <c r="U34" s="3">
        <f>SUM(U23:U33)</f>
        <v>6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21"/>
      <c r="D102" s="21"/>
      <c r="E102" s="21"/>
      <c r="F102" s="21"/>
      <c r="G102" s="21"/>
      <c r="H102" s="21"/>
      <c r="I102" s="21"/>
      <c r="J102" s="21"/>
      <c r="K102" s="21"/>
      <c r="L102" s="28"/>
      <c r="M102" s="21"/>
      <c r="N102" s="21"/>
      <c r="O102" s="21"/>
      <c r="P102" s="21"/>
      <c r="Q102" s="21"/>
      <c r="R102" s="31"/>
    </row>
    <row r="104" spans="1:18" ht="16.5" x14ac:dyDescent="0.25">
      <c r="N104" s="27"/>
      <c r="O104" s="27"/>
    </row>
    <row r="105" spans="1:18" ht="16.5" x14ac:dyDescent="0.25">
      <c r="N105" s="27"/>
      <c r="O105" s="27"/>
    </row>
    <row r="106" spans="1:18" ht="16.5" x14ac:dyDescent="0.25">
      <c r="N106" s="27"/>
      <c r="O106" s="27"/>
    </row>
  </sheetData>
  <mergeCells count="16">
    <mergeCell ref="U4:U5"/>
    <mergeCell ref="T6:T9"/>
    <mergeCell ref="T10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M6" sqref="M6:M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0"/>
    </row>
    <row r="2" spans="1:22" ht="20.25" customHeight="1" x14ac:dyDescent="0.25">
      <c r="A2" s="68" t="s">
        <v>11</v>
      </c>
      <c r="B2" s="69"/>
      <c r="C2" s="69"/>
      <c r="D2" s="69"/>
      <c r="E2" s="70" t="s">
        <v>53</v>
      </c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2" t="s">
        <v>0</v>
      </c>
      <c r="B4" s="83" t="s">
        <v>10</v>
      </c>
      <c r="C4" s="83"/>
      <c r="D4" s="83"/>
      <c r="E4" s="83"/>
      <c r="F4" s="83"/>
      <c r="G4" s="83"/>
      <c r="H4" s="83"/>
      <c r="I4" s="83"/>
      <c r="J4" s="63" t="s">
        <v>6</v>
      </c>
      <c r="K4" s="63" t="s">
        <v>15</v>
      </c>
      <c r="L4" s="63"/>
      <c r="M4" s="63" t="s">
        <v>8</v>
      </c>
      <c r="N4" s="63"/>
      <c r="O4" s="84" t="s">
        <v>9</v>
      </c>
      <c r="P4" s="84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82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63"/>
      <c r="K5" s="54" t="s">
        <v>16</v>
      </c>
      <c r="L5" s="54" t="s">
        <v>17</v>
      </c>
      <c r="M5" s="53" t="s">
        <v>13</v>
      </c>
      <c r="N5" s="54" t="s">
        <v>14</v>
      </c>
      <c r="O5" s="84"/>
      <c r="P5" s="84"/>
      <c r="Q5" s="63"/>
      <c r="R5" s="63"/>
      <c r="U5" s="63"/>
      <c r="V5" s="63"/>
    </row>
    <row r="6" spans="1:22" s="55" customFormat="1" ht="15.75" customHeight="1" x14ac:dyDescent="0.25">
      <c r="A6" s="15">
        <v>1</v>
      </c>
      <c r="B6" s="19" t="s">
        <v>72</v>
      </c>
      <c r="C6" s="19" t="s">
        <v>117</v>
      </c>
      <c r="D6" s="3" t="s">
        <v>73</v>
      </c>
      <c r="E6" s="20">
        <v>861694037958327</v>
      </c>
      <c r="F6" s="3" t="s">
        <v>74</v>
      </c>
      <c r="G6" s="3" t="s">
        <v>57</v>
      </c>
      <c r="H6" s="56" t="s">
        <v>81</v>
      </c>
      <c r="I6" s="22" t="s">
        <v>80</v>
      </c>
      <c r="J6" s="15" t="s">
        <v>84</v>
      </c>
      <c r="K6" s="22" t="s">
        <v>79</v>
      </c>
      <c r="L6" s="15" t="s">
        <v>77</v>
      </c>
      <c r="M6" s="15" t="s">
        <v>85</v>
      </c>
      <c r="N6" s="25"/>
      <c r="O6" s="15" t="s">
        <v>65</v>
      </c>
      <c r="P6" s="15" t="s">
        <v>76</v>
      </c>
      <c r="Q6" s="16" t="s">
        <v>26</v>
      </c>
      <c r="R6" s="15" t="s">
        <v>31</v>
      </c>
      <c r="U6" s="64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72</v>
      </c>
      <c r="C7" s="19" t="s">
        <v>117</v>
      </c>
      <c r="D7" s="3" t="s">
        <v>73</v>
      </c>
      <c r="E7" s="20">
        <v>862631039272629</v>
      </c>
      <c r="F7" s="3"/>
      <c r="G7" s="3" t="s">
        <v>57</v>
      </c>
      <c r="H7" s="20"/>
      <c r="I7" s="22" t="s">
        <v>78</v>
      </c>
      <c r="J7" s="15" t="s">
        <v>75</v>
      </c>
      <c r="K7" s="15" t="s">
        <v>77</v>
      </c>
      <c r="L7" s="15"/>
      <c r="M7" s="15" t="s">
        <v>116</v>
      </c>
      <c r="N7" s="25"/>
      <c r="O7" s="15" t="s">
        <v>95</v>
      </c>
      <c r="P7" s="15" t="s">
        <v>76</v>
      </c>
      <c r="Q7" s="26" t="s">
        <v>24</v>
      </c>
      <c r="R7" s="3" t="s">
        <v>43</v>
      </c>
      <c r="U7" s="65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5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5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5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6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4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5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5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5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6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1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"/>
      <c r="R1" s="40"/>
    </row>
    <row r="2" spans="1:21" ht="20.25" customHeight="1" x14ac:dyDescent="0.25">
      <c r="A2" s="68" t="s">
        <v>11</v>
      </c>
      <c r="B2" s="69"/>
      <c r="C2" s="69"/>
      <c r="D2" s="69"/>
      <c r="E2" s="70" t="s">
        <v>53</v>
      </c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1" t="s">
        <v>0</v>
      </c>
      <c r="B4" s="73" t="s">
        <v>10</v>
      </c>
      <c r="C4" s="74"/>
      <c r="D4" s="74"/>
      <c r="E4" s="74"/>
      <c r="F4" s="74"/>
      <c r="G4" s="74"/>
      <c r="H4" s="74"/>
      <c r="I4" s="75"/>
      <c r="J4" s="76" t="s">
        <v>6</v>
      </c>
      <c r="K4" s="63" t="s">
        <v>15</v>
      </c>
      <c r="L4" s="63"/>
      <c r="M4" s="78" t="s">
        <v>8</v>
      </c>
      <c r="N4" s="79"/>
      <c r="O4" s="80" t="s">
        <v>9</v>
      </c>
      <c r="P4" s="80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2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7"/>
      <c r="K5" s="45" t="s">
        <v>16</v>
      </c>
      <c r="L5" s="45" t="s">
        <v>17</v>
      </c>
      <c r="M5" s="44" t="s">
        <v>13</v>
      </c>
      <c r="N5" s="45" t="s">
        <v>14</v>
      </c>
      <c r="O5" s="81"/>
      <c r="P5" s="81"/>
      <c r="Q5" s="63"/>
      <c r="R5" s="63"/>
      <c r="T5" s="63"/>
      <c r="U5" s="63"/>
    </row>
    <row r="6" spans="1:21" s="1" customFormat="1" ht="15.75" customHeight="1" x14ac:dyDescent="0.25">
      <c r="A6" s="30">
        <v>1</v>
      </c>
      <c r="B6" s="19"/>
      <c r="C6" s="19"/>
      <c r="D6" s="3"/>
      <c r="E6" s="20"/>
      <c r="F6" s="3"/>
      <c r="G6" s="3"/>
      <c r="H6" s="16"/>
      <c r="I6" s="22"/>
      <c r="J6" s="15"/>
      <c r="K6" s="15"/>
      <c r="L6" s="15"/>
      <c r="M6" s="15"/>
      <c r="N6" s="25"/>
      <c r="O6" s="15"/>
      <c r="P6" s="15"/>
      <c r="Q6" s="29"/>
      <c r="R6" s="30"/>
      <c r="T6" s="64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5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5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5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5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6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4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5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5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5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6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TG102LE</vt:lpstr>
      <vt:lpstr>TG102V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2019-09-26T03:58:34Z</dcterms:modified>
</cp:coreProperties>
</file>