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LE" sheetId="29" r:id="rId1"/>
    <sheet name="TongHopThang" sheetId="22" r:id="rId2"/>
  </sheets>
  <definedNames>
    <definedName name="_xlnm._FilterDatabase" localSheetId="0" hidden="1">TG102LE!$S$1:$S$105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62913"/>
</workbook>
</file>

<file path=xl/calcChain.xml><?xml version="1.0" encoding="utf-8"?>
<calcChain xmlns="http://schemas.openxmlformats.org/spreadsheetml/2006/main">
  <c r="V67" i="29" l="1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<sst xmlns="http://schemas.openxmlformats.org/spreadsheetml/2006/main" count="345" uniqueCount="102">
  <si>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</si>
  <si>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</si>
  <si>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</si>
  <si>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</si>
  <si>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</si>
  <si>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</si>
  <si>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</si>
  <si>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</si>
  <si>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</si>
  <si>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</si>
  <si>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</si>
  <si>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</si>
  <si>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</si>
  <si>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</si>
  <si>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</si>
  <si>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</si>
  <si>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</si>
  <si>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</si>
  <si>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</si>
  <si>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</si>
  <si>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</si>
  <si>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</si>
  <si>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</si>
  <si>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</si>
  <si>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</si>
  <si>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</si>
  <si>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</si>
  <si>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</si>
  <si>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</si>
  <si>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</si>
  <si>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</si>
  <si>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</si>
  <si>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</si>
  <si>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</si>
  <si>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</si>
  <si>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</si>
  <si>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</si>
  <si>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</si>
  <si>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</si>
  <si>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</si>
  <si>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</si>
  <si>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</si>
  <si>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</si>
  <si>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</si>
  <si>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</si>
  <si>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</si>
  <si>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</si>
  <si>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</si>
  <si>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</si>
  <si>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</si>
  <si>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</si>
  <si>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</si>
  <si>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</si>
  <si>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</si>
  <si>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</si>
  <si>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</si>
  <si>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</si>
  <si>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</si>
  <si>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</si>
  <si>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</si>
  <si>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</si>
  <si>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</si>
  <si>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</si>
  <si>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</si>
  <si>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</si>
  <si>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</si>
  <si>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</si>
  <si>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</si>
  <si>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PC+PM</t>
  </si>
  <si>
    <t>Sim</t>
  </si>
  <si>
    <t>LE.2.00.---28.200624</t>
  </si>
  <si>
    <t>Còn BH</t>
  </si>
  <si>
    <t>LE.1.00.---05.190404</t>
  </si>
  <si>
    <t>LK,NCFW</t>
  </si>
  <si>
    <t>Vietcom</t>
  </si>
  <si>
    <t>05/11/2020</t>
  </si>
  <si>
    <t>LE.2.00.---27.200525</t>
  </si>
  <si>
    <t>Lỗi còi</t>
  </si>
  <si>
    <t>Tùng</t>
  </si>
  <si>
    <t>quanly365.vn,08091</t>
  </si>
  <si>
    <t>Lock: quanly365.vn,08091</t>
  </si>
  <si>
    <t>Thay còi, nâng cấp FW</t>
  </si>
  <si>
    <t>LE.1.00.---06.191010</t>
  </si>
  <si>
    <t>LE.1.00.---02.181025</t>
  </si>
  <si>
    <t>Thiết bị không nhận sim</t>
  </si>
  <si>
    <t>LE.1.00.---01.180405</t>
  </si>
  <si>
    <t>Thay transistor, nâng cấp FW</t>
  </si>
  <si>
    <t>Khởi tạo lại module GSM,NCFW</t>
  </si>
  <si>
    <t>SF,NCFW</t>
  </si>
  <si>
    <t>Sim lỗi</t>
  </si>
  <si>
    <t>Test lại server VNET</t>
  </si>
  <si>
    <t>BT</t>
  </si>
  <si>
    <t>09/11/2020</t>
  </si>
  <si>
    <t>18/11/2020</t>
  </si>
  <si>
    <t>XỬ LÝ THIẾT BỊ BẢO HÀNH THÁNG 11 NĂM 2020</t>
  </si>
  <si>
    <t>BSX 51C-490.34</t>
  </si>
  <si>
    <t>Chập quá áp, nổ cầu chì</t>
  </si>
  <si>
    <t>BSX 51D_181.11</t>
  </si>
  <si>
    <t>LE.2.00.---27.200414</t>
  </si>
  <si>
    <t>Tuấn</t>
  </si>
  <si>
    <t>Quý khách vui lòng kiểm tra lại SIM trên TB</t>
  </si>
  <si>
    <t>Thay DIODE quá áp, cầu chì +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</si>
</sst>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E17" sqref="E17:E22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74" t="s">
        <v>94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24.95" customHeight="1" x14ac:dyDescent="0.25">
      <c r="A2" s="75" t="s">
        <v>65</v>
      </c>
      <c r="B2" s="76"/>
      <c r="C2" s="76"/>
      <c r="D2" s="76"/>
      <c r="E2" s="77" t="s">
        <v>74</v>
      </c>
      <c r="F2" s="77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78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80" t="s">
        <v>42</v>
      </c>
      <c r="N4" s="80" t="s">
        <v>10</v>
      </c>
      <c r="O4" s="79" t="s">
        <v>8</v>
      </c>
      <c r="P4" s="88" t="s">
        <v>14</v>
      </c>
      <c r="Q4" s="79" t="s">
        <v>39</v>
      </c>
      <c r="R4" s="79" t="s">
        <v>61</v>
      </c>
      <c r="S4" s="89" t="s">
        <v>64</v>
      </c>
      <c r="T4" s="27"/>
      <c r="U4" s="27"/>
      <c r="V4" s="79" t="s">
        <v>39</v>
      </c>
      <c r="W4" s="79" t="s">
        <v>61</v>
      </c>
    </row>
    <row r="5" spans="1:23" ht="50.1" customHeight="1" x14ac:dyDescent="0.25">
      <c r="A5" s="78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7</v>
      </c>
      <c r="I5" s="56" t="s">
        <v>15</v>
      </c>
      <c r="J5" s="79"/>
      <c r="K5" s="56" t="s">
        <v>12</v>
      </c>
      <c r="L5" s="56" t="s">
        <v>13</v>
      </c>
      <c r="M5" s="81"/>
      <c r="N5" s="81"/>
      <c r="O5" s="79"/>
      <c r="P5" s="88"/>
      <c r="Q5" s="79"/>
      <c r="R5" s="79"/>
      <c r="S5" s="90"/>
      <c r="T5" s="27"/>
      <c r="U5" s="27"/>
      <c r="V5" s="79"/>
      <c r="W5" s="79"/>
    </row>
    <row r="6" spans="1:23" s="13" customFormat="1" ht="18" customHeight="1" x14ac:dyDescent="0.25">
      <c r="A6" s="3">
        <v>1</v>
      </c>
      <c r="B6" s="67" t="s">
        <v>75</v>
      </c>
      <c r="C6" s="67" t="s">
        <v>92</v>
      </c>
      <c r="D6" s="50" t="s">
        <v>44</v>
      </c>
      <c r="E6" s="51">
        <v>868183034685680</v>
      </c>
      <c r="F6" s="50"/>
      <c r="G6" s="50" t="s">
        <v>67</v>
      </c>
      <c r="H6" s="63"/>
      <c r="I6" s="73" t="s">
        <v>79</v>
      </c>
      <c r="J6" s="52"/>
      <c r="K6" s="52" t="s">
        <v>72</v>
      </c>
      <c r="L6" s="55" t="s">
        <v>70</v>
      </c>
      <c r="M6" s="52" t="s">
        <v>38</v>
      </c>
      <c r="N6" s="54"/>
      <c r="O6" s="52" t="s">
        <v>91</v>
      </c>
      <c r="P6" s="52" t="s">
        <v>78</v>
      </c>
      <c r="Q6" s="2" t="s">
        <v>19</v>
      </c>
      <c r="R6" s="50" t="s">
        <v>24</v>
      </c>
      <c r="S6" s="3"/>
      <c r="T6" s="27"/>
      <c r="U6" s="61"/>
      <c r="V6" s="82" t="s">
        <v>18</v>
      </c>
      <c r="W6" s="3" t="s">
        <v>20</v>
      </c>
    </row>
    <row r="7" spans="1:23" s="13" customFormat="1" ht="18" customHeight="1" x14ac:dyDescent="0.25">
      <c r="A7" s="3">
        <v>2</v>
      </c>
      <c r="B7" s="67" t="s">
        <v>75</v>
      </c>
      <c r="C7" s="67" t="s">
        <v>92</v>
      </c>
      <c r="D7" s="50" t="s">
        <v>44</v>
      </c>
      <c r="E7" s="51">
        <v>868183034558788</v>
      </c>
      <c r="F7" s="50" t="s">
        <v>69</v>
      </c>
      <c r="G7" s="50" t="s">
        <v>71</v>
      </c>
      <c r="H7" s="50"/>
      <c r="I7" s="73" t="s">
        <v>79</v>
      </c>
      <c r="J7" s="52"/>
      <c r="K7" s="55" t="s">
        <v>72</v>
      </c>
      <c r="L7" s="55" t="s">
        <v>70</v>
      </c>
      <c r="M7" s="52" t="s">
        <v>38</v>
      </c>
      <c r="N7" s="54"/>
      <c r="O7" s="52" t="s">
        <v>91</v>
      </c>
      <c r="P7" s="52" t="s">
        <v>78</v>
      </c>
      <c r="Q7" s="2" t="s">
        <v>19</v>
      </c>
      <c r="R7" s="50" t="s">
        <v>24</v>
      </c>
      <c r="S7" s="3"/>
      <c r="T7" s="27"/>
      <c r="U7" s="61"/>
      <c r="V7" s="83"/>
      <c r="W7" s="3" t="s">
        <v>35</v>
      </c>
    </row>
    <row r="8" spans="1:23" s="13" customFormat="1" ht="18" customHeight="1" x14ac:dyDescent="0.25">
      <c r="A8" s="3">
        <v>3</v>
      </c>
      <c r="B8" s="67" t="s">
        <v>75</v>
      </c>
      <c r="C8" s="67" t="s">
        <v>92</v>
      </c>
      <c r="D8" s="50" t="s">
        <v>44</v>
      </c>
      <c r="E8" s="51">
        <v>868183034632419</v>
      </c>
      <c r="F8" s="50"/>
      <c r="G8" s="50" t="s">
        <v>67</v>
      </c>
      <c r="H8" s="50"/>
      <c r="I8" s="1" t="s">
        <v>80</v>
      </c>
      <c r="J8" s="52" t="s">
        <v>84</v>
      </c>
      <c r="K8" s="55" t="s">
        <v>72</v>
      </c>
      <c r="L8" s="55" t="s">
        <v>70</v>
      </c>
      <c r="M8" s="52" t="s">
        <v>86</v>
      </c>
      <c r="N8" s="54"/>
      <c r="O8" s="52" t="s">
        <v>91</v>
      </c>
      <c r="P8" s="52" t="s">
        <v>78</v>
      </c>
      <c r="Q8" s="2" t="s">
        <v>68</v>
      </c>
      <c r="R8" s="50" t="s">
        <v>73</v>
      </c>
      <c r="S8" s="3"/>
      <c r="T8" s="27"/>
      <c r="U8" s="61"/>
      <c r="V8" s="83"/>
      <c r="W8" s="3" t="s">
        <v>21</v>
      </c>
    </row>
    <row r="9" spans="1:23" s="13" customFormat="1" ht="18" customHeight="1" x14ac:dyDescent="0.25">
      <c r="A9" s="3">
        <v>4</v>
      </c>
      <c r="B9" s="67" t="s">
        <v>75</v>
      </c>
      <c r="C9" s="67" t="s">
        <v>92</v>
      </c>
      <c r="D9" s="50" t="s">
        <v>44</v>
      </c>
      <c r="E9" s="51">
        <v>867857039902940</v>
      </c>
      <c r="F9" s="50" t="s">
        <v>69</v>
      </c>
      <c r="G9" s="50" t="s">
        <v>67</v>
      </c>
      <c r="H9" s="50" t="s">
        <v>89</v>
      </c>
      <c r="I9" s="1" t="s">
        <v>80</v>
      </c>
      <c r="J9" s="52" t="s">
        <v>84</v>
      </c>
      <c r="K9" s="55" t="s">
        <v>85</v>
      </c>
      <c r="L9" s="55" t="s">
        <v>70</v>
      </c>
      <c r="M9" s="52" t="s">
        <v>87</v>
      </c>
      <c r="N9" s="54"/>
      <c r="O9" s="52" t="s">
        <v>91</v>
      </c>
      <c r="P9" s="52" t="s">
        <v>78</v>
      </c>
      <c r="Q9" s="2" t="s">
        <v>19</v>
      </c>
      <c r="R9" s="50" t="s">
        <v>88</v>
      </c>
      <c r="S9" s="3"/>
      <c r="T9" s="61"/>
      <c r="U9" s="61"/>
      <c r="V9" s="83"/>
      <c r="W9" s="3" t="s">
        <v>59</v>
      </c>
    </row>
    <row r="10" spans="1:23" s="13" customFormat="1" ht="18" customHeight="1" x14ac:dyDescent="0.25">
      <c r="A10" s="3">
        <v>5</v>
      </c>
      <c r="B10" s="67" t="s">
        <v>75</v>
      </c>
      <c r="C10" s="67" t="s">
        <v>92</v>
      </c>
      <c r="D10" s="50" t="s">
        <v>44</v>
      </c>
      <c r="E10" s="51">
        <v>867857039910232</v>
      </c>
      <c r="F10" s="50"/>
      <c r="G10" s="50" t="s">
        <v>67</v>
      </c>
      <c r="H10" s="63"/>
      <c r="I10" s="1" t="s">
        <v>80</v>
      </c>
      <c r="J10" s="52"/>
      <c r="K10" s="69" t="s">
        <v>83</v>
      </c>
      <c r="L10" s="55" t="s">
        <v>70</v>
      </c>
      <c r="M10" s="52" t="s">
        <v>38</v>
      </c>
      <c r="N10" s="54"/>
      <c r="O10" s="52" t="s">
        <v>91</v>
      </c>
      <c r="P10" s="52" t="s">
        <v>78</v>
      </c>
      <c r="Q10" s="2" t="s">
        <v>19</v>
      </c>
      <c r="R10" s="50" t="s">
        <v>24</v>
      </c>
      <c r="S10" s="3"/>
      <c r="T10" s="61"/>
      <c r="U10" s="61"/>
      <c r="V10" s="83"/>
      <c r="W10" s="3" t="s">
        <v>31</v>
      </c>
    </row>
    <row r="11" spans="1:23" s="13" customFormat="1" ht="18" customHeight="1" x14ac:dyDescent="0.25">
      <c r="A11" s="3">
        <v>6</v>
      </c>
      <c r="B11" s="67" t="s">
        <v>75</v>
      </c>
      <c r="C11" s="67" t="s">
        <v>92</v>
      </c>
      <c r="D11" s="50" t="s">
        <v>44</v>
      </c>
      <c r="E11" s="51">
        <v>868183034698188</v>
      </c>
      <c r="F11" s="50"/>
      <c r="G11" s="50" t="s">
        <v>67</v>
      </c>
      <c r="H11" s="50"/>
      <c r="I11" s="1" t="s">
        <v>80</v>
      </c>
      <c r="J11" s="52"/>
      <c r="K11" s="55" t="s">
        <v>82</v>
      </c>
      <c r="L11" s="55" t="s">
        <v>70</v>
      </c>
      <c r="M11" s="52" t="s">
        <v>38</v>
      </c>
      <c r="N11" s="54"/>
      <c r="O11" s="52" t="s">
        <v>91</v>
      </c>
      <c r="P11" s="52" t="s">
        <v>78</v>
      </c>
      <c r="Q11" s="2" t="s">
        <v>19</v>
      </c>
      <c r="R11" s="50" t="s">
        <v>24</v>
      </c>
      <c r="S11" s="3"/>
      <c r="T11" s="61"/>
      <c r="U11" s="61"/>
      <c r="V11" s="83"/>
      <c r="W11" s="3" t="s">
        <v>30</v>
      </c>
    </row>
    <row r="12" spans="1:23" s="13" customFormat="1" ht="18" customHeight="1" x14ac:dyDescent="0.25">
      <c r="A12" s="3">
        <v>7</v>
      </c>
      <c r="B12" s="67" t="s">
        <v>75</v>
      </c>
      <c r="C12" s="67" t="s">
        <v>92</v>
      </c>
      <c r="D12" s="50" t="s">
        <v>44</v>
      </c>
      <c r="E12" s="51">
        <v>868183034782834</v>
      </c>
      <c r="F12" s="50"/>
      <c r="G12" s="50" t="s">
        <v>67</v>
      </c>
      <c r="H12" s="50"/>
      <c r="I12" s="73" t="s">
        <v>80</v>
      </c>
      <c r="J12" s="52"/>
      <c r="K12" s="52" t="s">
        <v>82</v>
      </c>
      <c r="L12" s="55" t="s">
        <v>70</v>
      </c>
      <c r="M12" s="52" t="s">
        <v>38</v>
      </c>
      <c r="N12" s="54"/>
      <c r="O12" s="52" t="s">
        <v>91</v>
      </c>
      <c r="P12" s="52" t="s">
        <v>78</v>
      </c>
      <c r="Q12" s="2" t="s">
        <v>19</v>
      </c>
      <c r="R12" s="50" t="s">
        <v>24</v>
      </c>
      <c r="S12" s="3"/>
      <c r="T12" s="61"/>
      <c r="U12" s="61"/>
      <c r="V12" s="82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67" t="s">
        <v>75</v>
      </c>
      <c r="C13" s="67" t="s">
        <v>92</v>
      </c>
      <c r="D13" s="50" t="s">
        <v>44</v>
      </c>
      <c r="E13" s="51">
        <v>867857039905729</v>
      </c>
      <c r="F13" s="50"/>
      <c r="G13" s="50" t="s">
        <v>67</v>
      </c>
      <c r="H13" s="50"/>
      <c r="I13" s="73" t="s">
        <v>80</v>
      </c>
      <c r="J13" s="52"/>
      <c r="K13" s="69" t="s">
        <v>70</v>
      </c>
      <c r="L13" s="55"/>
      <c r="M13" s="52" t="s">
        <v>90</v>
      </c>
      <c r="N13" s="71"/>
      <c r="O13" s="52" t="s">
        <v>91</v>
      </c>
      <c r="P13" s="52" t="s">
        <v>78</v>
      </c>
      <c r="Q13" s="2" t="s">
        <v>19</v>
      </c>
      <c r="R13" s="50" t="s">
        <v>25</v>
      </c>
      <c r="S13" s="72"/>
      <c r="T13" s="61"/>
      <c r="U13" s="61"/>
      <c r="V13" s="83"/>
      <c r="W13" s="3" t="s">
        <v>37</v>
      </c>
    </row>
    <row r="14" spans="1:23" s="13" customFormat="1" ht="18" customHeight="1" x14ac:dyDescent="0.25">
      <c r="A14" s="3">
        <v>9</v>
      </c>
      <c r="B14" s="67" t="s">
        <v>75</v>
      </c>
      <c r="C14" s="67" t="s">
        <v>92</v>
      </c>
      <c r="D14" s="50" t="s">
        <v>44</v>
      </c>
      <c r="E14" s="51">
        <v>868183035949275</v>
      </c>
      <c r="F14" s="50"/>
      <c r="G14" s="50" t="s">
        <v>71</v>
      </c>
      <c r="H14" s="63"/>
      <c r="I14" s="73" t="s">
        <v>79</v>
      </c>
      <c r="J14" s="72" t="s">
        <v>77</v>
      </c>
      <c r="K14" s="68" t="s">
        <v>76</v>
      </c>
      <c r="L14" s="55" t="s">
        <v>70</v>
      </c>
      <c r="M14" s="52" t="s">
        <v>81</v>
      </c>
      <c r="N14" s="72"/>
      <c r="O14" s="52" t="s">
        <v>91</v>
      </c>
      <c r="P14" s="72" t="s">
        <v>78</v>
      </c>
      <c r="Q14" s="70" t="s">
        <v>68</v>
      </c>
      <c r="R14" s="68" t="s">
        <v>73</v>
      </c>
      <c r="S14" s="72"/>
      <c r="T14" s="61"/>
      <c r="U14" s="61"/>
      <c r="V14" s="83"/>
      <c r="W14" s="3" t="s">
        <v>36</v>
      </c>
    </row>
    <row r="15" spans="1:23" ht="18" customHeight="1" x14ac:dyDescent="0.25">
      <c r="A15" s="3">
        <v>10</v>
      </c>
      <c r="B15" s="67" t="s">
        <v>75</v>
      </c>
      <c r="C15" s="67" t="s">
        <v>92</v>
      </c>
      <c r="D15" s="50" t="s">
        <v>44</v>
      </c>
      <c r="E15" s="51">
        <v>868183034777297</v>
      </c>
      <c r="F15" s="50"/>
      <c r="G15" s="50" t="s">
        <v>71</v>
      </c>
      <c r="H15" s="63"/>
      <c r="I15" s="73" t="s">
        <v>80</v>
      </c>
      <c r="J15" s="52"/>
      <c r="K15" s="55" t="s">
        <v>70</v>
      </c>
      <c r="L15" s="55"/>
      <c r="M15" s="52" t="s">
        <v>90</v>
      </c>
      <c r="N15" s="54"/>
      <c r="O15" s="52" t="s">
        <v>91</v>
      </c>
      <c r="P15" s="52" t="s">
        <v>78</v>
      </c>
      <c r="Q15" s="2" t="s">
        <v>19</v>
      </c>
      <c r="R15" s="50" t="s">
        <v>25</v>
      </c>
      <c r="S15" s="3"/>
      <c r="T15" s="61"/>
      <c r="U15" s="15"/>
      <c r="V15" s="83"/>
      <c r="W15" s="3" t="s">
        <v>24</v>
      </c>
    </row>
    <row r="16" spans="1:23" ht="18" customHeight="1" x14ac:dyDescent="0.25">
      <c r="A16" s="3">
        <v>11</v>
      </c>
      <c r="B16" s="67" t="s">
        <v>75</v>
      </c>
      <c r="C16" s="67" t="s">
        <v>92</v>
      </c>
      <c r="D16" s="50" t="s">
        <v>44</v>
      </c>
      <c r="E16" s="51">
        <v>867857039913632</v>
      </c>
      <c r="F16" s="50"/>
      <c r="G16" s="50" t="s">
        <v>67</v>
      </c>
      <c r="H16" s="63"/>
      <c r="I16" s="1" t="s">
        <v>80</v>
      </c>
      <c r="J16" s="1"/>
      <c r="K16" s="1" t="s">
        <v>70</v>
      </c>
      <c r="L16" s="55"/>
      <c r="M16" s="52" t="s">
        <v>90</v>
      </c>
      <c r="N16" s="54"/>
      <c r="O16" s="52" t="s">
        <v>91</v>
      </c>
      <c r="P16" s="52" t="s">
        <v>78</v>
      </c>
      <c r="Q16" s="2" t="s">
        <v>19</v>
      </c>
      <c r="R16" s="50" t="s">
        <v>25</v>
      </c>
      <c r="S16" s="3"/>
      <c r="T16" s="61"/>
      <c r="U16" s="15"/>
      <c r="V16" s="84"/>
      <c r="W16" s="3" t="s">
        <v>25</v>
      </c>
    </row>
    <row r="17" spans="1:23" ht="18" customHeight="1" x14ac:dyDescent="0.25">
      <c r="A17" s="3">
        <v>12</v>
      </c>
      <c r="B17" s="67" t="s">
        <v>93</v>
      </c>
      <c r="C17" s="67"/>
      <c r="D17" s="50" t="s">
        <v>44</v>
      </c>
      <c r="E17" s="51">
        <v>868183035938815</v>
      </c>
      <c r="F17" s="50"/>
      <c r="G17" s="50" t="s">
        <v>71</v>
      </c>
      <c r="H17" s="63" t="s">
        <v>97</v>
      </c>
      <c r="I17" s="1" t="s">
        <v>80</v>
      </c>
      <c r="J17" s="14"/>
      <c r="K17" s="14" t="s">
        <v>98</v>
      </c>
      <c r="L17" s="55"/>
      <c r="M17" s="52" t="s">
        <v>38</v>
      </c>
      <c r="N17" s="71"/>
      <c r="O17" s="52" t="s">
        <v>91</v>
      </c>
      <c r="P17" s="52" t="s">
        <v>99</v>
      </c>
      <c r="Q17" s="2" t="s">
        <v>19</v>
      </c>
      <c r="R17" s="50"/>
      <c r="S17" s="3"/>
      <c r="T17" s="61"/>
      <c r="U17" s="15"/>
      <c r="V17" s="61"/>
      <c r="W17" s="16"/>
    </row>
    <row r="18" spans="1:23" ht="18" customHeight="1" x14ac:dyDescent="0.25">
      <c r="A18" s="3">
        <v>13</v>
      </c>
      <c r="B18" s="67" t="s">
        <v>93</v>
      </c>
      <c r="C18" s="66"/>
      <c r="D18" s="50" t="s">
        <v>44</v>
      </c>
      <c r="E18" s="51">
        <v>868183035898233</v>
      </c>
      <c r="F18" s="50"/>
      <c r="G18" s="50" t="s">
        <v>71</v>
      </c>
      <c r="H18" s="63" t="s">
        <v>95</v>
      </c>
      <c r="I18" s="1" t="s">
        <v>80</v>
      </c>
      <c r="J18" s="1" t="s">
        <v>96</v>
      </c>
      <c r="K18" s="1" t="s">
        <v>72</v>
      </c>
      <c r="L18" s="1"/>
      <c r="M18" s="1" t="s">
        <v>101</v>
      </c>
      <c r="N18" s="1"/>
      <c r="O18" s="52" t="s">
        <v>91</v>
      </c>
      <c r="P18" s="52" t="s">
        <v>99</v>
      </c>
      <c r="Q18" s="3" t="s">
        <v>68</v>
      </c>
      <c r="R18" s="10"/>
      <c r="S18" s="3"/>
      <c r="T18" s="61"/>
      <c r="U18" s="15"/>
      <c r="V18" s="15"/>
      <c r="W18" s="17"/>
    </row>
    <row r="19" spans="1:23" ht="18" customHeight="1" x14ac:dyDescent="0.25">
      <c r="A19" s="3">
        <v>14</v>
      </c>
      <c r="B19" s="67" t="s">
        <v>93</v>
      </c>
      <c r="C19" s="66"/>
      <c r="D19" s="50" t="s">
        <v>44</v>
      </c>
      <c r="E19" s="51">
        <v>868183034591698</v>
      </c>
      <c r="F19" s="50"/>
      <c r="G19" s="50" t="s">
        <v>67</v>
      </c>
      <c r="H19" s="50" t="s">
        <v>100</v>
      </c>
      <c r="I19" s="1" t="s">
        <v>80</v>
      </c>
      <c r="J19" s="1"/>
      <c r="K19" s="1" t="s">
        <v>72</v>
      </c>
      <c r="L19" s="1"/>
      <c r="M19" s="52" t="s">
        <v>38</v>
      </c>
      <c r="N19" s="1"/>
      <c r="O19" s="52" t="s">
        <v>91</v>
      </c>
      <c r="P19" s="52" t="s">
        <v>99</v>
      </c>
      <c r="Q19" s="2" t="s">
        <v>19</v>
      </c>
      <c r="R19" s="10"/>
      <c r="S19" s="3"/>
      <c r="T19" s="61"/>
      <c r="U19" s="15"/>
      <c r="V19" s="56" t="s">
        <v>39</v>
      </c>
      <c r="W19" s="18" t="s">
        <v>16</v>
      </c>
    </row>
    <row r="20" spans="1:23" ht="18" customHeight="1" x14ac:dyDescent="0.25">
      <c r="A20" s="3">
        <v>15</v>
      </c>
      <c r="B20" s="67" t="s">
        <v>93</v>
      </c>
      <c r="C20" s="66"/>
      <c r="D20" s="50" t="s">
        <v>44</v>
      </c>
      <c r="E20" s="51">
        <v>868183035931091</v>
      </c>
      <c r="F20" s="50"/>
      <c r="G20" s="50" t="s">
        <v>71</v>
      </c>
      <c r="H20" s="50"/>
      <c r="I20" s="1" t="s">
        <v>80</v>
      </c>
      <c r="J20" s="1"/>
      <c r="K20" s="1" t="s">
        <v>70</v>
      </c>
      <c r="L20" s="1"/>
      <c r="M20" s="52" t="s">
        <v>38</v>
      </c>
      <c r="N20" s="1"/>
      <c r="O20" s="52" t="s">
        <v>91</v>
      </c>
      <c r="P20" s="52" t="s">
        <v>99</v>
      </c>
      <c r="Q20" s="2" t="s">
        <v>19</v>
      </c>
      <c r="R20" s="10"/>
      <c r="S20" s="3"/>
      <c r="T20" s="61"/>
      <c r="U20" s="15"/>
      <c r="V20" s="10" t="s">
        <v>17</v>
      </c>
      <c r="W20" s="10">
        <f>COUNTIF($Q$6:$Q$105,"PM")</f>
        <v>14</v>
      </c>
    </row>
    <row r="21" spans="1:23" ht="18" customHeight="1" x14ac:dyDescent="0.25">
      <c r="A21" s="3">
        <v>16</v>
      </c>
      <c r="B21" s="67" t="s">
        <v>93</v>
      </c>
      <c r="C21" s="66"/>
      <c r="D21" s="50" t="s">
        <v>44</v>
      </c>
      <c r="E21" s="51">
        <v>868183038483322</v>
      </c>
      <c r="F21" s="50"/>
      <c r="G21" s="50" t="s">
        <v>71</v>
      </c>
      <c r="H21" s="50"/>
      <c r="I21" s="10" t="s">
        <v>79</v>
      </c>
      <c r="J21" s="1"/>
      <c r="K21" s="10" t="s">
        <v>72</v>
      </c>
      <c r="L21" s="10"/>
      <c r="M21" s="52" t="s">
        <v>38</v>
      </c>
      <c r="N21" s="10"/>
      <c r="O21" s="52" t="s">
        <v>91</v>
      </c>
      <c r="P21" s="52" t="s">
        <v>99</v>
      </c>
      <c r="Q21" s="2" t="s">
        <v>19</v>
      </c>
      <c r="R21" s="10"/>
      <c r="S21" s="3"/>
      <c r="T21" s="61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67" t="s">
        <v>93</v>
      </c>
      <c r="C22" s="66"/>
      <c r="D22" s="50" t="s">
        <v>44</v>
      </c>
      <c r="E22" s="51">
        <v>868183035901821</v>
      </c>
      <c r="F22" s="50"/>
      <c r="G22" s="50" t="s">
        <v>71</v>
      </c>
      <c r="H22" s="63"/>
      <c r="I22" s="1" t="s">
        <v>80</v>
      </c>
      <c r="J22" s="1"/>
      <c r="K22" s="10" t="s">
        <v>72</v>
      </c>
      <c r="L22" s="10"/>
      <c r="M22" s="52" t="s">
        <v>38</v>
      </c>
      <c r="N22" s="10"/>
      <c r="O22" s="52" t="s">
        <v>91</v>
      </c>
      <c r="P22" s="52" t="s">
        <v>99</v>
      </c>
      <c r="Q22" s="2" t="s">
        <v>19</v>
      </c>
      <c r="R22" s="10"/>
      <c r="S22" s="3"/>
      <c r="T22" s="61"/>
      <c r="U22" s="15"/>
      <c r="V22" s="10" t="s">
        <v>58</v>
      </c>
      <c r="W22" s="10">
        <f>COUNTIF($Q$6:$Q$105,"PC+PM")</f>
        <v>3</v>
      </c>
    </row>
    <row r="23" spans="1:23" ht="18" customHeight="1" x14ac:dyDescent="0.25">
      <c r="A23" s="3">
        <v>18</v>
      </c>
      <c r="B23" s="65"/>
      <c r="C23" s="66"/>
      <c r="D23" s="50"/>
      <c r="E23" s="51"/>
      <c r="F23" s="50"/>
      <c r="G23" s="50"/>
      <c r="H23" s="50"/>
      <c r="I23" s="10"/>
      <c r="J23" s="1"/>
      <c r="K23" s="10"/>
      <c r="L23" s="10"/>
      <c r="M23" s="10"/>
      <c r="N23" s="10"/>
      <c r="O23" s="10"/>
      <c r="P23" s="10"/>
      <c r="Q23" s="3"/>
      <c r="R23" s="10"/>
      <c r="S23" s="3"/>
      <c r="T23" s="61"/>
      <c r="U23" s="15"/>
      <c r="V23" s="15"/>
      <c r="W23" s="17"/>
    </row>
    <row r="24" spans="1:23" ht="18" customHeight="1" x14ac:dyDescent="0.25">
      <c r="A24" s="3">
        <v>19</v>
      </c>
      <c r="B24" s="65"/>
      <c r="C24" s="66"/>
      <c r="D24" s="50"/>
      <c r="E24" s="51"/>
      <c r="F24" s="50"/>
      <c r="G24" s="50"/>
      <c r="H24" s="50"/>
      <c r="I24" s="10"/>
      <c r="J24" s="1"/>
      <c r="K24" s="10"/>
      <c r="L24" s="10"/>
      <c r="M24" s="10"/>
      <c r="N24" s="10"/>
      <c r="O24" s="10"/>
      <c r="P24" s="10"/>
      <c r="Q24" s="3"/>
      <c r="R24" s="10"/>
      <c r="S24" s="3"/>
      <c r="T24" s="61"/>
      <c r="U24" s="15"/>
      <c r="V24" s="15"/>
      <c r="W24" s="17"/>
    </row>
    <row r="25" spans="1:23" ht="18" customHeight="1" x14ac:dyDescent="0.25">
      <c r="A25" s="3">
        <v>20</v>
      </c>
      <c r="B25" s="65"/>
      <c r="C25" s="66"/>
      <c r="D25" s="50"/>
      <c r="E25" s="51"/>
      <c r="F25" s="50"/>
      <c r="G25" s="50"/>
      <c r="H25" s="50"/>
      <c r="I25" s="10"/>
      <c r="J25" s="1"/>
      <c r="K25" s="10"/>
      <c r="L25" s="10"/>
      <c r="M25" s="1"/>
      <c r="N25" s="10"/>
      <c r="O25" s="10"/>
      <c r="P25" s="10"/>
      <c r="Q25" s="3"/>
      <c r="R25" s="10"/>
      <c r="S25" s="3"/>
      <c r="T25" s="61"/>
      <c r="U25" s="15"/>
      <c r="V25" s="56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10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1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1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3"/>
      <c r="R28" s="10"/>
      <c r="S28" s="3"/>
      <c r="T28" s="61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61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61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61"/>
      <c r="U31" s="15"/>
      <c r="V31" s="3" t="s">
        <v>22</v>
      </c>
      <c r="W31" s="10">
        <f>COUNTIF($R$6:$R$51,"*LK*")</f>
        <v>2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61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61"/>
      <c r="U33" s="15"/>
      <c r="V33" s="3" t="s">
        <v>55</v>
      </c>
      <c r="W33" s="10">
        <f>COUNTIF($R$6:$R$51,"*SF*")</f>
        <v>1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61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61"/>
      <c r="U35" s="15"/>
      <c r="V35" s="3" t="s">
        <v>38</v>
      </c>
      <c r="W35" s="10">
        <f>COUNTIF($R$6:$R$51,"*NCFW*")</f>
        <v>8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61"/>
      <c r="U36" s="15"/>
      <c r="V36" s="3" t="s">
        <v>29</v>
      </c>
      <c r="W36" s="10">
        <f>COUNTIF($R$6:$R$51,"*KL*")</f>
        <v>3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61"/>
      <c r="U37" s="15"/>
      <c r="V37" s="19" t="s">
        <v>33</v>
      </c>
      <c r="W37" s="10">
        <f>SUM(W26:W36)</f>
        <v>14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61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61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61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61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61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61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6" t="s">
        <v>3</v>
      </c>
      <c r="W44" s="56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17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0"/>
      <c r="E50" s="33"/>
      <c r="F50" s="60"/>
      <c r="G50" s="6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6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85" t="s">
        <v>63</v>
      </c>
      <c r="W56" s="85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86"/>
      <c r="W57" s="86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87"/>
      <c r="W58" s="87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3" sqref="E3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74" t="s">
        <v>66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24.95" customHeight="1" x14ac:dyDescent="0.25">
      <c r="A2" s="75" t="s">
        <v>65</v>
      </c>
      <c r="B2" s="76"/>
      <c r="C2" s="76"/>
      <c r="D2" s="76"/>
      <c r="E2" s="77" t="s">
        <v>74</v>
      </c>
      <c r="F2" s="77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78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80" t="s">
        <v>42</v>
      </c>
      <c r="N4" s="80" t="s">
        <v>10</v>
      </c>
      <c r="O4" s="79" t="s">
        <v>8</v>
      </c>
      <c r="P4" s="88" t="s">
        <v>14</v>
      </c>
      <c r="Q4" s="79" t="s">
        <v>39</v>
      </c>
      <c r="R4" s="79" t="s">
        <v>61</v>
      </c>
      <c r="S4" s="89" t="s">
        <v>64</v>
      </c>
      <c r="T4" s="27"/>
      <c r="U4" s="27"/>
      <c r="V4" s="79" t="s">
        <v>39</v>
      </c>
      <c r="W4" s="79" t="s">
        <v>61</v>
      </c>
    </row>
    <row r="5" spans="1:23" ht="50.1" customHeight="1" x14ac:dyDescent="0.25">
      <c r="A5" s="78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79"/>
      <c r="K5" s="4" t="s">
        <v>12</v>
      </c>
      <c r="L5" s="4" t="s">
        <v>13</v>
      </c>
      <c r="M5" s="81"/>
      <c r="N5" s="81"/>
      <c r="O5" s="79"/>
      <c r="P5" s="88"/>
      <c r="Q5" s="79"/>
      <c r="R5" s="79"/>
      <c r="S5" s="90"/>
      <c r="T5" s="27"/>
      <c r="U5" s="27"/>
      <c r="V5" s="79"/>
      <c r="W5" s="79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7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82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83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83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7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83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83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83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7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82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7"/>
      <c r="I13" s="64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83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64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83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64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83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64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84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4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64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2"/>
      <c r="F19" s="50"/>
      <c r="G19" s="50"/>
      <c r="H19" s="50"/>
      <c r="I19" s="64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64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65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65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64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64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59"/>
      <c r="C25" s="49"/>
      <c r="D25" s="50"/>
      <c r="E25" s="51"/>
      <c r="F25" s="50"/>
      <c r="G25" s="50"/>
      <c r="H25" s="57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59"/>
      <c r="C26" s="49"/>
      <c r="D26" s="50"/>
      <c r="E26" s="51"/>
      <c r="F26" s="50"/>
      <c r="G26" s="50"/>
      <c r="H26" s="57"/>
      <c r="I26" s="58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3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64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85" t="s">
        <v>63</v>
      </c>
      <c r="W56" s="85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86"/>
      <c r="W57" s="86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87"/>
      <c r="W58" s="87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2020-11-19T03:23:02Z</dcterms:modified>
</cp:coreProperties>
</file>