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/>
  </bookViews>
  <sheets>
    <sheet name="TG102SE" sheetId="55" r:id="rId1"/>
    <sheet name="TG007X" sheetId="54" r:id="rId2"/>
    <sheet name="TG102LE" sheetId="52" r:id="rId3"/>
    <sheet name="TG102V" sheetId="51" r:id="rId4"/>
    <sheet name="TongThang" sheetId="25" r:id="rId5"/>
  </sheets>
  <definedNames>
    <definedName name="_xlnm._FilterDatabase" localSheetId="1" hidden="1">TG007X!$S$4:$S$51</definedName>
    <definedName name="_xlnm._FilterDatabase" localSheetId="2" hidden="1">TG102LE!$S$4:$S$51</definedName>
    <definedName name="_xlnm._FilterDatabase" localSheetId="0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1">TG007X!$S$4:$S$51</definedName>
    <definedName name="_xlnm.Criteria" localSheetId="2">TG102LE!$S$4:$S$51</definedName>
    <definedName name="_xlnm.Criteria" localSheetId="0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<sst xmlns="http://schemas.openxmlformats.org/spreadsheetml/2006/main" count="652" uniqueCount="130">
  <si>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</si>
  <si>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</si>
  <si>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</si>
  <si>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</si>
  <si>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</si>
  <si>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</si>
  <si>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</si>
  <si>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</si>
  <si>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</si>
  <si>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</si>
  <si>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</si>
  <si>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</si>
  <si>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</si>
  <si>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</si>
  <si>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</si>
  <si>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</si>
  <si>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</si>
  <si>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</si>
  <si>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</si>
  <si>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</si>
  <si>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</si>
  <si>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</si>
  <si>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</si>
  <si>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</si>
  <si>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</si>
  <si>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</si>
  <si>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</si>
  <si>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</si>
  <si>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</si>
  <si>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</si>
  <si>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</si>
  <si>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</si>
  <si>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</si>
  <si>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</si>
  <si>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</si>
  <si>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</si>
  <si>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</si>
  <si>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</si>
  <si>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</si>
  <si>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</si>
  <si>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</si>
  <si>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</si>
  <si>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</si>
  <si>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</si>
  <si>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</si>
  <si>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</si>
  <si>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</si>
  <si>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</si>
  <si>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</si>
  <si>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</si>
  <si>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</si>
  <si>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</si>
  <si>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</si>
  <si>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</si>
  <si>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</si>
  <si>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</si>
  <si>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</si>
  <si>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</si>
  <si>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</si>
  <si>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</si>
  <si>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</si>
  <si>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</si>
  <si>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Còn BH</t>
  </si>
  <si>
    <t>TG102V</t>
  </si>
  <si>
    <t>Lắp đặt</t>
  </si>
  <si>
    <t>LE.2.00.---27.200525</t>
  </si>
  <si>
    <t>125.212.203.114,16363</t>
  </si>
  <si>
    <t>Hết hạn dv</t>
  </si>
  <si>
    <t>LE.2.00.---28.200624</t>
  </si>
  <si>
    <t>BT</t>
  </si>
  <si>
    <t>Tùng</t>
  </si>
  <si>
    <t>Test lại thiết bị</t>
  </si>
  <si>
    <t>W.2.00.---19.200416</t>
  </si>
  <si>
    <t>VI.2.00.---20.200622</t>
  </si>
  <si>
    <t>125.212.203.114,16767</t>
  </si>
  <si>
    <t>VI.2.00.---21.200630</t>
  </si>
  <si>
    <t>W.2.00.---21.200630</t>
  </si>
  <si>
    <t>Thiết bị không nhận sim</t>
  </si>
  <si>
    <t>Nâng cấp khay sim</t>
  </si>
  <si>
    <t>PC+PM</t>
  </si>
  <si>
    <t>LK, NCFW</t>
  </si>
  <si>
    <t>Thiết bị oxi hóa mạch</t>
  </si>
  <si>
    <t>Không sửa chữa</t>
  </si>
  <si>
    <t>KS</t>
  </si>
  <si>
    <t>125.212.203.114,15757</t>
  </si>
  <si>
    <t>Thiết bị reset liên tục</t>
  </si>
  <si>
    <t>Nạp lại FW</t>
  </si>
  <si>
    <t>VI.2.00.---19.200527</t>
  </si>
  <si>
    <t>TG007X</t>
  </si>
  <si>
    <t>TG102SE</t>
  </si>
  <si>
    <t>LE.1.00.---06.191010</t>
  </si>
  <si>
    <t>123.031.030.077,09207</t>
  </si>
  <si>
    <t>Gán lại ID, cấu hình lại thiết bị, nâng cấp FW</t>
  </si>
  <si>
    <t>SF, NCFW</t>
  </si>
  <si>
    <t>ID mới: 202305170847971</t>
  </si>
  <si>
    <t>LE.1.00.---01.180405</t>
  </si>
  <si>
    <t>112.078.011.006,13368</t>
  </si>
  <si>
    <t>ID mới: 202305170902577</t>
  </si>
  <si>
    <t>ID mới: 202305171023996</t>
  </si>
  <si>
    <t>Gán lại ID, test lại thiết bị</t>
  </si>
  <si>
    <t xml:space="preserve">W.1.00.---01.170909 </t>
  </si>
  <si>
    <t>ID mới: 202305171344690</t>
  </si>
  <si>
    <t>Nâng cấp khay sim, gán lại ID, nâng cấp FW</t>
  </si>
  <si>
    <t>LK,NCFW</t>
  </si>
  <si>
    <t>ID mới: 202305171604165</t>
  </si>
  <si>
    <t>ID mới: 202305180929361</t>
  </si>
  <si>
    <t>ID mới: 202305181005815</t>
  </si>
  <si>
    <t>SE.4.00.---06.200630</t>
  </si>
  <si>
    <t>ID cũ: 202109300856153, ID mới: 202305181058153</t>
  </si>
  <si>
    <t>Xử lý lại khay sim, gán lại ID, nâng cấp FW</t>
  </si>
  <si>
    <t>ID cũ: 202110011135203, ID mới: 202305181412203</t>
  </si>
  <si>
    <t>ID cũ: 202110011324942, ID mới: 202305181442942</t>
  </si>
  <si>
    <t>ID mới: 202305181516649</t>
  </si>
  <si>
    <t xml:space="preserve">ID cũ: 202110011333508, ID mới: </t>
  </si>
  <si>
    <t>W.2.00.---19.200527</t>
  </si>
  <si>
    <t>Thiết bị không chốt GSM</t>
  </si>
  <si>
    <t>Khởi tạo lại thiết bị</t>
  </si>
  <si>
    <t>Hết hạn dich vụ</t>
  </si>
  <si>
    <t xml:space="preserve">W.1.00.---01.181101 </t>
  </si>
  <si>
    <t>125.212.203.114,16565</t>
  </si>
  <si>
    <t>Xử lý lại nguồn module GSM</t>
  </si>
  <si>
    <t>NG,CFW</t>
  </si>
  <si>
    <t xml:space="preserve">W.1.00.---01.180629 </t>
  </si>
  <si>
    <t>Nâng cấp khay sim, nâng cấp FW</t>
  </si>
  <si>
    <t>LE.1.00.---01.180710</t>
  </si>
  <si>
    <t>LE.1.00.---01.180615</t>
  </si>
  <si>
    <t>125.212.203.114,15353</t>
  </si>
  <si>
    <t>Thiết bị không nhân sim</t>
  </si>
  <si>
    <t>Khởi tạo lại thiết bị, nâng cấp FW</t>
  </si>
  <si>
    <t>SF,NCFW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</si>
</sst>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I13" sqref="I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36"/>
    </row>
    <row r="2" spans="1:23" ht="24.95" customHeight="1" x14ac:dyDescent="0.25">
      <c r="A2" s="84" t="s">
        <v>8</v>
      </c>
      <c r="B2" s="85"/>
      <c r="C2" s="85"/>
      <c r="D2" s="85"/>
      <c r="E2" s="86" t="s">
        <v>64</v>
      </c>
      <c r="F2" s="86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7" t="s">
        <v>0</v>
      </c>
      <c r="B4" s="82" t="s">
        <v>7</v>
      </c>
      <c r="C4" s="82"/>
      <c r="D4" s="82"/>
      <c r="E4" s="82"/>
      <c r="F4" s="82"/>
      <c r="G4" s="82"/>
      <c r="H4" s="82"/>
      <c r="I4" s="82"/>
      <c r="J4" s="82" t="s">
        <v>10</v>
      </c>
      <c r="K4" s="82"/>
      <c r="L4" s="79" t="s">
        <v>61</v>
      </c>
      <c r="M4" s="79" t="s">
        <v>41</v>
      </c>
      <c r="N4" s="79" t="s">
        <v>9</v>
      </c>
      <c r="O4" s="79" t="s">
        <v>6</v>
      </c>
      <c r="P4" s="77" t="s">
        <v>13</v>
      </c>
      <c r="Q4" s="79" t="s">
        <v>38</v>
      </c>
      <c r="R4" s="79" t="s">
        <v>52</v>
      </c>
      <c r="S4" s="81" t="s">
        <v>53</v>
      </c>
      <c r="U4" s="82" t="s">
        <v>38</v>
      </c>
      <c r="V4" s="82" t="s">
        <v>52</v>
      </c>
      <c r="W4" s="37"/>
    </row>
    <row r="5" spans="1:23" ht="50.1" customHeight="1" x14ac:dyDescent="0.25">
      <c r="A5" s="87"/>
      <c r="B5" s="69" t="s">
        <v>1</v>
      </c>
      <c r="C5" s="69" t="s">
        <v>2</v>
      </c>
      <c r="D5" s="69" t="s">
        <v>3</v>
      </c>
      <c r="E5" s="69" t="s">
        <v>42</v>
      </c>
      <c r="F5" s="69" t="s">
        <v>4</v>
      </c>
      <c r="G5" s="69" t="s">
        <v>5</v>
      </c>
      <c r="H5" s="69" t="s">
        <v>54</v>
      </c>
      <c r="I5" s="42" t="s">
        <v>14</v>
      </c>
      <c r="J5" s="69" t="s">
        <v>11</v>
      </c>
      <c r="K5" s="69" t="s">
        <v>12</v>
      </c>
      <c r="L5" s="80"/>
      <c r="M5" s="80"/>
      <c r="N5" s="80"/>
      <c r="O5" s="80"/>
      <c r="P5" s="78"/>
      <c r="Q5" s="80"/>
      <c r="R5" s="80"/>
      <c r="S5" s="81"/>
      <c r="U5" s="82"/>
      <c r="V5" s="82"/>
      <c r="W5" s="37"/>
    </row>
    <row r="6" spans="1:23" ht="18" customHeight="1" x14ac:dyDescent="0.25">
      <c r="A6" s="3">
        <v>1</v>
      </c>
      <c r="B6" s="58">
        <v>45062</v>
      </c>
      <c r="C6" s="58">
        <v>45069</v>
      </c>
      <c r="D6" s="46" t="s">
        <v>89</v>
      </c>
      <c r="E6" s="65">
        <v>866104028051566</v>
      </c>
      <c r="F6" s="46"/>
      <c r="G6" s="46"/>
      <c r="H6" s="46" t="s">
        <v>112</v>
      </c>
      <c r="I6" s="49" t="s">
        <v>74</v>
      </c>
      <c r="J6" s="61"/>
      <c r="K6" s="62" t="s">
        <v>107</v>
      </c>
      <c r="L6" s="61" t="s">
        <v>77</v>
      </c>
      <c r="M6" s="52" t="s">
        <v>109</v>
      </c>
      <c r="N6" s="50"/>
      <c r="O6" s="50" t="s">
        <v>69</v>
      </c>
      <c r="P6" s="52" t="s">
        <v>70</v>
      </c>
      <c r="Q6" s="50" t="s">
        <v>79</v>
      </c>
      <c r="R6" s="53" t="s">
        <v>103</v>
      </c>
      <c r="S6" s="64"/>
      <c r="T6" s="68"/>
      <c r="U6" s="74" t="s">
        <v>17</v>
      </c>
      <c r="V6" s="3" t="s">
        <v>19</v>
      </c>
      <c r="W6" s="68"/>
    </row>
    <row r="7" spans="1:23" ht="18" customHeight="1" x14ac:dyDescent="0.25">
      <c r="A7" s="3">
        <v>2</v>
      </c>
      <c r="B7" s="58">
        <v>45062</v>
      </c>
      <c r="C7" s="58">
        <v>45069</v>
      </c>
      <c r="D7" s="46" t="s">
        <v>89</v>
      </c>
      <c r="E7" s="65">
        <v>862631039272942</v>
      </c>
      <c r="F7" s="46"/>
      <c r="G7" s="46"/>
      <c r="H7" s="65" t="s">
        <v>111</v>
      </c>
      <c r="I7" s="49" t="s">
        <v>74</v>
      </c>
      <c r="J7" s="61"/>
      <c r="K7" s="62" t="s">
        <v>107</v>
      </c>
      <c r="L7" s="61" t="s">
        <v>77</v>
      </c>
      <c r="M7" s="52" t="s">
        <v>109</v>
      </c>
      <c r="N7" s="50"/>
      <c r="O7" s="50" t="s">
        <v>69</v>
      </c>
      <c r="P7" s="52" t="s">
        <v>70</v>
      </c>
      <c r="Q7" s="50" t="s">
        <v>79</v>
      </c>
      <c r="R7" s="53" t="s">
        <v>103</v>
      </c>
      <c r="S7" s="64"/>
      <c r="T7" s="68"/>
      <c r="U7" s="75"/>
      <c r="V7" s="3" t="s">
        <v>34</v>
      </c>
      <c r="W7" s="68"/>
    </row>
    <row r="8" spans="1:23" ht="18" customHeight="1" x14ac:dyDescent="0.25">
      <c r="A8" s="3">
        <v>3</v>
      </c>
      <c r="B8" s="58">
        <v>45062</v>
      </c>
      <c r="C8" s="58">
        <v>45069</v>
      </c>
      <c r="D8" s="46" t="s">
        <v>89</v>
      </c>
      <c r="E8" s="65">
        <v>863586032798203</v>
      </c>
      <c r="F8" s="46"/>
      <c r="G8" s="46"/>
      <c r="H8" s="65" t="s">
        <v>110</v>
      </c>
      <c r="I8" s="49" t="s">
        <v>74</v>
      </c>
      <c r="J8" s="61"/>
      <c r="K8" s="62" t="s">
        <v>107</v>
      </c>
      <c r="L8" s="61" t="s">
        <v>77</v>
      </c>
      <c r="M8" s="52" t="s">
        <v>109</v>
      </c>
      <c r="N8" s="50"/>
      <c r="O8" s="50" t="s">
        <v>69</v>
      </c>
      <c r="P8" s="52" t="s">
        <v>70</v>
      </c>
      <c r="Q8" s="50" t="s">
        <v>79</v>
      </c>
      <c r="R8" s="53" t="s">
        <v>103</v>
      </c>
      <c r="S8" s="64"/>
      <c r="T8" s="68"/>
      <c r="U8" s="75"/>
      <c r="V8" s="3" t="s">
        <v>20</v>
      </c>
      <c r="W8" s="68"/>
    </row>
    <row r="9" spans="1:23" ht="18" customHeight="1" x14ac:dyDescent="0.25">
      <c r="A9" s="3">
        <v>4</v>
      </c>
      <c r="B9" s="58">
        <v>45062</v>
      </c>
      <c r="C9" s="58">
        <v>45069</v>
      </c>
      <c r="D9" s="46" t="s">
        <v>89</v>
      </c>
      <c r="E9" s="65">
        <v>862631037515508</v>
      </c>
      <c r="F9" s="46"/>
      <c r="G9" s="46"/>
      <c r="H9" s="46" t="s">
        <v>113</v>
      </c>
      <c r="I9" s="49" t="s">
        <v>74</v>
      </c>
      <c r="J9" s="60"/>
      <c r="K9" s="62" t="s">
        <v>107</v>
      </c>
      <c r="L9" s="61" t="s">
        <v>77</v>
      </c>
      <c r="M9" s="52" t="s">
        <v>109</v>
      </c>
      <c r="N9" s="50"/>
      <c r="O9" s="50" t="s">
        <v>69</v>
      </c>
      <c r="P9" s="52" t="s">
        <v>70</v>
      </c>
      <c r="Q9" s="50" t="s">
        <v>79</v>
      </c>
      <c r="R9" s="53" t="s">
        <v>103</v>
      </c>
      <c r="S9" s="64"/>
      <c r="T9" s="68"/>
      <c r="U9" s="75"/>
      <c r="V9" s="3" t="s">
        <v>50</v>
      </c>
      <c r="W9" s="68"/>
    </row>
    <row r="10" spans="1:23" ht="18" customHeight="1" x14ac:dyDescent="0.25">
      <c r="A10" s="3">
        <v>5</v>
      </c>
      <c r="B10" s="58">
        <v>45062</v>
      </c>
      <c r="C10" s="58">
        <v>45069</v>
      </c>
      <c r="D10" s="46" t="s">
        <v>89</v>
      </c>
      <c r="E10" s="65">
        <v>862631037454153</v>
      </c>
      <c r="F10" s="46"/>
      <c r="G10" s="46"/>
      <c r="H10" s="46" t="s">
        <v>108</v>
      </c>
      <c r="I10" s="49" t="s">
        <v>74</v>
      </c>
      <c r="J10" s="65"/>
      <c r="K10" s="62" t="s">
        <v>107</v>
      </c>
      <c r="L10" s="61" t="s">
        <v>77</v>
      </c>
      <c r="M10" s="52" t="s">
        <v>109</v>
      </c>
      <c r="N10" s="50"/>
      <c r="O10" s="50" t="s">
        <v>69</v>
      </c>
      <c r="P10" s="52" t="s">
        <v>70</v>
      </c>
      <c r="Q10" s="50" t="s">
        <v>79</v>
      </c>
      <c r="R10" s="53" t="s">
        <v>103</v>
      </c>
      <c r="S10" s="64"/>
      <c r="T10" s="68"/>
      <c r="U10" s="75"/>
      <c r="V10" s="3" t="s">
        <v>30</v>
      </c>
      <c r="W10" s="68"/>
    </row>
    <row r="11" spans="1:23" ht="18" customHeight="1" x14ac:dyDescent="0.25">
      <c r="A11" s="3">
        <v>6</v>
      </c>
      <c r="B11" s="58">
        <v>45062</v>
      </c>
      <c r="C11" s="58">
        <v>45069</v>
      </c>
      <c r="D11" s="46" t="s">
        <v>89</v>
      </c>
      <c r="E11" s="54">
        <v>866192037825815</v>
      </c>
      <c r="F11" s="57"/>
      <c r="G11" s="48"/>
      <c r="H11" s="56" t="s">
        <v>106</v>
      </c>
      <c r="I11" s="49" t="s">
        <v>74</v>
      </c>
      <c r="J11" s="51"/>
      <c r="K11" s="51" t="s">
        <v>107</v>
      </c>
      <c r="L11" s="61" t="s">
        <v>77</v>
      </c>
      <c r="M11" s="52" t="s">
        <v>109</v>
      </c>
      <c r="N11" s="50"/>
      <c r="O11" s="50" t="s">
        <v>69</v>
      </c>
      <c r="P11" s="52" t="s">
        <v>70</v>
      </c>
      <c r="Q11" s="50" t="s">
        <v>79</v>
      </c>
      <c r="R11" s="53" t="s">
        <v>103</v>
      </c>
      <c r="S11" s="55"/>
      <c r="T11" s="68"/>
      <c r="U11" s="75"/>
      <c r="V11" s="3" t="s">
        <v>29</v>
      </c>
      <c r="W11" s="68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68"/>
      <c r="U12" s="74" t="s">
        <v>18</v>
      </c>
      <c r="V12" s="3" t="s">
        <v>22</v>
      </c>
      <c r="W12" s="68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8"/>
      <c r="U13" s="75"/>
      <c r="V13" s="3" t="s">
        <v>36</v>
      </c>
      <c r="W13" s="68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8"/>
      <c r="U14" s="75"/>
      <c r="V14" s="3" t="s">
        <v>35</v>
      </c>
      <c r="W14" s="68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8"/>
      <c r="U15" s="75"/>
      <c r="V15" s="3" t="s">
        <v>23</v>
      </c>
      <c r="W15" s="68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8"/>
      <c r="U16" s="76"/>
      <c r="V16" s="3" t="s">
        <v>24</v>
      </c>
      <c r="W16" s="68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8"/>
      <c r="K17" s="51"/>
      <c r="L17" s="51"/>
      <c r="M17" s="33"/>
      <c r="N17" s="1"/>
      <c r="O17" s="1"/>
      <c r="P17" s="33"/>
      <c r="Q17" s="1"/>
      <c r="R17" s="2"/>
      <c r="S17" s="3"/>
      <c r="T17" s="68"/>
      <c r="U17" s="68"/>
      <c r="V17" s="13"/>
      <c r="W17" s="68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8"/>
      <c r="U18" s="68"/>
      <c r="V18" s="13"/>
      <c r="W18" s="68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8"/>
      <c r="U19" s="69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8"/>
      <c r="U20" s="3" t="s">
        <v>16</v>
      </c>
      <c r="V20" s="3">
        <v>4</v>
      </c>
      <c r="W20" s="68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8"/>
      <c r="U21" s="3" t="s">
        <v>48</v>
      </c>
      <c r="V21" s="3">
        <f>COUNTIF($Q$6:$Q$51,"PC")</f>
        <v>0</v>
      </c>
      <c r="W21" s="68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8"/>
      <c r="U22" s="3" t="s">
        <v>49</v>
      </c>
      <c r="V22" s="3"/>
      <c r="W22" s="68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8"/>
      <c r="U23" s="68"/>
      <c r="V23" s="13"/>
      <c r="W23" s="68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8"/>
      <c r="U24" s="68"/>
      <c r="V24" s="13"/>
      <c r="W24" s="6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8"/>
      <c r="U25" s="69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8"/>
      <c r="U26" s="3" t="s">
        <v>25</v>
      </c>
      <c r="V26" s="3">
        <f>COUNTIF($R$6:$R$51,"*MCU*")</f>
        <v>0</v>
      </c>
      <c r="W26" s="68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8"/>
      <c r="U27" s="3" t="s">
        <v>33</v>
      </c>
      <c r="V27" s="3">
        <f>COUNTIF($R$6:$R$51,"*GSM*")</f>
        <v>0</v>
      </c>
      <c r="W27" s="68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8"/>
      <c r="U28" s="3" t="s">
        <v>26</v>
      </c>
      <c r="V28" s="3">
        <f>COUNTIF($R$6:$R$51,"*GPS*")</f>
        <v>0</v>
      </c>
      <c r="W28" s="68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8"/>
      <c r="U29" s="3" t="s">
        <v>51</v>
      </c>
      <c r="V29" s="3">
        <f>COUNTIF($R$6:$R$51,"*NG*")</f>
        <v>0</v>
      </c>
      <c r="W29" s="68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8"/>
      <c r="U30" s="3" t="s">
        <v>31</v>
      </c>
      <c r="V30" s="3">
        <f>COUNTIF($R$6:$R$51,"*I/O*")</f>
        <v>0</v>
      </c>
      <c r="W30" s="68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8"/>
      <c r="U31" s="3" t="s">
        <v>21</v>
      </c>
      <c r="V31" s="3"/>
      <c r="W31" s="68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8"/>
      <c r="U32" s="3" t="s">
        <v>27</v>
      </c>
      <c r="V32" s="3">
        <f>COUNTIF($R$6:$R$51,"*MCH*")</f>
        <v>0</v>
      </c>
      <c r="W32" s="68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8"/>
      <c r="U33" s="3" t="s">
        <v>46</v>
      </c>
      <c r="V33" s="3">
        <f>COUNTIF($R$6:$R$51,"*SF*")</f>
        <v>0</v>
      </c>
      <c r="W33" s="68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8"/>
      <c r="U34" s="3" t="s">
        <v>47</v>
      </c>
      <c r="V34" s="3">
        <f>COUNTIF($R$6:$R$51,"*RTB*")</f>
        <v>0</v>
      </c>
      <c r="W34" s="68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8"/>
      <c r="U35" s="3" t="s">
        <v>37</v>
      </c>
      <c r="V35" s="3"/>
      <c r="W35" s="68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8"/>
      <c r="U36" s="3" t="s">
        <v>28</v>
      </c>
      <c r="V36" s="3"/>
      <c r="W36" s="68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8"/>
      <c r="U37" s="15" t="s">
        <v>32</v>
      </c>
      <c r="V37" s="3"/>
      <c r="W37" s="68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8"/>
      <c r="U38" s="68"/>
      <c r="V38" s="13"/>
      <c r="W38" s="68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8"/>
      <c r="U39" s="68"/>
      <c r="V39" s="13"/>
      <c r="W39" s="68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8"/>
      <c r="U40" s="15" t="s">
        <v>39</v>
      </c>
      <c r="V40" s="3">
        <f>COUNTIF($O$6:$O$51,"*DM*")</f>
        <v>0</v>
      </c>
      <c r="W40" s="68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8"/>
      <c r="U41" s="15" t="s">
        <v>40</v>
      </c>
      <c r="V41" s="3">
        <f>COUNTIF($O$6:$O$51,"*KS*")</f>
        <v>0</v>
      </c>
      <c r="W41" s="68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8"/>
      <c r="U42" s="68"/>
      <c r="V42" s="13"/>
      <c r="W42" s="68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8"/>
      <c r="U43" s="68"/>
      <c r="V43" s="13"/>
      <c r="W43" s="68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8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8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8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8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8"/>
      <c r="V56" s="68"/>
      <c r="W56" s="68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8"/>
      <c r="V57" s="68"/>
      <c r="W57" s="68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36"/>
    </row>
    <row r="2" spans="1:23" ht="24.95" customHeight="1" x14ac:dyDescent="0.25">
      <c r="A2" s="84" t="s">
        <v>8</v>
      </c>
      <c r="B2" s="85"/>
      <c r="C2" s="85"/>
      <c r="D2" s="85"/>
      <c r="E2" s="86" t="s">
        <v>64</v>
      </c>
      <c r="F2" s="86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7" t="s">
        <v>0</v>
      </c>
      <c r="B4" s="82" t="s">
        <v>7</v>
      </c>
      <c r="C4" s="82"/>
      <c r="D4" s="82"/>
      <c r="E4" s="82"/>
      <c r="F4" s="82"/>
      <c r="G4" s="82"/>
      <c r="H4" s="82"/>
      <c r="I4" s="82"/>
      <c r="J4" s="82" t="s">
        <v>10</v>
      </c>
      <c r="K4" s="82"/>
      <c r="L4" s="79" t="s">
        <v>61</v>
      </c>
      <c r="M4" s="79" t="s">
        <v>41</v>
      </c>
      <c r="N4" s="79" t="s">
        <v>9</v>
      </c>
      <c r="O4" s="79" t="s">
        <v>6</v>
      </c>
      <c r="P4" s="77" t="s">
        <v>13</v>
      </c>
      <c r="Q4" s="79" t="s">
        <v>38</v>
      </c>
      <c r="R4" s="79" t="s">
        <v>52</v>
      </c>
      <c r="S4" s="81" t="s">
        <v>53</v>
      </c>
      <c r="U4" s="82" t="s">
        <v>38</v>
      </c>
      <c r="V4" s="82" t="s">
        <v>52</v>
      </c>
      <c r="W4" s="37"/>
    </row>
    <row r="5" spans="1:23" ht="50.1" customHeight="1" x14ac:dyDescent="0.25">
      <c r="A5" s="87"/>
      <c r="B5" s="69" t="s">
        <v>1</v>
      </c>
      <c r="C5" s="69" t="s">
        <v>2</v>
      </c>
      <c r="D5" s="69" t="s">
        <v>3</v>
      </c>
      <c r="E5" s="69" t="s">
        <v>42</v>
      </c>
      <c r="F5" s="69" t="s">
        <v>4</v>
      </c>
      <c r="G5" s="69" t="s">
        <v>5</v>
      </c>
      <c r="H5" s="69" t="s">
        <v>54</v>
      </c>
      <c r="I5" s="42" t="s">
        <v>14</v>
      </c>
      <c r="J5" s="69" t="s">
        <v>11</v>
      </c>
      <c r="K5" s="69" t="s">
        <v>12</v>
      </c>
      <c r="L5" s="80"/>
      <c r="M5" s="80"/>
      <c r="N5" s="80"/>
      <c r="O5" s="80"/>
      <c r="P5" s="78"/>
      <c r="Q5" s="80"/>
      <c r="R5" s="80"/>
      <c r="S5" s="81"/>
      <c r="U5" s="82"/>
      <c r="V5" s="82"/>
      <c r="W5" s="37"/>
    </row>
    <row r="6" spans="1:23" ht="18" customHeight="1" x14ac:dyDescent="0.25">
      <c r="A6" s="3">
        <v>1</v>
      </c>
      <c r="B6" s="58">
        <v>45062</v>
      </c>
      <c r="C6" s="58">
        <v>45069</v>
      </c>
      <c r="D6" s="46" t="s">
        <v>88</v>
      </c>
      <c r="E6" s="65">
        <v>867857039935577</v>
      </c>
      <c r="F6" s="46"/>
      <c r="G6" s="46" t="s">
        <v>62</v>
      </c>
      <c r="H6" s="46" t="s">
        <v>97</v>
      </c>
      <c r="I6" s="59" t="s">
        <v>96</v>
      </c>
      <c r="J6" s="61" t="s">
        <v>95</v>
      </c>
      <c r="K6" s="61" t="s">
        <v>68</v>
      </c>
      <c r="L6" s="61" t="s">
        <v>77</v>
      </c>
      <c r="M6" s="61" t="s">
        <v>92</v>
      </c>
      <c r="N6" s="60"/>
      <c r="O6" s="60" t="s">
        <v>69</v>
      </c>
      <c r="P6" s="62" t="s">
        <v>70</v>
      </c>
      <c r="Q6" s="60" t="s">
        <v>18</v>
      </c>
      <c r="R6" s="63" t="s">
        <v>93</v>
      </c>
      <c r="S6" s="64"/>
      <c r="T6" s="68"/>
      <c r="U6" s="74" t="s">
        <v>17</v>
      </c>
      <c r="V6" s="3" t="s">
        <v>19</v>
      </c>
      <c r="W6" s="68"/>
    </row>
    <row r="7" spans="1:23" ht="18" customHeight="1" x14ac:dyDescent="0.25">
      <c r="A7" s="3">
        <v>2</v>
      </c>
      <c r="B7" s="58">
        <v>45062</v>
      </c>
      <c r="C7" s="58">
        <v>45069</v>
      </c>
      <c r="D7" s="46" t="s">
        <v>88</v>
      </c>
      <c r="E7" s="65">
        <v>868183037862971</v>
      </c>
      <c r="F7" s="46"/>
      <c r="G7" s="46" t="s">
        <v>62</v>
      </c>
      <c r="H7" s="46" t="s">
        <v>94</v>
      </c>
      <c r="I7" s="59" t="s">
        <v>91</v>
      </c>
      <c r="J7" s="61" t="s">
        <v>90</v>
      </c>
      <c r="K7" s="61" t="s">
        <v>68</v>
      </c>
      <c r="L7" s="61" t="s">
        <v>77</v>
      </c>
      <c r="M7" s="61" t="s">
        <v>92</v>
      </c>
      <c r="N7" s="60"/>
      <c r="O7" s="60" t="s">
        <v>69</v>
      </c>
      <c r="P7" s="62" t="s">
        <v>70</v>
      </c>
      <c r="Q7" s="60" t="s">
        <v>18</v>
      </c>
      <c r="R7" s="63" t="s">
        <v>93</v>
      </c>
      <c r="S7" s="64"/>
      <c r="T7" s="68"/>
      <c r="U7" s="75"/>
      <c r="V7" s="3" t="s">
        <v>34</v>
      </c>
      <c r="W7" s="68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1"/>
      <c r="K8" s="61"/>
      <c r="L8" s="61"/>
      <c r="M8" s="62"/>
      <c r="N8" s="60"/>
      <c r="O8" s="60"/>
      <c r="P8" s="62"/>
      <c r="Q8" s="60"/>
      <c r="R8" s="63"/>
      <c r="S8" s="64"/>
      <c r="T8" s="68"/>
      <c r="U8" s="75"/>
      <c r="V8" s="3" t="s">
        <v>20</v>
      </c>
      <c r="W8" s="68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68"/>
      <c r="U9" s="75"/>
      <c r="V9" s="3" t="s">
        <v>50</v>
      </c>
      <c r="W9" s="68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2"/>
      <c r="L10" s="62"/>
      <c r="M10" s="62"/>
      <c r="N10" s="60"/>
      <c r="O10" s="60"/>
      <c r="P10" s="62"/>
      <c r="Q10" s="60"/>
      <c r="R10" s="63"/>
      <c r="S10" s="64"/>
      <c r="T10" s="68"/>
      <c r="U10" s="75"/>
      <c r="V10" s="3" t="s">
        <v>30</v>
      </c>
      <c r="W10" s="68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68"/>
      <c r="U11" s="75"/>
      <c r="V11" s="3" t="s">
        <v>29</v>
      </c>
      <c r="W11" s="68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68"/>
      <c r="U12" s="74" t="s">
        <v>18</v>
      </c>
      <c r="V12" s="3" t="s">
        <v>22</v>
      </c>
      <c r="W12" s="68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8"/>
      <c r="U13" s="75"/>
      <c r="V13" s="3" t="s">
        <v>36</v>
      </c>
      <c r="W13" s="68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8"/>
      <c r="U14" s="75"/>
      <c r="V14" s="3" t="s">
        <v>35</v>
      </c>
      <c r="W14" s="68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8"/>
      <c r="U15" s="75"/>
      <c r="V15" s="3" t="s">
        <v>23</v>
      </c>
      <c r="W15" s="68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8"/>
      <c r="U16" s="76"/>
      <c r="V16" s="3" t="s">
        <v>24</v>
      </c>
      <c r="W16" s="68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8"/>
      <c r="K17" s="51"/>
      <c r="L17" s="51"/>
      <c r="M17" s="33"/>
      <c r="N17" s="1"/>
      <c r="O17" s="1"/>
      <c r="P17" s="33"/>
      <c r="Q17" s="1"/>
      <c r="R17" s="2"/>
      <c r="S17" s="3"/>
      <c r="T17" s="68"/>
      <c r="U17" s="68"/>
      <c r="V17" s="13"/>
      <c r="W17" s="68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8"/>
      <c r="U18" s="68"/>
      <c r="V18" s="13"/>
      <c r="W18" s="68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8"/>
      <c r="U19" s="69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8"/>
      <c r="U20" s="3" t="s">
        <v>16</v>
      </c>
      <c r="V20" s="3">
        <v>4</v>
      </c>
      <c r="W20" s="68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8"/>
      <c r="U21" s="3" t="s">
        <v>48</v>
      </c>
      <c r="V21" s="3">
        <f>COUNTIF($Q$6:$Q$51,"PC")</f>
        <v>0</v>
      </c>
      <c r="W21" s="68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8"/>
      <c r="U22" s="3" t="s">
        <v>49</v>
      </c>
      <c r="V22" s="3"/>
      <c r="W22" s="68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8"/>
      <c r="U23" s="68"/>
      <c r="V23" s="13"/>
      <c r="W23" s="68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8"/>
      <c r="U24" s="68"/>
      <c r="V24" s="13"/>
      <c r="W24" s="6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8"/>
      <c r="U25" s="69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8"/>
      <c r="U26" s="3" t="s">
        <v>25</v>
      </c>
      <c r="V26" s="3">
        <f>COUNTIF($R$6:$R$51,"*MCU*")</f>
        <v>0</v>
      </c>
      <c r="W26" s="68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8"/>
      <c r="U27" s="3" t="s">
        <v>33</v>
      </c>
      <c r="V27" s="3">
        <f>COUNTIF($R$6:$R$51,"*GSM*")</f>
        <v>0</v>
      </c>
      <c r="W27" s="68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8"/>
      <c r="U28" s="3" t="s">
        <v>26</v>
      </c>
      <c r="V28" s="3">
        <f>COUNTIF($R$6:$R$51,"*GPS*")</f>
        <v>0</v>
      </c>
      <c r="W28" s="68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8"/>
      <c r="U29" s="3" t="s">
        <v>51</v>
      </c>
      <c r="V29" s="3">
        <f>COUNTIF($R$6:$R$51,"*NG*")</f>
        <v>0</v>
      </c>
      <c r="W29" s="68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8"/>
      <c r="U30" s="3" t="s">
        <v>31</v>
      </c>
      <c r="V30" s="3">
        <f>COUNTIF($R$6:$R$51,"*I/O*")</f>
        <v>0</v>
      </c>
      <c r="W30" s="68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8"/>
      <c r="U31" s="3" t="s">
        <v>21</v>
      </c>
      <c r="V31" s="3"/>
      <c r="W31" s="68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8"/>
      <c r="U32" s="3" t="s">
        <v>27</v>
      </c>
      <c r="V32" s="3">
        <f>COUNTIF($R$6:$R$51,"*MCH*")</f>
        <v>0</v>
      </c>
      <c r="W32" s="68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8"/>
      <c r="U33" s="3" t="s">
        <v>46</v>
      </c>
      <c r="V33" s="3">
        <f>COUNTIF($R$6:$R$51,"*SF*")</f>
        <v>2</v>
      </c>
      <c r="W33" s="68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8"/>
      <c r="U34" s="3" t="s">
        <v>47</v>
      </c>
      <c r="V34" s="3">
        <f>COUNTIF($R$6:$R$51,"*RTB*")</f>
        <v>0</v>
      </c>
      <c r="W34" s="68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8"/>
      <c r="U35" s="3" t="s">
        <v>37</v>
      </c>
      <c r="V35" s="3"/>
      <c r="W35" s="68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8"/>
      <c r="U36" s="3" t="s">
        <v>28</v>
      </c>
      <c r="V36" s="3"/>
      <c r="W36" s="68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8"/>
      <c r="U37" s="15" t="s">
        <v>32</v>
      </c>
      <c r="V37" s="3"/>
      <c r="W37" s="68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8"/>
      <c r="U38" s="68"/>
      <c r="V38" s="13"/>
      <c r="W38" s="68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8"/>
      <c r="U39" s="68"/>
      <c r="V39" s="13"/>
      <c r="W39" s="68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8"/>
      <c r="U40" s="15" t="s">
        <v>39</v>
      </c>
      <c r="V40" s="3">
        <f>COUNTIF($O$6:$O$51,"*DM*")</f>
        <v>0</v>
      </c>
      <c r="W40" s="68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8"/>
      <c r="U41" s="15" t="s">
        <v>40</v>
      </c>
      <c r="V41" s="3">
        <f>COUNTIF($O$6:$O$51,"*KS*")</f>
        <v>0</v>
      </c>
      <c r="W41" s="68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8"/>
      <c r="U42" s="68"/>
      <c r="V42" s="13"/>
      <c r="W42" s="68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8"/>
      <c r="U43" s="68"/>
      <c r="V43" s="13"/>
      <c r="W43" s="68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8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8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8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8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8"/>
      <c r="V56" s="68"/>
      <c r="W56" s="68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8"/>
      <c r="V57" s="68"/>
      <c r="W57" s="68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D16" sqref="D1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36"/>
    </row>
    <row r="2" spans="1:23" ht="24.95" customHeight="1" x14ac:dyDescent="0.25">
      <c r="A2" s="84" t="s">
        <v>8</v>
      </c>
      <c r="B2" s="85"/>
      <c r="C2" s="85"/>
      <c r="D2" s="85"/>
      <c r="E2" s="86" t="s">
        <v>64</v>
      </c>
      <c r="F2" s="86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7" t="s">
        <v>0</v>
      </c>
      <c r="B4" s="82" t="s">
        <v>7</v>
      </c>
      <c r="C4" s="82"/>
      <c r="D4" s="82"/>
      <c r="E4" s="82"/>
      <c r="F4" s="82"/>
      <c r="G4" s="82"/>
      <c r="H4" s="82"/>
      <c r="I4" s="82"/>
      <c r="J4" s="82" t="s">
        <v>10</v>
      </c>
      <c r="K4" s="82"/>
      <c r="L4" s="79" t="s">
        <v>61</v>
      </c>
      <c r="M4" s="79" t="s">
        <v>41</v>
      </c>
      <c r="N4" s="79" t="s">
        <v>9</v>
      </c>
      <c r="O4" s="79" t="s">
        <v>6</v>
      </c>
      <c r="P4" s="77" t="s">
        <v>13</v>
      </c>
      <c r="Q4" s="79" t="s">
        <v>38</v>
      </c>
      <c r="R4" s="79" t="s">
        <v>52</v>
      </c>
      <c r="S4" s="81" t="s">
        <v>53</v>
      </c>
      <c r="U4" s="82" t="s">
        <v>38</v>
      </c>
      <c r="V4" s="82" t="s">
        <v>52</v>
      </c>
      <c r="W4" s="37"/>
    </row>
    <row r="5" spans="1:23" ht="50.1" customHeight="1" x14ac:dyDescent="0.25">
      <c r="A5" s="87"/>
      <c r="B5" s="66" t="s">
        <v>1</v>
      </c>
      <c r="C5" s="66" t="s">
        <v>2</v>
      </c>
      <c r="D5" s="66" t="s">
        <v>3</v>
      </c>
      <c r="E5" s="66" t="s">
        <v>42</v>
      </c>
      <c r="F5" s="66" t="s">
        <v>4</v>
      </c>
      <c r="G5" s="66" t="s">
        <v>5</v>
      </c>
      <c r="H5" s="66" t="s">
        <v>54</v>
      </c>
      <c r="I5" s="42" t="s">
        <v>14</v>
      </c>
      <c r="J5" s="66" t="s">
        <v>11</v>
      </c>
      <c r="K5" s="66" t="s">
        <v>12</v>
      </c>
      <c r="L5" s="80"/>
      <c r="M5" s="80"/>
      <c r="N5" s="80"/>
      <c r="O5" s="80"/>
      <c r="P5" s="78"/>
      <c r="Q5" s="80"/>
      <c r="R5" s="80"/>
      <c r="S5" s="81"/>
      <c r="U5" s="82"/>
      <c r="V5" s="82"/>
      <c r="W5" s="37"/>
    </row>
    <row r="6" spans="1:23" ht="18" customHeight="1" x14ac:dyDescent="0.25">
      <c r="A6" s="3">
        <v>1</v>
      </c>
      <c r="B6" s="58">
        <v>45051</v>
      </c>
      <c r="C6" s="58">
        <v>45057</v>
      </c>
      <c r="D6" s="46" t="s">
        <v>43</v>
      </c>
      <c r="E6" s="65">
        <v>868183035892731</v>
      </c>
      <c r="F6" s="46"/>
      <c r="G6" s="46" t="s">
        <v>62</v>
      </c>
      <c r="H6" s="46" t="s">
        <v>67</v>
      </c>
      <c r="I6" s="59" t="s">
        <v>66</v>
      </c>
      <c r="J6" s="61" t="s">
        <v>65</v>
      </c>
      <c r="K6" s="62" t="s">
        <v>68</v>
      </c>
      <c r="L6" s="62"/>
      <c r="M6" s="62" t="s">
        <v>71</v>
      </c>
      <c r="N6" s="60"/>
      <c r="O6" s="60" t="s">
        <v>69</v>
      </c>
      <c r="P6" s="62" t="s">
        <v>70</v>
      </c>
      <c r="Q6" s="60" t="s">
        <v>18</v>
      </c>
      <c r="R6" s="63" t="s">
        <v>24</v>
      </c>
      <c r="S6" s="64"/>
      <c r="T6" s="67"/>
      <c r="U6" s="74" t="s">
        <v>17</v>
      </c>
      <c r="V6" s="3" t="s">
        <v>19</v>
      </c>
      <c r="W6" s="67"/>
    </row>
    <row r="7" spans="1:23" ht="18" customHeight="1" x14ac:dyDescent="0.25">
      <c r="A7" s="3">
        <v>2</v>
      </c>
      <c r="B7" s="58">
        <v>45055</v>
      </c>
      <c r="C7" s="58">
        <v>45057</v>
      </c>
      <c r="D7" s="46" t="s">
        <v>43</v>
      </c>
      <c r="E7" s="65">
        <v>868183038064205</v>
      </c>
      <c r="F7" s="46"/>
      <c r="G7" s="46" t="s">
        <v>62</v>
      </c>
      <c r="H7" s="46"/>
      <c r="I7" s="59" t="s">
        <v>84</v>
      </c>
      <c r="J7" s="61"/>
      <c r="K7" s="61" t="s">
        <v>68</v>
      </c>
      <c r="L7" s="61" t="s">
        <v>85</v>
      </c>
      <c r="M7" s="62" t="s">
        <v>86</v>
      </c>
      <c r="N7" s="60"/>
      <c r="O7" s="60" t="s">
        <v>69</v>
      </c>
      <c r="P7" s="62" t="s">
        <v>70</v>
      </c>
      <c r="Q7" s="60" t="s">
        <v>18</v>
      </c>
      <c r="R7" s="63" t="s">
        <v>23</v>
      </c>
      <c r="S7" s="64"/>
      <c r="T7" s="67"/>
      <c r="U7" s="75"/>
      <c r="V7" s="3" t="s">
        <v>34</v>
      </c>
      <c r="W7" s="67"/>
    </row>
    <row r="8" spans="1:23" ht="18" customHeight="1" x14ac:dyDescent="0.25">
      <c r="A8" s="3">
        <v>3</v>
      </c>
      <c r="B8" s="58">
        <v>45055</v>
      </c>
      <c r="C8" s="58">
        <v>45057</v>
      </c>
      <c r="D8" s="46" t="s">
        <v>43</v>
      </c>
      <c r="E8" s="65">
        <v>867717030479159</v>
      </c>
      <c r="F8" s="46"/>
      <c r="G8" s="46" t="s">
        <v>62</v>
      </c>
      <c r="H8" s="46"/>
      <c r="I8" s="59" t="s">
        <v>74</v>
      </c>
      <c r="J8" s="61"/>
      <c r="K8" s="61" t="s">
        <v>68</v>
      </c>
      <c r="L8" s="61" t="s">
        <v>85</v>
      </c>
      <c r="M8" s="62" t="s">
        <v>86</v>
      </c>
      <c r="N8" s="60"/>
      <c r="O8" s="60" t="s">
        <v>69</v>
      </c>
      <c r="P8" s="62" t="s">
        <v>70</v>
      </c>
      <c r="Q8" s="60" t="s">
        <v>18</v>
      </c>
      <c r="R8" s="63" t="s">
        <v>23</v>
      </c>
      <c r="S8" s="64"/>
      <c r="T8" s="67"/>
      <c r="U8" s="75"/>
      <c r="V8" s="3" t="s">
        <v>20</v>
      </c>
      <c r="W8" s="67"/>
    </row>
    <row r="9" spans="1:23" ht="18" customHeight="1" x14ac:dyDescent="0.25">
      <c r="A9" s="3">
        <v>4</v>
      </c>
      <c r="B9" s="58">
        <v>45062</v>
      </c>
      <c r="C9" s="58">
        <v>45069</v>
      </c>
      <c r="D9" s="46" t="s">
        <v>43</v>
      </c>
      <c r="E9" s="65">
        <v>867717030430996</v>
      </c>
      <c r="F9" s="46"/>
      <c r="G9" s="46" t="s">
        <v>62</v>
      </c>
      <c r="H9" s="46" t="s">
        <v>98</v>
      </c>
      <c r="I9" s="59" t="s">
        <v>74</v>
      </c>
      <c r="J9" s="60"/>
      <c r="K9" s="61" t="s">
        <v>68</v>
      </c>
      <c r="L9" s="61"/>
      <c r="M9" s="62" t="s">
        <v>99</v>
      </c>
      <c r="N9" s="60"/>
      <c r="O9" s="60" t="s">
        <v>69</v>
      </c>
      <c r="P9" s="62" t="s">
        <v>70</v>
      </c>
      <c r="Q9" s="60" t="s">
        <v>18</v>
      </c>
      <c r="R9" s="63" t="s">
        <v>24</v>
      </c>
      <c r="S9" s="64"/>
      <c r="T9" s="67"/>
      <c r="U9" s="75"/>
      <c r="V9" s="3" t="s">
        <v>50</v>
      </c>
      <c r="W9" s="67"/>
    </row>
    <row r="10" spans="1:23" ht="18" customHeight="1" x14ac:dyDescent="0.25">
      <c r="A10" s="3">
        <v>5</v>
      </c>
      <c r="B10" s="58">
        <v>45069</v>
      </c>
      <c r="C10" s="58">
        <v>45071</v>
      </c>
      <c r="D10" s="46" t="s">
        <v>43</v>
      </c>
      <c r="E10" s="65">
        <v>868183034624598</v>
      </c>
      <c r="F10" s="46"/>
      <c r="G10" s="46" t="s">
        <v>62</v>
      </c>
      <c r="H10" s="46"/>
      <c r="I10" s="59" t="s">
        <v>119</v>
      </c>
      <c r="J10" s="65" t="s">
        <v>124</v>
      </c>
      <c r="K10" s="61" t="s">
        <v>68</v>
      </c>
      <c r="L10" s="62" t="s">
        <v>127</v>
      </c>
      <c r="M10" s="62" t="s">
        <v>128</v>
      </c>
      <c r="N10" s="60"/>
      <c r="O10" s="60" t="s">
        <v>69</v>
      </c>
      <c r="P10" s="62" t="s">
        <v>70</v>
      </c>
      <c r="Q10" s="60" t="s">
        <v>18</v>
      </c>
      <c r="R10" s="63" t="s">
        <v>129</v>
      </c>
      <c r="S10" s="64"/>
      <c r="T10" s="67"/>
      <c r="U10" s="75"/>
      <c r="V10" s="3" t="s">
        <v>30</v>
      </c>
      <c r="W10" s="67"/>
    </row>
    <row r="11" spans="1:23" ht="18" customHeight="1" x14ac:dyDescent="0.25">
      <c r="A11" s="3">
        <v>6</v>
      </c>
      <c r="B11" s="58">
        <v>45069</v>
      </c>
      <c r="C11" s="58">
        <v>45071</v>
      </c>
      <c r="D11" s="46" t="s">
        <v>43</v>
      </c>
      <c r="E11" s="65">
        <v>868183033829594</v>
      </c>
      <c r="F11" s="70"/>
      <c r="G11" s="46" t="s">
        <v>62</v>
      </c>
      <c r="H11" s="71"/>
      <c r="I11" s="59" t="s">
        <v>119</v>
      </c>
      <c r="J11" s="61" t="s">
        <v>125</v>
      </c>
      <c r="K11" s="61" t="s">
        <v>68</v>
      </c>
      <c r="L11" s="61"/>
      <c r="M11" s="62" t="s">
        <v>128</v>
      </c>
      <c r="N11" s="60"/>
      <c r="O11" s="60" t="s">
        <v>69</v>
      </c>
      <c r="P11" s="62" t="s">
        <v>70</v>
      </c>
      <c r="Q11" s="60" t="s">
        <v>18</v>
      </c>
      <c r="R11" s="63" t="s">
        <v>129</v>
      </c>
      <c r="S11" s="64"/>
      <c r="T11" s="67"/>
      <c r="U11" s="75"/>
      <c r="V11" s="3" t="s">
        <v>29</v>
      </c>
      <c r="W11" s="67"/>
    </row>
    <row r="12" spans="1:23" ht="18" customHeight="1" x14ac:dyDescent="0.25">
      <c r="A12" s="3">
        <v>7</v>
      </c>
      <c r="B12" s="58">
        <v>45069</v>
      </c>
      <c r="C12" s="58">
        <v>45071</v>
      </c>
      <c r="D12" s="46" t="s">
        <v>43</v>
      </c>
      <c r="E12" s="65">
        <v>867717030466644</v>
      </c>
      <c r="F12" s="70"/>
      <c r="G12" s="46" t="s">
        <v>62</v>
      </c>
      <c r="H12" s="71"/>
      <c r="I12" s="59" t="s">
        <v>126</v>
      </c>
      <c r="J12" s="61" t="s">
        <v>95</v>
      </c>
      <c r="K12" s="61" t="s">
        <v>68</v>
      </c>
      <c r="L12" s="61"/>
      <c r="M12" s="62" t="s">
        <v>128</v>
      </c>
      <c r="N12" s="60"/>
      <c r="O12" s="60" t="s">
        <v>69</v>
      </c>
      <c r="P12" s="62" t="s">
        <v>70</v>
      </c>
      <c r="Q12" s="60" t="s">
        <v>18</v>
      </c>
      <c r="R12" s="63" t="s">
        <v>129</v>
      </c>
      <c r="S12" s="64"/>
      <c r="T12" s="67"/>
      <c r="U12" s="74" t="s">
        <v>18</v>
      </c>
      <c r="V12" s="3" t="s">
        <v>22</v>
      </c>
      <c r="W12" s="67"/>
    </row>
    <row r="13" spans="1:23" ht="18" customHeight="1" x14ac:dyDescent="0.25">
      <c r="A13" s="3">
        <v>8</v>
      </c>
      <c r="B13" s="58">
        <v>45069</v>
      </c>
      <c r="C13" s="58">
        <v>45071</v>
      </c>
      <c r="D13" s="46" t="s">
        <v>43</v>
      </c>
      <c r="E13" s="65">
        <v>867857039928283</v>
      </c>
      <c r="F13" s="70"/>
      <c r="G13" s="46" t="s">
        <v>62</v>
      </c>
      <c r="H13" s="70"/>
      <c r="I13" s="59" t="s">
        <v>126</v>
      </c>
      <c r="J13" s="61" t="s">
        <v>95</v>
      </c>
      <c r="K13" s="61" t="s">
        <v>68</v>
      </c>
      <c r="L13" s="61"/>
      <c r="M13" s="62" t="s">
        <v>37</v>
      </c>
      <c r="N13" s="60"/>
      <c r="O13" s="60" t="s">
        <v>69</v>
      </c>
      <c r="P13" s="62" t="s">
        <v>70</v>
      </c>
      <c r="Q13" s="60" t="s">
        <v>18</v>
      </c>
      <c r="R13" s="63" t="s">
        <v>23</v>
      </c>
      <c r="S13" s="64"/>
      <c r="T13" s="67"/>
      <c r="U13" s="75"/>
      <c r="V13" s="3" t="s">
        <v>36</v>
      </c>
      <c r="W13" s="67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7"/>
      <c r="U14" s="75"/>
      <c r="V14" s="3" t="s">
        <v>35</v>
      </c>
      <c r="W14" s="67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7"/>
      <c r="U15" s="75"/>
      <c r="V15" s="3" t="s">
        <v>23</v>
      </c>
      <c r="W15" s="67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7"/>
      <c r="U16" s="76"/>
      <c r="V16" s="3" t="s">
        <v>24</v>
      </c>
      <c r="W16" s="67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7"/>
      <c r="K17" s="51"/>
      <c r="L17" s="51"/>
      <c r="M17" s="33"/>
      <c r="N17" s="1"/>
      <c r="O17" s="1"/>
      <c r="P17" s="33"/>
      <c r="Q17" s="1"/>
      <c r="R17" s="2"/>
      <c r="S17" s="3"/>
      <c r="T17" s="67"/>
      <c r="U17" s="67"/>
      <c r="V17" s="13"/>
      <c r="W17" s="67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7"/>
      <c r="U18" s="67"/>
      <c r="V18" s="13"/>
      <c r="W18" s="67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7"/>
      <c r="U19" s="66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7"/>
      <c r="U20" s="3" t="s">
        <v>16</v>
      </c>
      <c r="V20" s="3">
        <v>4</v>
      </c>
      <c r="W20" s="67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7"/>
      <c r="U21" s="3" t="s">
        <v>48</v>
      </c>
      <c r="V21" s="3">
        <f>COUNTIF($Q$6:$Q$51,"PC")</f>
        <v>0</v>
      </c>
      <c r="W21" s="67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7"/>
      <c r="U22" s="3" t="s">
        <v>49</v>
      </c>
      <c r="V22" s="3"/>
      <c r="W22" s="67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7"/>
      <c r="U23" s="67"/>
      <c r="V23" s="13"/>
      <c r="W23" s="67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7"/>
      <c r="U24" s="67"/>
      <c r="V24" s="13"/>
      <c r="W24" s="67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7"/>
      <c r="U25" s="66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7"/>
      <c r="U26" s="3" t="s">
        <v>25</v>
      </c>
      <c r="V26" s="3">
        <f>COUNTIF($R$6:$R$51,"*MCU*")</f>
        <v>0</v>
      </c>
      <c r="W26" s="67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7"/>
      <c r="U27" s="3" t="s">
        <v>33</v>
      </c>
      <c r="V27" s="3">
        <f>COUNTIF($R$6:$R$51,"*GSM*")</f>
        <v>0</v>
      </c>
      <c r="W27" s="67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7"/>
      <c r="U28" s="3" t="s">
        <v>26</v>
      </c>
      <c r="V28" s="3">
        <f>COUNTIF($R$6:$R$51,"*GPS*")</f>
        <v>0</v>
      </c>
      <c r="W28" s="67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7"/>
      <c r="U29" s="3" t="s">
        <v>51</v>
      </c>
      <c r="V29" s="3">
        <f>COUNTIF($R$6:$R$51,"*NG*")</f>
        <v>0</v>
      </c>
      <c r="W29" s="67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7"/>
      <c r="U30" s="3" t="s">
        <v>31</v>
      </c>
      <c r="V30" s="3">
        <f>COUNTIF($R$6:$R$51,"*I/O*")</f>
        <v>0</v>
      </c>
      <c r="W30" s="67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7"/>
      <c r="U31" s="3" t="s">
        <v>21</v>
      </c>
      <c r="V31" s="3"/>
      <c r="W31" s="67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7"/>
      <c r="U32" s="3" t="s">
        <v>27</v>
      </c>
      <c r="V32" s="3">
        <f>COUNTIF($R$6:$R$51,"*MCH*")</f>
        <v>0</v>
      </c>
      <c r="W32" s="67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7"/>
      <c r="U33" s="3" t="s">
        <v>46</v>
      </c>
      <c r="V33" s="3">
        <f>COUNTIF($R$6:$R$51,"*SF*")</f>
        <v>3</v>
      </c>
      <c r="W33" s="67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7"/>
      <c r="U34" s="3" t="s">
        <v>47</v>
      </c>
      <c r="V34" s="3">
        <f>COUNTIF($R$6:$R$51,"*RTB*")</f>
        <v>0</v>
      </c>
      <c r="W34" s="67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7"/>
      <c r="U35" s="3" t="s">
        <v>37</v>
      </c>
      <c r="V35" s="3"/>
      <c r="W35" s="67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7"/>
      <c r="U36" s="3" t="s">
        <v>28</v>
      </c>
      <c r="V36" s="3"/>
      <c r="W36" s="67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7"/>
      <c r="U37" s="15" t="s">
        <v>32</v>
      </c>
      <c r="V37" s="3"/>
      <c r="W37" s="67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7"/>
      <c r="U38" s="67"/>
      <c r="V38" s="13"/>
      <c r="W38" s="67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7"/>
      <c r="U39" s="67"/>
      <c r="V39" s="13"/>
      <c r="W39" s="67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7"/>
      <c r="U40" s="15" t="s">
        <v>39</v>
      </c>
      <c r="V40" s="3">
        <f>COUNTIF($O$6:$O$51,"*DM*")</f>
        <v>0</v>
      </c>
      <c r="W40" s="67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7"/>
      <c r="U41" s="15" t="s">
        <v>40</v>
      </c>
      <c r="V41" s="3">
        <f>COUNTIF($O$6:$O$51,"*KS*")</f>
        <v>0</v>
      </c>
      <c r="W41" s="67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7"/>
      <c r="U42" s="67"/>
      <c r="V42" s="13"/>
      <c r="W42" s="67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7"/>
      <c r="U43" s="67"/>
      <c r="V43" s="13"/>
      <c r="W43" s="67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7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7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7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7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7"/>
      <c r="V56" s="67"/>
      <c r="W56" s="67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7"/>
      <c r="V57" s="67"/>
      <c r="W57" s="67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106" zoomScaleNormal="106" workbookViewId="0">
      <selection activeCell="C17" sqref="C1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36"/>
    </row>
    <row r="2" spans="1:23" ht="24.95" customHeight="1" x14ac:dyDescent="0.25">
      <c r="A2" s="84" t="s">
        <v>8</v>
      </c>
      <c r="B2" s="85"/>
      <c r="C2" s="85"/>
      <c r="D2" s="85"/>
      <c r="E2" s="86" t="s">
        <v>64</v>
      </c>
      <c r="F2" s="86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7" t="s">
        <v>0</v>
      </c>
      <c r="B4" s="82" t="s">
        <v>7</v>
      </c>
      <c r="C4" s="82"/>
      <c r="D4" s="82"/>
      <c r="E4" s="82"/>
      <c r="F4" s="82"/>
      <c r="G4" s="82"/>
      <c r="H4" s="82"/>
      <c r="I4" s="82"/>
      <c r="J4" s="82" t="s">
        <v>10</v>
      </c>
      <c r="K4" s="82"/>
      <c r="L4" s="79" t="s">
        <v>61</v>
      </c>
      <c r="M4" s="79" t="s">
        <v>41</v>
      </c>
      <c r="N4" s="79" t="s">
        <v>9</v>
      </c>
      <c r="O4" s="79" t="s">
        <v>6</v>
      </c>
      <c r="P4" s="77" t="s">
        <v>13</v>
      </c>
      <c r="Q4" s="79" t="s">
        <v>38</v>
      </c>
      <c r="R4" s="79" t="s">
        <v>52</v>
      </c>
      <c r="S4" s="81" t="s">
        <v>53</v>
      </c>
      <c r="U4" s="82" t="s">
        <v>38</v>
      </c>
      <c r="V4" s="82" t="s">
        <v>52</v>
      </c>
      <c r="W4" s="37"/>
    </row>
    <row r="5" spans="1:23" ht="50.1" customHeight="1" x14ac:dyDescent="0.25">
      <c r="A5" s="87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80"/>
      <c r="M5" s="80"/>
      <c r="N5" s="80"/>
      <c r="O5" s="80"/>
      <c r="P5" s="78"/>
      <c r="Q5" s="80"/>
      <c r="R5" s="80"/>
      <c r="S5" s="81"/>
      <c r="U5" s="82"/>
      <c r="V5" s="82"/>
      <c r="W5" s="37"/>
    </row>
    <row r="6" spans="1:23" ht="18" customHeight="1" x14ac:dyDescent="0.25">
      <c r="A6" s="3">
        <v>1</v>
      </c>
      <c r="B6" s="58">
        <v>45051</v>
      </c>
      <c r="C6" s="58">
        <v>45057</v>
      </c>
      <c r="D6" s="46" t="s">
        <v>63</v>
      </c>
      <c r="E6" s="65">
        <v>864811036932650</v>
      </c>
      <c r="F6" s="46"/>
      <c r="G6" s="46" t="s">
        <v>62</v>
      </c>
      <c r="H6" s="46"/>
      <c r="I6" s="59" t="s">
        <v>74</v>
      </c>
      <c r="J6" s="61" t="s">
        <v>72</v>
      </c>
      <c r="K6" s="62" t="s">
        <v>76</v>
      </c>
      <c r="L6" s="62" t="s">
        <v>77</v>
      </c>
      <c r="M6" s="62" t="s">
        <v>78</v>
      </c>
      <c r="N6" s="60"/>
      <c r="O6" s="60" t="s">
        <v>69</v>
      </c>
      <c r="P6" s="62" t="s">
        <v>70</v>
      </c>
      <c r="Q6" s="60" t="s">
        <v>79</v>
      </c>
      <c r="R6" s="63" t="s">
        <v>80</v>
      </c>
      <c r="S6" s="64"/>
      <c r="T6" s="12"/>
      <c r="U6" s="74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>
        <v>45051</v>
      </c>
      <c r="C7" s="58">
        <v>45057</v>
      </c>
      <c r="D7" s="46" t="s">
        <v>63</v>
      </c>
      <c r="E7" s="65">
        <v>866192037805734</v>
      </c>
      <c r="F7" s="46"/>
      <c r="G7" s="46" t="s">
        <v>62</v>
      </c>
      <c r="H7" s="46"/>
      <c r="I7" s="59" t="s">
        <v>74</v>
      </c>
      <c r="J7" s="61" t="s">
        <v>73</v>
      </c>
      <c r="K7" s="61" t="s">
        <v>75</v>
      </c>
      <c r="L7" s="62" t="s">
        <v>77</v>
      </c>
      <c r="M7" s="62" t="s">
        <v>78</v>
      </c>
      <c r="N7" s="60"/>
      <c r="O7" s="60" t="s">
        <v>69</v>
      </c>
      <c r="P7" s="62" t="s">
        <v>70</v>
      </c>
      <c r="Q7" s="60" t="s">
        <v>79</v>
      </c>
      <c r="R7" s="63" t="s">
        <v>80</v>
      </c>
      <c r="S7" s="64"/>
      <c r="T7" s="12"/>
      <c r="U7" s="75"/>
      <c r="V7" s="3" t="s">
        <v>34</v>
      </c>
      <c r="W7" s="12"/>
    </row>
    <row r="8" spans="1:23" ht="18" customHeight="1" x14ac:dyDescent="0.25">
      <c r="A8" s="3">
        <v>3</v>
      </c>
      <c r="B8" s="58">
        <v>45051</v>
      </c>
      <c r="C8" s="58">
        <v>45057</v>
      </c>
      <c r="D8" s="46" t="s">
        <v>63</v>
      </c>
      <c r="E8" s="65">
        <v>868926033907228</v>
      </c>
      <c r="F8" s="46"/>
      <c r="G8" s="46" t="s">
        <v>62</v>
      </c>
      <c r="H8" s="46"/>
      <c r="I8" s="59" t="s">
        <v>66</v>
      </c>
      <c r="J8" s="61" t="s">
        <v>72</v>
      </c>
      <c r="K8" s="61" t="s">
        <v>76</v>
      </c>
      <c r="L8" s="62" t="s">
        <v>77</v>
      </c>
      <c r="M8" s="62" t="s">
        <v>78</v>
      </c>
      <c r="N8" s="60"/>
      <c r="O8" s="60" t="s">
        <v>69</v>
      </c>
      <c r="P8" s="62" t="s">
        <v>70</v>
      </c>
      <c r="Q8" s="60" t="s">
        <v>79</v>
      </c>
      <c r="R8" s="63" t="s">
        <v>80</v>
      </c>
      <c r="S8" s="64"/>
      <c r="T8" s="12"/>
      <c r="U8" s="75"/>
      <c r="V8" s="3" t="s">
        <v>20</v>
      </c>
      <c r="W8" s="12"/>
    </row>
    <row r="9" spans="1:23" ht="18" customHeight="1" x14ac:dyDescent="0.25">
      <c r="A9" s="3">
        <v>4</v>
      </c>
      <c r="B9" s="58">
        <v>45051</v>
      </c>
      <c r="C9" s="58">
        <v>45057</v>
      </c>
      <c r="D9" s="46" t="s">
        <v>63</v>
      </c>
      <c r="E9" s="65">
        <v>864811036982416</v>
      </c>
      <c r="F9" s="46"/>
      <c r="G9" s="46" t="s">
        <v>62</v>
      </c>
      <c r="H9" s="46"/>
      <c r="I9" s="59"/>
      <c r="J9" s="60"/>
      <c r="K9" s="61"/>
      <c r="L9" s="61" t="s">
        <v>81</v>
      </c>
      <c r="M9" s="62" t="s">
        <v>82</v>
      </c>
      <c r="N9" s="60"/>
      <c r="O9" s="60" t="s">
        <v>83</v>
      </c>
      <c r="P9" s="62" t="s">
        <v>70</v>
      </c>
      <c r="Q9" s="60" t="s">
        <v>17</v>
      </c>
      <c r="R9" s="63" t="s">
        <v>29</v>
      </c>
      <c r="S9" s="64"/>
      <c r="T9" s="12"/>
      <c r="U9" s="75"/>
      <c r="V9" s="3" t="s">
        <v>50</v>
      </c>
      <c r="W9" s="12"/>
    </row>
    <row r="10" spans="1:23" ht="18" customHeight="1" x14ac:dyDescent="0.25">
      <c r="A10" s="3">
        <v>5</v>
      </c>
      <c r="B10" s="58">
        <v>45055</v>
      </c>
      <c r="C10" s="58">
        <v>45057</v>
      </c>
      <c r="D10" s="46" t="s">
        <v>63</v>
      </c>
      <c r="E10" s="65">
        <v>866050031811373</v>
      </c>
      <c r="F10" s="46"/>
      <c r="G10" s="46" t="s">
        <v>62</v>
      </c>
      <c r="H10" s="46"/>
      <c r="I10" s="59" t="s">
        <v>74</v>
      </c>
      <c r="J10" s="65" t="s">
        <v>87</v>
      </c>
      <c r="K10" s="61" t="s">
        <v>75</v>
      </c>
      <c r="L10" s="62" t="s">
        <v>77</v>
      </c>
      <c r="M10" s="62" t="s">
        <v>78</v>
      </c>
      <c r="N10" s="60"/>
      <c r="O10" s="60" t="s">
        <v>69</v>
      </c>
      <c r="P10" s="62" t="s">
        <v>70</v>
      </c>
      <c r="Q10" s="60" t="s">
        <v>79</v>
      </c>
      <c r="R10" s="63" t="s">
        <v>80</v>
      </c>
      <c r="S10" s="64"/>
      <c r="T10" s="12"/>
      <c r="U10" s="75"/>
      <c r="V10" s="3" t="s">
        <v>30</v>
      </c>
      <c r="W10" s="12"/>
    </row>
    <row r="11" spans="1:23" ht="18" customHeight="1" x14ac:dyDescent="0.25">
      <c r="A11" s="3">
        <v>6</v>
      </c>
      <c r="B11" s="58">
        <v>45062</v>
      </c>
      <c r="C11" s="58">
        <v>45069</v>
      </c>
      <c r="D11" s="46" t="s">
        <v>63</v>
      </c>
      <c r="E11" s="65">
        <v>869627031772361</v>
      </c>
      <c r="F11" s="70"/>
      <c r="G11" s="46" t="s">
        <v>62</v>
      </c>
      <c r="H11" s="71" t="s">
        <v>105</v>
      </c>
      <c r="I11" s="59" t="s">
        <v>74</v>
      </c>
      <c r="J11" s="61" t="s">
        <v>72</v>
      </c>
      <c r="K11" s="61" t="s">
        <v>76</v>
      </c>
      <c r="L11" s="61" t="s">
        <v>77</v>
      </c>
      <c r="M11" s="62" t="s">
        <v>102</v>
      </c>
      <c r="N11" s="60"/>
      <c r="O11" s="60" t="s">
        <v>69</v>
      </c>
      <c r="P11" s="62" t="s">
        <v>70</v>
      </c>
      <c r="Q11" s="60" t="s">
        <v>79</v>
      </c>
      <c r="R11" s="63" t="s">
        <v>103</v>
      </c>
      <c r="S11" s="64"/>
      <c r="T11" s="12"/>
      <c r="U11" s="75"/>
      <c r="V11" s="3" t="s">
        <v>29</v>
      </c>
      <c r="W11" s="12"/>
    </row>
    <row r="12" spans="1:23" ht="18" customHeight="1" x14ac:dyDescent="0.25">
      <c r="A12" s="3">
        <v>7</v>
      </c>
      <c r="B12" s="58">
        <v>45062</v>
      </c>
      <c r="C12" s="58">
        <v>45069</v>
      </c>
      <c r="D12" s="46" t="s">
        <v>63</v>
      </c>
      <c r="E12" s="65">
        <v>864811036990690</v>
      </c>
      <c r="F12" s="70"/>
      <c r="G12" s="46" t="s">
        <v>62</v>
      </c>
      <c r="H12" s="72" t="s">
        <v>101</v>
      </c>
      <c r="I12" s="59" t="s">
        <v>74</v>
      </c>
      <c r="J12" s="61" t="s">
        <v>100</v>
      </c>
      <c r="K12" s="61" t="s">
        <v>76</v>
      </c>
      <c r="L12" s="61" t="s">
        <v>77</v>
      </c>
      <c r="M12" s="62" t="s">
        <v>102</v>
      </c>
      <c r="N12" s="60"/>
      <c r="O12" s="60" t="s">
        <v>69</v>
      </c>
      <c r="P12" s="62" t="s">
        <v>70</v>
      </c>
      <c r="Q12" s="60" t="s">
        <v>79</v>
      </c>
      <c r="R12" s="63" t="s">
        <v>103</v>
      </c>
      <c r="S12" s="64"/>
      <c r="T12" s="12"/>
      <c r="U12" s="74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58">
        <v>45062</v>
      </c>
      <c r="C13" s="58">
        <v>45069</v>
      </c>
      <c r="D13" s="46" t="s">
        <v>63</v>
      </c>
      <c r="E13" s="65">
        <v>864811036969165</v>
      </c>
      <c r="F13" s="46"/>
      <c r="G13" s="46" t="s">
        <v>62</v>
      </c>
      <c r="H13" s="46" t="s">
        <v>104</v>
      </c>
      <c r="I13" s="59" t="s">
        <v>74</v>
      </c>
      <c r="J13" s="60"/>
      <c r="K13" s="61" t="s">
        <v>76</v>
      </c>
      <c r="L13" s="61" t="s">
        <v>77</v>
      </c>
      <c r="M13" s="62" t="s">
        <v>102</v>
      </c>
      <c r="N13" s="60"/>
      <c r="O13" s="60" t="s">
        <v>69</v>
      </c>
      <c r="P13" s="62" t="s">
        <v>70</v>
      </c>
      <c r="Q13" s="60" t="s">
        <v>79</v>
      </c>
      <c r="R13" s="63" t="s">
        <v>103</v>
      </c>
      <c r="S13" s="64"/>
      <c r="T13" s="12"/>
      <c r="U13" s="75"/>
      <c r="V13" s="3" t="s">
        <v>36</v>
      </c>
      <c r="W13" s="12"/>
    </row>
    <row r="14" spans="1:23" ht="18" customHeight="1" x14ac:dyDescent="0.25">
      <c r="A14" s="3">
        <v>9</v>
      </c>
      <c r="B14" s="58">
        <v>45065</v>
      </c>
      <c r="C14" s="58">
        <v>45069</v>
      </c>
      <c r="D14" s="46" t="s">
        <v>63</v>
      </c>
      <c r="E14" s="65">
        <v>868926033938751</v>
      </c>
      <c r="F14" s="46"/>
      <c r="G14" s="46" t="s">
        <v>62</v>
      </c>
      <c r="H14" s="46"/>
      <c r="I14" s="59" t="s">
        <v>66</v>
      </c>
      <c r="J14" s="59" t="s">
        <v>118</v>
      </c>
      <c r="K14" s="61" t="s">
        <v>76</v>
      </c>
      <c r="L14" s="61" t="s">
        <v>115</v>
      </c>
      <c r="M14" s="62" t="s">
        <v>120</v>
      </c>
      <c r="N14" s="60"/>
      <c r="O14" s="60" t="s">
        <v>69</v>
      </c>
      <c r="P14" s="62" t="s">
        <v>70</v>
      </c>
      <c r="Q14" s="60" t="s">
        <v>79</v>
      </c>
      <c r="R14" s="63" t="s">
        <v>121</v>
      </c>
      <c r="S14" s="64"/>
      <c r="T14" s="12"/>
      <c r="U14" s="75"/>
      <c r="V14" s="3" t="s">
        <v>35</v>
      </c>
      <c r="W14" s="12"/>
    </row>
    <row r="15" spans="1:23" ht="18" customHeight="1" x14ac:dyDescent="0.25">
      <c r="A15" s="3">
        <v>10</v>
      </c>
      <c r="B15" s="58">
        <v>45065</v>
      </c>
      <c r="C15" s="58">
        <v>45069</v>
      </c>
      <c r="D15" s="46" t="s">
        <v>63</v>
      </c>
      <c r="E15" s="65">
        <v>868926033927978</v>
      </c>
      <c r="F15" s="46"/>
      <c r="G15" s="46" t="s">
        <v>62</v>
      </c>
      <c r="H15" s="46" t="s">
        <v>117</v>
      </c>
      <c r="I15" s="59" t="s">
        <v>66</v>
      </c>
      <c r="J15" s="60" t="s">
        <v>122</v>
      </c>
      <c r="K15" s="61" t="s">
        <v>76</v>
      </c>
      <c r="L15" s="61" t="s">
        <v>77</v>
      </c>
      <c r="M15" s="62" t="s">
        <v>123</v>
      </c>
      <c r="N15" s="60"/>
      <c r="O15" s="60" t="s">
        <v>69</v>
      </c>
      <c r="P15" s="62" t="s">
        <v>70</v>
      </c>
      <c r="Q15" s="60" t="s">
        <v>79</v>
      </c>
      <c r="R15" s="63" t="s">
        <v>103</v>
      </c>
      <c r="S15" s="64"/>
      <c r="T15" s="12"/>
      <c r="U15" s="75"/>
      <c r="V15" s="3" t="s">
        <v>23</v>
      </c>
      <c r="W15" s="12"/>
    </row>
    <row r="16" spans="1:23" ht="18" customHeight="1" x14ac:dyDescent="0.25">
      <c r="A16" s="3">
        <v>11</v>
      </c>
      <c r="B16" s="58">
        <v>45065</v>
      </c>
      <c r="C16" s="58">
        <v>45069</v>
      </c>
      <c r="D16" s="46" t="s">
        <v>63</v>
      </c>
      <c r="E16" s="65">
        <v>868926033921005</v>
      </c>
      <c r="F16" s="70"/>
      <c r="G16" s="46" t="s">
        <v>62</v>
      </c>
      <c r="H16" s="46" t="s">
        <v>117</v>
      </c>
      <c r="I16" s="59" t="s">
        <v>119</v>
      </c>
      <c r="J16" s="60"/>
      <c r="K16" s="61" t="s">
        <v>76</v>
      </c>
      <c r="L16" s="61" t="s">
        <v>85</v>
      </c>
      <c r="M16" s="62" t="s">
        <v>86</v>
      </c>
      <c r="N16" s="60"/>
      <c r="O16" s="60" t="s">
        <v>69</v>
      </c>
      <c r="P16" s="62" t="s">
        <v>70</v>
      </c>
      <c r="Q16" s="60" t="s">
        <v>18</v>
      </c>
      <c r="R16" s="63" t="s">
        <v>23</v>
      </c>
      <c r="S16" s="64"/>
      <c r="T16" s="12"/>
      <c r="U16" s="76"/>
      <c r="V16" s="3" t="s">
        <v>24</v>
      </c>
      <c r="W16" s="12"/>
    </row>
    <row r="17" spans="1:23" ht="18" customHeight="1" x14ac:dyDescent="0.25">
      <c r="A17" s="3">
        <v>12</v>
      </c>
      <c r="B17" s="58">
        <v>45065</v>
      </c>
      <c r="C17" s="58">
        <v>45069</v>
      </c>
      <c r="D17" s="46" t="s">
        <v>63</v>
      </c>
      <c r="E17" s="65">
        <v>868926033910560</v>
      </c>
      <c r="F17" s="70"/>
      <c r="G17" s="46" t="s">
        <v>62</v>
      </c>
      <c r="H17" s="60"/>
      <c r="I17" s="59" t="s">
        <v>74</v>
      </c>
      <c r="J17" s="73" t="s">
        <v>114</v>
      </c>
      <c r="K17" s="61" t="s">
        <v>76</v>
      </c>
      <c r="L17" s="61" t="s">
        <v>115</v>
      </c>
      <c r="M17" s="62" t="s">
        <v>116</v>
      </c>
      <c r="N17" s="60"/>
      <c r="O17" s="60" t="s">
        <v>69</v>
      </c>
      <c r="P17" s="62" t="s">
        <v>70</v>
      </c>
      <c r="Q17" s="60" t="s">
        <v>18</v>
      </c>
      <c r="R17" s="63" t="s">
        <v>36</v>
      </c>
      <c r="S17" s="64"/>
      <c r="T17" s="12"/>
      <c r="U17" s="12"/>
      <c r="V17" s="13"/>
      <c r="W17" s="12"/>
    </row>
    <row r="18" spans="1:23" ht="18" customHeight="1" x14ac:dyDescent="0.25">
      <c r="A18" s="3">
        <v>13</v>
      </c>
      <c r="B18" s="58"/>
      <c r="C18" s="58"/>
      <c r="D18" s="46"/>
      <c r="E18" s="65"/>
      <c r="F18" s="70"/>
      <c r="G18" s="46"/>
      <c r="H18" s="60"/>
      <c r="I18" s="59"/>
      <c r="J18" s="60"/>
      <c r="K18" s="61"/>
      <c r="L18" s="61"/>
      <c r="M18" s="62"/>
      <c r="N18" s="60"/>
      <c r="O18" s="60"/>
      <c r="P18" s="62"/>
      <c r="Q18" s="60"/>
      <c r="R18" s="63"/>
      <c r="S18" s="64"/>
      <c r="T18" s="12"/>
      <c r="U18" s="12"/>
      <c r="V18" s="13"/>
      <c r="W18" s="12"/>
    </row>
    <row r="19" spans="1:23" ht="18" customHeight="1" x14ac:dyDescent="0.25">
      <c r="A19" s="3">
        <v>14</v>
      </c>
      <c r="B19" s="58"/>
      <c r="C19" s="58"/>
      <c r="D19" s="46"/>
      <c r="E19" s="65"/>
      <c r="F19" s="70"/>
      <c r="G19" s="46"/>
      <c r="H19" s="60"/>
      <c r="I19" s="59"/>
      <c r="J19" s="61"/>
      <c r="K19" s="62"/>
      <c r="L19" s="62"/>
      <c r="M19" s="62"/>
      <c r="N19" s="60"/>
      <c r="O19" s="60"/>
      <c r="P19" s="62"/>
      <c r="Q19" s="60"/>
      <c r="R19" s="63"/>
      <c r="S19" s="64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58"/>
      <c r="C20" s="58"/>
      <c r="D20" s="46"/>
      <c r="E20" s="65"/>
      <c r="F20" s="46"/>
      <c r="G20" s="46"/>
      <c r="H20" s="60"/>
      <c r="I20" s="59"/>
      <c r="J20" s="61"/>
      <c r="K20" s="62"/>
      <c r="L20" s="62"/>
      <c r="M20" s="62"/>
      <c r="N20" s="60"/>
      <c r="O20" s="60"/>
      <c r="P20" s="62"/>
      <c r="Q20" s="60"/>
      <c r="R20" s="63"/>
      <c r="S20" s="64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58"/>
      <c r="C21" s="58"/>
      <c r="D21" s="46"/>
      <c r="E21" s="65"/>
      <c r="F21" s="46"/>
      <c r="G21" s="46"/>
      <c r="H21" s="60"/>
      <c r="I21" s="59"/>
      <c r="J21" s="61"/>
      <c r="K21" s="62"/>
      <c r="L21" s="62"/>
      <c r="M21" s="62"/>
      <c r="N21" s="60"/>
      <c r="O21" s="60"/>
      <c r="P21" s="62"/>
      <c r="Q21" s="60"/>
      <c r="R21" s="63"/>
      <c r="S21" s="64"/>
      <c r="T21" s="12"/>
      <c r="U21" s="3" t="s">
        <v>48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58"/>
      <c r="C22" s="58"/>
      <c r="D22" s="46"/>
      <c r="E22" s="65"/>
      <c r="F22" s="70"/>
      <c r="G22" s="46"/>
      <c r="H22" s="64"/>
      <c r="I22" s="59"/>
      <c r="J22" s="64"/>
      <c r="K22" s="62"/>
      <c r="L22" s="62"/>
      <c r="M22" s="62"/>
      <c r="N22" s="60"/>
      <c r="O22" s="60"/>
      <c r="P22" s="62"/>
      <c r="Q22" s="60"/>
      <c r="R22" s="63"/>
      <c r="S22" s="64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58"/>
      <c r="C23" s="58"/>
      <c r="D23" s="46"/>
      <c r="E23" s="65"/>
      <c r="F23" s="70"/>
      <c r="G23" s="46"/>
      <c r="H23" s="64"/>
      <c r="I23" s="59"/>
      <c r="J23" s="64"/>
      <c r="K23" s="62"/>
      <c r="L23" s="62"/>
      <c r="M23" s="62"/>
      <c r="N23" s="60"/>
      <c r="O23" s="60"/>
      <c r="P23" s="62"/>
      <c r="Q23" s="60"/>
      <c r="R23" s="63"/>
      <c r="S23" s="64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1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L10" sqref="L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36"/>
    </row>
    <row r="2" spans="1:23" ht="24.95" customHeight="1" x14ac:dyDescent="0.25">
      <c r="A2" s="84" t="s">
        <v>8</v>
      </c>
      <c r="B2" s="85"/>
      <c r="C2" s="85"/>
      <c r="D2" s="85"/>
      <c r="E2" s="86"/>
      <c r="F2" s="86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7" t="s">
        <v>0</v>
      </c>
      <c r="B4" s="82" t="s">
        <v>7</v>
      </c>
      <c r="C4" s="82"/>
      <c r="D4" s="82"/>
      <c r="E4" s="82"/>
      <c r="F4" s="82"/>
      <c r="G4" s="82"/>
      <c r="H4" s="82"/>
      <c r="I4" s="82"/>
      <c r="J4" s="82" t="s">
        <v>10</v>
      </c>
      <c r="K4" s="82"/>
      <c r="L4" s="79" t="s">
        <v>61</v>
      </c>
      <c r="M4" s="79" t="s">
        <v>41</v>
      </c>
      <c r="N4" s="79" t="s">
        <v>9</v>
      </c>
      <c r="O4" s="82" t="s">
        <v>6</v>
      </c>
      <c r="P4" s="88" t="s">
        <v>13</v>
      </c>
      <c r="Q4" s="82" t="s">
        <v>38</v>
      </c>
      <c r="R4" s="82" t="s">
        <v>52</v>
      </c>
      <c r="S4" s="81" t="s">
        <v>53</v>
      </c>
      <c r="U4" s="82" t="s">
        <v>38</v>
      </c>
      <c r="V4" s="82" t="s">
        <v>52</v>
      </c>
      <c r="W4" s="37"/>
    </row>
    <row r="5" spans="1:23" ht="50.1" customHeight="1" x14ac:dyDescent="0.25">
      <c r="A5" s="87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80"/>
      <c r="M5" s="80"/>
      <c r="N5" s="80"/>
      <c r="O5" s="82"/>
      <c r="P5" s="88"/>
      <c r="Q5" s="82"/>
      <c r="R5" s="82"/>
      <c r="S5" s="81"/>
      <c r="U5" s="82"/>
      <c r="V5" s="82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74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5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5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5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5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5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4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5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5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5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6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TG102SE</vt:lpstr>
      <vt:lpstr>TG007X</vt:lpstr>
      <vt:lpstr>TG102LE</vt:lpstr>
      <vt:lpstr>TG102V</vt:lpstr>
      <vt:lpstr>TongThang</vt:lpstr>
      <vt:lpstr>TG007X!Criteria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2023-05-26T09:06:51Z</dcterms:modified>
</cp:coreProperties>
</file>