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 T1-T7" sheetId="5" r:id="rId1"/>
    <sheet name="Xuất kho" sheetId="1" r:id="rId2"/>
  </sheets>
  <calcPr calcId="162913"/>
</workbook>
</file>

<file path=xl/calcChain.xml><?xml version="1.0" encoding="utf-8"?>
<calcChain xmlns="http://schemas.openxmlformats.org/spreadsheetml/2006/main">
  <c r="E124" i="1" l="1"/>
  <c r="E118" i="1"/>
  <c r="E129" i="1"/>
  <c r="E134" i="1"/>
  <c r="E147" i="1"/>
  <c r="E146" i="1"/>
  <c r="E130" i="1"/>
  <c r="E132" i="1"/>
  <c r="E126" i="1"/>
  <c r="E141" i="1"/>
  <c r="E135" i="1"/>
  <c r="E136" i="1"/>
  <c r="E139" i="1"/>
  <c r="E148" i="1"/>
  <c r="E142" i="1"/>
  <c r="E125" i="1"/>
  <c r="E151" i="1"/>
  <c r="E145" i="1"/>
  <c r="E143" i="1"/>
  <c r="E114" i="1"/>
  <c r="E140" i="1"/>
  <c r="E149" i="1"/>
  <c r="E113" i="1"/>
  <c r="C17" i="1" l="1"/>
  <c r="E117" i="1" s="1"/>
  <c r="C16" i="1"/>
</calcChain>
</file>

<file path=xl/sharedStrings.xml><?xml version="1.0" encoding="utf-8"?>
<sst xmlns="http://schemas.openxmlformats.org/spreadsheetml/2006/main" count="304" uniqueCount="182">
  <si>
    <t>Linh kiện xuất kho</t>
  </si>
  <si>
    <t>Sản xuất</t>
  </si>
  <si>
    <t>Ngày xuất</t>
  </si>
  <si>
    <t>Mã SP</t>
  </si>
  <si>
    <t>Số lượng</t>
  </si>
  <si>
    <t>Bảo Hành</t>
  </si>
  <si>
    <t xml:space="preserve">Mã </t>
  </si>
  <si>
    <t>Tên</t>
  </si>
  <si>
    <t>Số Lượng</t>
  </si>
  <si>
    <t>Linh kiện còn Tính đến hết Tháng 7</t>
  </si>
  <si>
    <t>VT_DIODE_1N5822</t>
  </si>
  <si>
    <t>VT_IC_LM2596S</t>
  </si>
  <si>
    <t>VT_ĐIỆN TRỞ_R0603 200K</t>
  </si>
  <si>
    <t>VT_MOSFET_IRLML6402TRPBF</t>
  </si>
  <si>
    <t>Sim vinaphone</t>
  </si>
  <si>
    <t xml:space="preserve">VT_MODUL Sim 868 </t>
  </si>
  <si>
    <t>VT_Vỏ Hộp TG102V</t>
  </si>
  <si>
    <t xml:space="preserve"> VT_pigtal cale </t>
  </si>
  <si>
    <t>VT_Modul Sim_ MC60</t>
  </si>
  <si>
    <t>04072019</t>
  </si>
  <si>
    <t>06062019</t>
  </si>
  <si>
    <t>2042019</t>
  </si>
  <si>
    <t>20052019</t>
  </si>
  <si>
    <t>28022019</t>
  </si>
  <si>
    <t>26022019</t>
  </si>
  <si>
    <t>28062019</t>
  </si>
  <si>
    <t>09072019</t>
  </si>
  <si>
    <t>06032019</t>
  </si>
  <si>
    <t>21012019</t>
  </si>
  <si>
    <t>'VT_Buzzer 3V 9mm</t>
  </si>
  <si>
    <t>04012019</t>
  </si>
  <si>
    <t>VT_Thach anh_SMD 8MHz</t>
  </si>
  <si>
    <t>VT_IC_Bộ nhớ 8M 01</t>
  </si>
  <si>
    <t>VT_Connector_Socket micro SIM 2</t>
  </si>
  <si>
    <t>VT_Battery_CR1220 holder</t>
  </si>
  <si>
    <t>VT_IC_MAX3232</t>
  </si>
  <si>
    <t>07012019</t>
  </si>
  <si>
    <t>16012019</t>
  </si>
  <si>
    <t>28012019</t>
  </si>
  <si>
    <t>21032019</t>
  </si>
  <si>
    <t>VT_Connector_Socket micro SIM 3</t>
  </si>
  <si>
    <t>28032019</t>
  </si>
  <si>
    <t>26042019</t>
  </si>
  <si>
    <t>21052019</t>
  </si>
  <si>
    <t>VT_LINH KIỆN_Pin Lipo 3.7V 250mA</t>
  </si>
  <si>
    <t>03062019</t>
  </si>
  <si>
    <t>12062019</t>
  </si>
  <si>
    <t>25062019</t>
  </si>
  <si>
    <t>VT_Điện trở _R0603 1K</t>
  </si>
  <si>
    <t>VT_Điện trở _R0603 3K3</t>
  </si>
  <si>
    <t>L76L</t>
  </si>
  <si>
    <t>TPS54360</t>
  </si>
  <si>
    <t>TPS73733DCQ</t>
  </si>
  <si>
    <t>Khay Sim TG102SE</t>
  </si>
  <si>
    <t>Cáp TG102V</t>
  </si>
  <si>
    <t>TP4056</t>
  </si>
  <si>
    <t>FM25CL64B-G (Bộ nhớ TG102)</t>
  </si>
  <si>
    <t>VT_Connector_2*2 (M3045)</t>
  </si>
  <si>
    <t>VT_IC_CR95HF</t>
  </si>
  <si>
    <t>VT_Connector_6*2 12P - 1.27mm Cái</t>
  </si>
  <si>
    <t>VT_Module_GSM SIM800C</t>
  </si>
  <si>
    <t>VT_Bó dây_102E-05-0</t>
  </si>
  <si>
    <t>VT_Connector_ 2pins  1.25mm</t>
  </si>
  <si>
    <t>VT_TỤ ĐIỆN_C0603 100nF</t>
  </si>
  <si>
    <t>VT_ĐIỆN TRỞ_R0603 22R</t>
  </si>
  <si>
    <t>VT_LINH KIỆN_ Metal case power 2A</t>
  </si>
  <si>
    <t>VT_IC_Bộ nhớ 64M</t>
  </si>
  <si>
    <t>VT_TỤ ĐIỆN_C0603 10nF</t>
  </si>
  <si>
    <t>VT_IC_STM32F103RCT6</t>
  </si>
  <si>
    <t>VT_VỎ HỘP_Vỏ nhựa TG102LE</t>
  </si>
  <si>
    <t xml:space="preserve">IPEX </t>
  </si>
  <si>
    <t>Chân anten 102(MMCX)</t>
  </si>
  <si>
    <t>MOSFET FDS6681Z</t>
  </si>
  <si>
    <t>ANTEN TG102E</t>
  </si>
  <si>
    <t>PCF 8583T</t>
  </si>
  <si>
    <t>IC Nguồn 3V3</t>
  </si>
  <si>
    <t>VT_IC_STM32F303RCT6</t>
  </si>
  <si>
    <t>VT_Buzzer 3V 9mm</t>
  </si>
  <si>
    <t>VT_IC_STM32F030RCT6</t>
  </si>
  <si>
    <t>VT_Connector_ 2*2 chân vuông</t>
  </si>
  <si>
    <t>VT_Connector_ SMA-KWE-11 Chân Vuông</t>
  </si>
  <si>
    <t>VT_MODUL_SIM 900A</t>
  </si>
  <si>
    <t>VT_MODUL_SIM800C</t>
  </si>
  <si>
    <t>VT_MODUL_SIM868</t>
  </si>
  <si>
    <t>VT_MODUL_LM2596</t>
  </si>
  <si>
    <t>VT_MODUL_SIM28M</t>
  </si>
  <si>
    <t>VT_MODUL_M-9129</t>
  </si>
  <si>
    <t>VT_IC_Max3232 TG102</t>
  </si>
  <si>
    <t>VT_IC_Max3232</t>
  </si>
  <si>
    <t>VT_Diode MSJ54A</t>
  </si>
  <si>
    <t>VTConnector 2*6 chân cái TG102V</t>
  </si>
  <si>
    <t>VT_Connector 2*4 chân vuông</t>
  </si>
  <si>
    <t>VT_Connector 2*6 chân vuông</t>
  </si>
  <si>
    <t>VT_Connector 2*2 chân thẳng</t>
  </si>
  <si>
    <t>VT_Connector 2*10 (Bản V cũ)</t>
  </si>
  <si>
    <t xml:space="preserve">VT_Connector 2*12 </t>
  </si>
  <si>
    <t>VT_Connector SMA-KWE-11 Chân Thẳng</t>
  </si>
  <si>
    <t>VT_MicroSD holder</t>
  </si>
  <si>
    <t>VT_Thạch anh  SMD 8Mhz</t>
  </si>
  <si>
    <t>VT_Thạch anh SMD 32,768Mhz</t>
  </si>
  <si>
    <t>VT_Thạch anh SMD 27,12Mhz</t>
  </si>
  <si>
    <t>VT_Thạch anh  DIP 8Mhz</t>
  </si>
  <si>
    <t>VT_Diode SS34</t>
  </si>
  <si>
    <t>VT_Diode B560C</t>
  </si>
  <si>
    <t>VT_Diode 1N4007</t>
  </si>
  <si>
    <t>VT_Diode 1N4148</t>
  </si>
  <si>
    <t>VT_Diode SMCJ45A</t>
  </si>
  <si>
    <t>VT_Diode SMAJ0.6A</t>
  </si>
  <si>
    <t>VT_Connector TG102V</t>
  </si>
  <si>
    <t xml:space="preserve"> VT_Micro Sim 3</t>
  </si>
  <si>
    <t xml:space="preserve"> VT_Micro Sim 2</t>
  </si>
  <si>
    <t>VT_Tụ Hóa</t>
  </si>
  <si>
    <t>VT_Module MC60</t>
  </si>
  <si>
    <t>VT_Cuộn Cảm 100uH(101)</t>
  </si>
  <si>
    <t>VT_Cuộn Cảm (15µH)</t>
  </si>
  <si>
    <t>VT_Cuộn Cảm (10µH, 1.9A)</t>
  </si>
  <si>
    <t>VT_LED Blue</t>
  </si>
  <si>
    <t>VT_Cầu Chì 60V-550mA</t>
  </si>
  <si>
    <t>'VT_Connector_2*2 (M3045)</t>
  </si>
  <si>
    <t>'VT_IC_MAX3232</t>
  </si>
  <si>
    <t>Hao hụt 1% lô 7-2018( xuất đủ LK Không thừa)</t>
  </si>
  <si>
    <t>Sửa chữa thiết bị TG102V lô 5-2018</t>
  </si>
  <si>
    <t>Linh kiện thiếu do mang 200 còi đi sx lô 8 trước- Đóng gói hoàn thiện lô 7-2018</t>
  </si>
  <si>
    <t>Thuộc 1% Hao hụt trong sản xuất tại bên gia công</t>
  </si>
  <si>
    <t>Sửa chữa thiết bị lô 7-2018</t>
  </si>
  <si>
    <t>Hao hụt 1% lô 7-2018( xuất đủ LK Không thừa-Gia công đã bàn giao cho kho 63 PCS</t>
  </si>
  <si>
    <t>Sửa chữa thiết bị lô 5-2018</t>
  </si>
  <si>
    <t>Gia công trả do rơi vãi- xuất để hoàn thiện vào thiết bị</t>
  </si>
  <si>
    <t>Sữa chữa thiết bị Lô 7-2018</t>
  </si>
  <si>
    <t>Sửa chữa lỗi sim lô 2 thiết bị TG102E</t>
  </si>
  <si>
    <t>Sửa chữa thiết bị BH-SX</t>
  </si>
  <si>
    <t>Sửa chữa thiết bị Lô 2 (TG102E)</t>
  </si>
  <si>
    <t>Linh kiện bên Gia Công đã  trả tiền để mua mới- Thất thoát do bên gia công</t>
  </si>
  <si>
    <t>Thay thế Khay sim TG102E-Lô 2-2018</t>
  </si>
  <si>
    <t>Lô 2-2018</t>
  </si>
  <si>
    <t>Thay thế Khay sim TG102V-Lô 5/2018</t>
  </si>
  <si>
    <t>Thay thế Khay sim TG102V-Lô 5/2018 - Sữa chữa mạch</t>
  </si>
  <si>
    <t>Hàn trên Thiết bị TG102E</t>
  </si>
  <si>
    <t>Sửa chữa thiết bị</t>
  </si>
  <si>
    <t xml:space="preserve">Thay Thế 10 Pin Lỗi </t>
  </si>
  <si>
    <t>Thay thế khay sim cho TG102V</t>
  </si>
  <si>
    <t>Lô 2-2019</t>
  </si>
  <si>
    <t>Thay khay sim cho TG102V</t>
  </si>
  <si>
    <t>R46 - Lô 2-2019</t>
  </si>
  <si>
    <t>VT_TRANSISTOR_DTC144</t>
  </si>
  <si>
    <t>'VT_Connector_2*2 chân cong</t>
  </si>
  <si>
    <t>VT_ANTENNA_GPS 1596</t>
  </si>
  <si>
    <t>VT_Housing_MX3.0 2x4P</t>
  </si>
  <si>
    <t>'VT_ANTENNA_GSM W3070</t>
  </si>
  <si>
    <t>'VT_Connector_Socket micro SIM 2</t>
  </si>
  <si>
    <t>Sửa chữa bảo hành</t>
  </si>
  <si>
    <t>'VT_ANTENNA_GPS 1596</t>
  </si>
  <si>
    <t xml:space="preserve"> Đã Thay bộ nhớ cho lắp đặt tháng 9</t>
  </si>
  <si>
    <t>VT_Khay Sim_ C716</t>
  </si>
  <si>
    <t>VT_Tu dien_0603 22pF</t>
  </si>
  <si>
    <t>VT_IC_Bộ nhớ 8M 02</t>
  </si>
  <si>
    <t>'VT_Connector_2*2 chân vuông</t>
  </si>
  <si>
    <t>VT_ĐIỆN TRỞ_R0603 15K</t>
  </si>
  <si>
    <t>'VT_TỤ ĐIỆN_C0603 100nF</t>
  </si>
  <si>
    <t>02/12/2019</t>
  </si>
  <si>
    <t>VT_IC_TPS54360</t>
  </si>
  <si>
    <t>VT_ANTENNA_GSM W3070</t>
  </si>
  <si>
    <t>VT_IC_Bộ nhớ 16M</t>
  </si>
  <si>
    <t>Thay cho lắp đặt</t>
  </si>
  <si>
    <t xml:space="preserve">Bảo hành thay thế </t>
  </si>
  <si>
    <t>12 Modul sử dụng thay thế - Tratech bù lại sau</t>
  </si>
  <si>
    <t>30/12/2019</t>
  </si>
  <si>
    <t>21/11/2019</t>
  </si>
  <si>
    <t>29/10/2019</t>
  </si>
  <si>
    <t>22/08/2019</t>
  </si>
  <si>
    <t>19/08/2019</t>
  </si>
  <si>
    <t>01/08/2019</t>
  </si>
  <si>
    <t>04/07/2019</t>
  </si>
  <si>
    <t>'VT_IC_STM32F303RCT6</t>
  </si>
  <si>
    <t xml:space="preserve">Sữa chữa thiết bị TG102E khách gửi về- Lỗi khay sim </t>
  </si>
  <si>
    <t>23/01/2019</t>
  </si>
  <si>
    <t xml:space="preserve"> Để vào tồn kho 2018</t>
  </si>
  <si>
    <t>02042019</t>
  </si>
  <si>
    <t>BH thay cho khách</t>
  </si>
  <si>
    <t>VT_IC_Bộ nhớ 32M</t>
  </si>
  <si>
    <t>VT_Connector_2*2 chân cong</t>
  </si>
  <si>
    <t>VT_IC_TLV73333PDBVR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</si>
</sst>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1"/>
      <color rgb="FF006100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2"/>
      <color rgb="FF00610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quotePrefix="1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/>
      <protection locked="0"/>
    </xf>
    <xf numFmtId="0" fontId="2" fillId="2" borderId="2" xfId="0" quotePrefix="1" applyNumberFormat="1" applyFont="1" applyFill="1" applyBorder="1" applyAlignment="1" applyProtection="1">
      <alignment horizontal="center"/>
      <protection locked="0"/>
    </xf>
    <xf numFmtId="0" fontId="2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4" xfId="0" applyNumberFormat="1" applyFont="1" applyFill="1" applyBorder="1" applyAlignment="1" applyProtection="1">
      <alignment horizontal="center" vertical="center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" xfId="0" applyNumberFormat="1" applyFont="1" applyFill="1" applyBorder="1" applyAlignment="1" applyProtection="1">
      <alignment vertical="center"/>
      <protection locked="0"/>
    </xf>
    <xf numFmtId="0" fontId="2" fillId="2" borderId="3" xfId="0" applyNumberFormat="1" applyFont="1" applyFill="1" applyBorder="1" applyAlignment="1" applyProtection="1">
      <alignment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quotePrefix="1" applyFont="1" applyFill="1" applyBorder="1" applyAlignment="1">
      <alignment horizontal="center" vertical="center"/>
    </xf>
    <xf numFmtId="0" fontId="2" fillId="0" borderId="2" xfId="0" quotePrefix="1" applyNumberFormat="1" applyFont="1" applyFill="1" applyBorder="1" applyAlignment="1" applyProtection="1">
      <alignment horizontal="center"/>
      <protection locked="0"/>
    </xf>
    <xf numFmtId="0" fontId="2" fillId="0" borderId="2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2" xfId="0" quotePrefix="1" applyNumberFormat="1" applyFont="1" applyFill="1" applyBorder="1" applyAlignment="1" applyProtection="1">
      <protection locked="0"/>
    </xf>
    <xf numFmtId="0" fontId="2" fillId="0" borderId="2" xfId="0" quotePrefix="1" applyNumberFormat="1" applyFont="1" applyFill="1" applyBorder="1" applyAlignment="1" applyProtection="1">
      <alignment vertical="center"/>
      <protection locked="0"/>
    </xf>
    <xf numFmtId="0" fontId="2" fillId="0" borderId="2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/>
    <xf numFmtId="0" fontId="3" fillId="3" borderId="1" xfId="1" quotePrefix="1" applyBorder="1"/>
    <xf numFmtId="0" fontId="3" fillId="3" borderId="1" xfId="1" applyNumberForma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8" fillId="3" borderId="0" xfId="1" applyFont="1" applyAlignment="1">
      <alignment horizontal="left"/>
    </xf>
    <xf numFmtId="0" fontId="7" fillId="0" borderId="0" xfId="0" quotePrefix="1" applyFont="1" applyAlignment="1">
      <alignment horizontal="left"/>
    </xf>
    <xf numFmtId="0" fontId="8" fillId="3" borderId="0" xfId="1" quotePrefix="1" applyFont="1" applyAlignment="1">
      <alignment horizontal="left" vertical="center"/>
    </xf>
    <xf numFmtId="0" fontId="8" fillId="3" borderId="0" xfId="1" applyFont="1" applyAlignment="1">
      <alignment horizontal="left" vertical="center"/>
    </xf>
    <xf numFmtId="0" fontId="9" fillId="0" borderId="2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left" vertical="center"/>
      <protection locked="0"/>
    </xf>
    <xf numFmtId="0" fontId="1" fillId="2" borderId="1" xfId="0" quotePrefix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quotePrefix="1" applyNumberFormat="1" applyFont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2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" fillId="2" borderId="4" xfId="0" quotePrefix="1" applyNumberFormat="1" applyFont="1" applyFill="1" applyBorder="1" applyAlignment="1" applyProtection="1">
      <alignment horizontal="center" vertical="center"/>
      <protection locked="0"/>
    </xf>
    <xf numFmtId="0" fontId="2" fillId="2" borderId="5" xfId="0" quotePrefix="1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73"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66FF"/>
        </patternFill>
      </fill>
    </dxf>
    <dxf>
      <fill>
        <patternFill>
          <bgColor rgb="FFFF99FF"/>
        </patternFill>
      </fill>
    </dxf>
    <dxf>
      <fill>
        <patternFill>
          <bgColor rgb="FF99FF66"/>
        </patternFill>
      </fill>
    </dxf>
    <dxf>
      <fill>
        <patternFill>
          <bgColor rgb="FF99CC00"/>
        </patternFill>
      </fill>
    </dxf>
    <dxf>
      <fill>
        <patternFill>
          <bgColor rgb="FF0099CC"/>
        </patternFill>
      </fill>
    </dxf>
    <dxf>
      <fill>
        <patternFill>
          <bgColor rgb="FF0099FF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33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0099FF"/>
      <color rgb="FF0099CC"/>
      <color rgb="FF99CC00"/>
      <color rgb="FFCCFF33"/>
      <color rgb="FF99FF66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1"/>
  <sheetViews>
    <sheetView topLeftCell="A16" workbookViewId="0">
      <selection activeCell="D33" sqref="D33"/>
    </sheetView>
  </sheetViews>
  <sheetFormatPr defaultRowHeight="15" x14ac:dyDescent="0.25"/>
  <cols>
    <col min="1" max="1" width="37.42578125" style="13" customWidth="1"/>
    <col min="2" max="2" width="15" style="13" customWidth="1"/>
    <col min="3" max="3" width="10" style="13" customWidth="1"/>
    <col min="4" max="16384" width="9.140625" style="13"/>
  </cols>
  <sheetData>
    <row r="1" spans="1:3" x14ac:dyDescent="0.25">
      <c r="A1" s="64" t="s">
        <v>9</v>
      </c>
      <c r="B1" s="64"/>
      <c r="C1" s="22"/>
    </row>
    <row r="2" spans="1:3" x14ac:dyDescent="0.25">
      <c r="A2" s="18" t="s">
        <v>7</v>
      </c>
      <c r="B2" s="18" t="s">
        <v>8</v>
      </c>
    </row>
    <row r="3" spans="1:3" ht="18" customHeight="1" x14ac:dyDescent="0.25">
      <c r="A3" s="19" t="s">
        <v>81</v>
      </c>
      <c r="B3" s="14">
        <v>6</v>
      </c>
    </row>
    <row r="4" spans="1:3" x14ac:dyDescent="0.25">
      <c r="A4" s="15" t="s">
        <v>82</v>
      </c>
      <c r="B4" s="14">
        <v>4</v>
      </c>
    </row>
    <row r="5" spans="1:3" x14ac:dyDescent="0.25">
      <c r="A5" s="15" t="s">
        <v>83</v>
      </c>
      <c r="B5" s="14">
        <v>5</v>
      </c>
    </row>
    <row r="6" spans="1:3" x14ac:dyDescent="0.25">
      <c r="A6" s="15" t="s">
        <v>85</v>
      </c>
      <c r="B6" s="14">
        <v>45</v>
      </c>
    </row>
    <row r="7" spans="1:3" x14ac:dyDescent="0.25">
      <c r="A7" s="15" t="s">
        <v>84</v>
      </c>
      <c r="B7" s="14">
        <v>8</v>
      </c>
    </row>
    <row r="8" spans="1:3" x14ac:dyDescent="0.25">
      <c r="A8" s="15" t="s">
        <v>86</v>
      </c>
      <c r="B8" s="14">
        <v>47</v>
      </c>
    </row>
    <row r="9" spans="1:3" x14ac:dyDescent="0.25">
      <c r="A9" s="15" t="s">
        <v>78</v>
      </c>
      <c r="B9" s="14">
        <v>12</v>
      </c>
    </row>
    <row r="10" spans="1:3" x14ac:dyDescent="0.25">
      <c r="A10" s="15" t="s">
        <v>68</v>
      </c>
      <c r="B10" s="14">
        <v>91</v>
      </c>
    </row>
    <row r="11" spans="1:3" x14ac:dyDescent="0.25">
      <c r="A11" s="15" t="s">
        <v>76</v>
      </c>
      <c r="B11" s="14">
        <v>15</v>
      </c>
    </row>
    <row r="12" spans="1:3" x14ac:dyDescent="0.25">
      <c r="A12" s="15" t="s">
        <v>87</v>
      </c>
      <c r="B12" s="14">
        <v>191</v>
      </c>
    </row>
    <row r="13" spans="1:3" x14ac:dyDescent="0.25">
      <c r="A13" s="15" t="s">
        <v>56</v>
      </c>
      <c r="B13" s="14">
        <v>51</v>
      </c>
    </row>
    <row r="14" spans="1:3" x14ac:dyDescent="0.25">
      <c r="A14" s="15" t="s">
        <v>71</v>
      </c>
      <c r="B14" s="14">
        <v>209</v>
      </c>
    </row>
    <row r="15" spans="1:3" x14ac:dyDescent="0.25">
      <c r="A15" s="15" t="s">
        <v>89</v>
      </c>
      <c r="B15" s="14"/>
    </row>
    <row r="16" spans="1:3" x14ac:dyDescent="0.25">
      <c r="A16" s="15" t="s">
        <v>111</v>
      </c>
      <c r="B16" s="14">
        <v>98</v>
      </c>
    </row>
    <row r="17" spans="1:2" ht="18" customHeight="1" x14ac:dyDescent="0.25">
      <c r="A17" s="15" t="s">
        <v>79</v>
      </c>
      <c r="B17" s="14">
        <v>51</v>
      </c>
    </row>
    <row r="18" spans="1:2" x14ac:dyDescent="0.25">
      <c r="A18" s="15" t="s">
        <v>91</v>
      </c>
      <c r="B18" s="14">
        <v>100</v>
      </c>
    </row>
    <row r="19" spans="1:2" x14ac:dyDescent="0.25">
      <c r="A19" s="15" t="s">
        <v>92</v>
      </c>
      <c r="B19" s="14">
        <v>30</v>
      </c>
    </row>
    <row r="20" spans="1:2" x14ac:dyDescent="0.25">
      <c r="A20" s="15" t="s">
        <v>93</v>
      </c>
      <c r="B20" s="14">
        <v>50</v>
      </c>
    </row>
    <row r="21" spans="1:2" x14ac:dyDescent="0.25">
      <c r="A21" s="15" t="s">
        <v>94</v>
      </c>
      <c r="B21" s="14">
        <v>58</v>
      </c>
    </row>
    <row r="22" spans="1:2" x14ac:dyDescent="0.25">
      <c r="A22" s="15" t="s">
        <v>95</v>
      </c>
      <c r="B22" s="14">
        <v>10</v>
      </c>
    </row>
    <row r="23" spans="1:2" x14ac:dyDescent="0.25">
      <c r="A23" s="15" t="s">
        <v>80</v>
      </c>
      <c r="B23" s="14">
        <v>47</v>
      </c>
    </row>
    <row r="24" spans="1:2" x14ac:dyDescent="0.25">
      <c r="A24" s="15" t="s">
        <v>96</v>
      </c>
      <c r="B24" s="14">
        <v>194</v>
      </c>
    </row>
    <row r="25" spans="1:2" x14ac:dyDescent="0.25">
      <c r="A25" s="15" t="s">
        <v>90</v>
      </c>
      <c r="B25" s="14">
        <v>24</v>
      </c>
    </row>
    <row r="26" spans="1:2" x14ac:dyDescent="0.25">
      <c r="A26" s="15" t="s">
        <v>97</v>
      </c>
      <c r="B26" s="14">
        <v>14</v>
      </c>
    </row>
    <row r="27" spans="1:2" x14ac:dyDescent="0.25">
      <c r="A27" s="15" t="s">
        <v>98</v>
      </c>
      <c r="B27" s="14">
        <v>109</v>
      </c>
    </row>
    <row r="28" spans="1:2" x14ac:dyDescent="0.25">
      <c r="A28" s="15" t="s">
        <v>99</v>
      </c>
      <c r="B28" s="14">
        <v>25</v>
      </c>
    </row>
    <row r="29" spans="1:2" x14ac:dyDescent="0.25">
      <c r="A29" s="15" t="s">
        <v>100</v>
      </c>
      <c r="B29" s="14">
        <v>180</v>
      </c>
    </row>
    <row r="30" spans="1:2" ht="18" customHeight="1" x14ac:dyDescent="0.25">
      <c r="A30" s="15" t="s">
        <v>101</v>
      </c>
      <c r="B30" s="14">
        <v>40</v>
      </c>
    </row>
    <row r="31" spans="1:2" ht="18.75" customHeight="1" x14ac:dyDescent="0.25">
      <c r="A31" s="15" t="s">
        <v>102</v>
      </c>
      <c r="B31" s="14"/>
    </row>
    <row r="32" spans="1:2" x14ac:dyDescent="0.25">
      <c r="A32" s="15" t="s">
        <v>103</v>
      </c>
      <c r="B32" s="14">
        <v>85</v>
      </c>
    </row>
    <row r="33" spans="1:2" x14ac:dyDescent="0.25">
      <c r="A33" s="15" t="s">
        <v>104</v>
      </c>
      <c r="B33" s="14">
        <v>485</v>
      </c>
    </row>
    <row r="34" spans="1:2" x14ac:dyDescent="0.25">
      <c r="A34" s="15" t="s">
        <v>105</v>
      </c>
      <c r="B34" s="14">
        <v>73</v>
      </c>
    </row>
    <row r="35" spans="1:2" x14ac:dyDescent="0.25">
      <c r="A35" s="15" t="s">
        <v>106</v>
      </c>
      <c r="B35" s="14">
        <v>119</v>
      </c>
    </row>
    <row r="36" spans="1:2" ht="18" customHeight="1" x14ac:dyDescent="0.25">
      <c r="A36" s="15" t="s">
        <v>107</v>
      </c>
      <c r="B36" s="14">
        <v>237</v>
      </c>
    </row>
    <row r="37" spans="1:2" ht="18" customHeight="1" x14ac:dyDescent="0.25">
      <c r="A37" s="15" t="s">
        <v>50</v>
      </c>
      <c r="B37" s="16">
        <v>0</v>
      </c>
    </row>
    <row r="38" spans="1:2" x14ac:dyDescent="0.25">
      <c r="A38" s="15" t="s">
        <v>88</v>
      </c>
      <c r="B38" s="14">
        <v>20</v>
      </c>
    </row>
    <row r="39" spans="1:2" ht="18" customHeight="1" x14ac:dyDescent="0.25">
      <c r="A39" s="19" t="s">
        <v>51</v>
      </c>
      <c r="B39" s="14">
        <v>1</v>
      </c>
    </row>
    <row r="40" spans="1:2" ht="18" customHeight="1" x14ac:dyDescent="0.25">
      <c r="A40" s="19" t="s">
        <v>52</v>
      </c>
      <c r="B40" s="14">
        <v>354</v>
      </c>
    </row>
    <row r="41" spans="1:2" x14ac:dyDescent="0.25">
      <c r="A41" s="15" t="s">
        <v>108</v>
      </c>
      <c r="B41" s="14">
        <v>51</v>
      </c>
    </row>
    <row r="42" spans="1:2" ht="18" customHeight="1" x14ac:dyDescent="0.25">
      <c r="A42" s="19" t="s">
        <v>110</v>
      </c>
      <c r="B42" s="14">
        <v>25</v>
      </c>
    </row>
    <row r="43" spans="1:2" ht="18" customHeight="1" x14ac:dyDescent="0.25">
      <c r="A43" s="15" t="s">
        <v>53</v>
      </c>
      <c r="B43" s="14">
        <v>9</v>
      </c>
    </row>
    <row r="44" spans="1:2" ht="18" customHeight="1" x14ac:dyDescent="0.25">
      <c r="A44" s="19" t="s">
        <v>109</v>
      </c>
      <c r="B44" s="14">
        <v>24</v>
      </c>
    </row>
    <row r="45" spans="1:2" x14ac:dyDescent="0.25">
      <c r="A45" s="15" t="s">
        <v>54</v>
      </c>
      <c r="B45" s="14">
        <v>83</v>
      </c>
    </row>
    <row r="46" spans="1:2" ht="18" customHeight="1" x14ac:dyDescent="0.25">
      <c r="A46" s="15" t="s">
        <v>117</v>
      </c>
      <c r="B46" s="14">
        <v>130</v>
      </c>
    </row>
    <row r="47" spans="1:2" ht="18" customHeight="1" x14ac:dyDescent="0.25">
      <c r="A47" s="15" t="s">
        <v>116</v>
      </c>
      <c r="B47" s="14">
        <v>36</v>
      </c>
    </row>
    <row r="48" spans="1:2" x14ac:dyDescent="0.25">
      <c r="A48" s="15" t="s">
        <v>55</v>
      </c>
      <c r="B48" s="14">
        <v>94</v>
      </c>
    </row>
    <row r="49" spans="1:2" x14ac:dyDescent="0.25">
      <c r="A49" s="15" t="s">
        <v>115</v>
      </c>
      <c r="B49" s="14">
        <v>122</v>
      </c>
    </row>
    <row r="50" spans="1:2" ht="18" customHeight="1" x14ac:dyDescent="0.25">
      <c r="A50" s="19" t="s">
        <v>114</v>
      </c>
      <c r="B50" s="14">
        <v>24</v>
      </c>
    </row>
    <row r="51" spans="1:2" ht="18" customHeight="1" x14ac:dyDescent="0.25">
      <c r="A51" s="19" t="s">
        <v>113</v>
      </c>
      <c r="B51" s="14">
        <v>76</v>
      </c>
    </row>
    <row r="52" spans="1:2" ht="18" customHeight="1" x14ac:dyDescent="0.25">
      <c r="A52" s="20" t="s">
        <v>70</v>
      </c>
      <c r="B52" s="17">
        <v>64</v>
      </c>
    </row>
    <row r="53" spans="1:2" x14ac:dyDescent="0.25">
      <c r="A53" s="15" t="s">
        <v>112</v>
      </c>
      <c r="B53" s="14">
        <v>0</v>
      </c>
    </row>
    <row r="54" spans="1:2" x14ac:dyDescent="0.25">
      <c r="A54" s="19" t="s">
        <v>58</v>
      </c>
      <c r="B54" s="14">
        <v>82</v>
      </c>
    </row>
    <row r="55" spans="1:2" ht="18" customHeight="1" x14ac:dyDescent="0.25">
      <c r="A55" s="19" t="s">
        <v>66</v>
      </c>
      <c r="B55" s="14">
        <v>45</v>
      </c>
    </row>
    <row r="56" spans="1:2" x14ac:dyDescent="0.25">
      <c r="A56" s="19" t="s">
        <v>72</v>
      </c>
      <c r="B56" s="14">
        <v>278</v>
      </c>
    </row>
    <row r="57" spans="1:2" x14ac:dyDescent="0.25">
      <c r="A57" s="19" t="s">
        <v>73</v>
      </c>
      <c r="B57" s="14">
        <v>96</v>
      </c>
    </row>
    <row r="58" spans="1:2" x14ac:dyDescent="0.25">
      <c r="A58" s="19" t="s">
        <v>74</v>
      </c>
      <c r="B58" s="14">
        <v>49</v>
      </c>
    </row>
    <row r="59" spans="1:2" x14ac:dyDescent="0.25">
      <c r="A59" s="19" t="s">
        <v>75</v>
      </c>
      <c r="B59" s="14">
        <v>95</v>
      </c>
    </row>
    <row r="60" spans="1:2" x14ac:dyDescent="0.25">
      <c r="A60" s="15" t="s">
        <v>62</v>
      </c>
      <c r="B60" s="18">
        <v>50</v>
      </c>
    </row>
    <row r="61" spans="1:2" x14ac:dyDescent="0.25">
      <c r="A61" s="21" t="s">
        <v>61</v>
      </c>
      <c r="B61" s="18">
        <v>6</v>
      </c>
    </row>
  </sheetData>
  <mergeCells count="1">
    <mergeCell ref="A1:B1"/>
  </mergeCells>
  <conditionalFormatting sqref="A61">
    <cfRule type="cellIs" dxfId="72" priority="13" operator="equal">
      <formula>$B$9</formula>
    </cfRule>
    <cfRule type="cellIs" dxfId="71" priority="14" operator="equal">
      <formula>$B$4</formula>
    </cfRule>
  </conditionalFormatting>
  <conditionalFormatting sqref="A61">
    <cfRule type="cellIs" dxfId="70" priority="8" operator="equal">
      <formula>$B$33</formula>
    </cfRule>
    <cfRule type="cellIs" dxfId="69" priority="9" operator="equal">
      <formula>$B$21</formula>
    </cfRule>
    <cfRule type="cellIs" dxfId="68" priority="10" operator="equal">
      <formula>$B$19</formula>
    </cfRule>
    <cfRule type="cellIs" dxfId="67" priority="11" operator="equal">
      <formula>$B$13</formula>
    </cfRule>
    <cfRule type="cellIs" dxfId="66" priority="12" operator="equal">
      <formula>$B$11</formula>
    </cfRule>
  </conditionalFormatting>
  <conditionalFormatting sqref="A61">
    <cfRule type="cellIs" dxfId="65" priority="526" operator="equal">
      <formula>#REF!</formula>
    </cfRule>
    <cfRule type="cellIs" dxfId="64" priority="527" operator="equal">
      <formula>$B$42</formula>
    </cfRule>
    <cfRule type="cellIs" dxfId="63" priority="528" operator="equal">
      <formula>$B$40</formula>
    </cfRule>
    <cfRule type="cellIs" dxfId="62" priority="529" operator="equal">
      <formula>$B$37</formula>
    </cfRule>
    <cfRule type="cellIs" dxfId="61" priority="530" operator="equal">
      <formula>$B$26</formula>
    </cfRule>
    <cfRule type="cellIs" dxfId="60" priority="531" operator="equal">
      <formula>$B$19</formula>
    </cfRule>
    <cfRule type="cellIs" dxfId="59" priority="532" operator="equal">
      <formula>$B$4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89"/>
  <sheetViews>
    <sheetView tabSelected="1" zoomScale="80" zoomScaleNormal="80" workbookViewId="0">
      <selection activeCell="B4" sqref="B4"/>
    </sheetView>
  </sheetViews>
  <sheetFormatPr defaultRowHeight="16.5" x14ac:dyDescent="0.25"/>
  <cols>
    <col min="1" max="1" width="20.140625" style="1" customWidth="1"/>
    <col min="2" max="2" width="46" style="1" customWidth="1"/>
    <col min="3" max="3" width="24.7109375" style="1" customWidth="1"/>
    <col min="4" max="4" width="46" style="1" customWidth="1"/>
    <col min="5" max="5" width="19.7109375" style="1" customWidth="1"/>
    <col min="6" max="6" width="37.42578125" style="1" customWidth="1"/>
    <col min="7" max="7" width="21.7109375" style="1" customWidth="1"/>
    <col min="8" max="10" width="9.140625" style="1"/>
    <col min="11" max="11" width="43.7109375" style="1" customWidth="1"/>
    <col min="12" max="16384" width="9.140625" style="1"/>
  </cols>
  <sheetData>
    <row r="1" spans="1:9" x14ac:dyDescent="0.25">
      <c r="A1" s="68" t="s">
        <v>0</v>
      </c>
      <c r="B1" s="68"/>
      <c r="C1" s="68"/>
      <c r="D1" s="68"/>
      <c r="E1" s="68"/>
      <c r="F1" s="68"/>
      <c r="G1" s="68"/>
    </row>
    <row r="2" spans="1:9" x14ac:dyDescent="0.25">
      <c r="A2" s="68" t="s">
        <v>1</v>
      </c>
      <c r="B2" s="68"/>
      <c r="C2" s="68"/>
      <c r="D2" s="24"/>
      <c r="E2" s="68" t="s">
        <v>5</v>
      </c>
      <c r="F2" s="68"/>
      <c r="G2" s="68"/>
    </row>
    <row r="3" spans="1:9" x14ac:dyDescent="0.25">
      <c r="A3" s="2" t="s">
        <v>2</v>
      </c>
      <c r="B3" s="2" t="s">
        <v>3</v>
      </c>
      <c r="C3" s="2" t="s">
        <v>4</v>
      </c>
      <c r="D3" s="24"/>
      <c r="E3" s="2" t="s">
        <v>2</v>
      </c>
      <c r="F3" s="2" t="s">
        <v>6</v>
      </c>
      <c r="G3" s="2" t="s">
        <v>4</v>
      </c>
    </row>
    <row r="4" spans="1:9" x14ac:dyDescent="0.25">
      <c r="A4" s="75" t="s">
        <v>30</v>
      </c>
      <c r="B4" s="49" t="s">
        <v>77</v>
      </c>
      <c r="C4" s="5">
        <v>27</v>
      </c>
      <c r="D4" s="5" t="s">
        <v>121</v>
      </c>
      <c r="E4" s="80" t="s">
        <v>24</v>
      </c>
      <c r="H4" s="7"/>
      <c r="I4" s="7"/>
    </row>
    <row r="5" spans="1:9" x14ac:dyDescent="0.25">
      <c r="A5" s="76"/>
      <c r="B5" s="49"/>
      <c r="C5" s="5"/>
      <c r="D5" s="5"/>
      <c r="E5" s="81"/>
      <c r="H5" s="7"/>
      <c r="I5" s="7"/>
    </row>
    <row r="6" spans="1:9" ht="33" x14ac:dyDescent="0.25">
      <c r="A6" s="76"/>
      <c r="B6" s="49" t="s">
        <v>77</v>
      </c>
      <c r="C6" s="5">
        <v>200</v>
      </c>
      <c r="D6" s="34" t="s">
        <v>122</v>
      </c>
      <c r="E6" s="72" t="s">
        <v>23</v>
      </c>
      <c r="H6" s="7"/>
      <c r="I6" s="7"/>
    </row>
    <row r="7" spans="1:9" x14ac:dyDescent="0.25">
      <c r="A7" s="76"/>
      <c r="B7" s="49" t="s">
        <v>77</v>
      </c>
      <c r="C7" s="5">
        <v>44</v>
      </c>
      <c r="D7" s="33" t="s">
        <v>123</v>
      </c>
      <c r="E7" s="78"/>
      <c r="H7" s="7"/>
      <c r="I7" s="7"/>
    </row>
    <row r="8" spans="1:9" x14ac:dyDescent="0.25">
      <c r="A8" s="77"/>
      <c r="B8" s="49" t="s">
        <v>77</v>
      </c>
      <c r="C8" s="5">
        <v>62</v>
      </c>
      <c r="D8" s="33" t="s">
        <v>124</v>
      </c>
      <c r="E8" s="78"/>
      <c r="H8" s="7"/>
      <c r="I8" s="7"/>
    </row>
    <row r="9" spans="1:9" x14ac:dyDescent="0.25">
      <c r="A9" s="72" t="s">
        <v>36</v>
      </c>
      <c r="B9" s="49" t="s">
        <v>57</v>
      </c>
      <c r="C9" s="5">
        <v>220</v>
      </c>
      <c r="D9" s="5" t="s">
        <v>120</v>
      </c>
      <c r="E9" s="78"/>
      <c r="H9" s="7"/>
      <c r="I9" s="7"/>
    </row>
    <row r="10" spans="1:9" x14ac:dyDescent="0.25">
      <c r="A10" s="78"/>
      <c r="B10" s="49" t="s">
        <v>31</v>
      </c>
      <c r="C10" s="5">
        <v>195</v>
      </c>
      <c r="D10" s="5" t="s">
        <v>120</v>
      </c>
      <c r="E10" s="78"/>
      <c r="H10" s="7"/>
      <c r="I10" s="7"/>
    </row>
    <row r="11" spans="1:9" x14ac:dyDescent="0.25">
      <c r="A11" s="78"/>
      <c r="B11" s="49" t="s">
        <v>32</v>
      </c>
      <c r="C11" s="5">
        <v>115</v>
      </c>
      <c r="D11" s="5" t="s">
        <v>120</v>
      </c>
      <c r="E11" s="78"/>
      <c r="H11" s="7"/>
      <c r="I11" s="7"/>
    </row>
    <row r="12" spans="1:9" ht="33" x14ac:dyDescent="0.25">
      <c r="A12" s="78"/>
      <c r="B12" s="49" t="s">
        <v>58</v>
      </c>
      <c r="C12" s="5">
        <v>105</v>
      </c>
      <c r="D12" s="35" t="s">
        <v>125</v>
      </c>
      <c r="E12" s="79"/>
      <c r="H12" s="7"/>
      <c r="I12" s="7"/>
    </row>
    <row r="13" spans="1:9" x14ac:dyDescent="0.25">
      <c r="A13" s="78"/>
      <c r="B13" s="23" t="s">
        <v>33</v>
      </c>
      <c r="C13" s="5">
        <v>123</v>
      </c>
      <c r="D13" s="5" t="s">
        <v>120</v>
      </c>
      <c r="E13" s="8" t="s">
        <v>21</v>
      </c>
      <c r="H13" s="7"/>
      <c r="I13" s="7"/>
    </row>
    <row r="14" spans="1:9" x14ac:dyDescent="0.25">
      <c r="A14" s="78"/>
      <c r="B14" s="49" t="s">
        <v>34</v>
      </c>
      <c r="C14" s="5">
        <v>50</v>
      </c>
      <c r="D14" s="5" t="s">
        <v>120</v>
      </c>
      <c r="E14" s="72" t="s">
        <v>22</v>
      </c>
      <c r="H14" s="7"/>
      <c r="I14" s="7"/>
    </row>
    <row r="15" spans="1:9" x14ac:dyDescent="0.25">
      <c r="A15" s="79"/>
      <c r="B15" s="49" t="s">
        <v>35</v>
      </c>
      <c r="C15" s="9">
        <v>50</v>
      </c>
      <c r="D15" s="9" t="s">
        <v>120</v>
      </c>
      <c r="E15" s="79"/>
      <c r="H15" s="7"/>
      <c r="I15" s="7"/>
    </row>
    <row r="16" spans="1:9" ht="16.5" customHeight="1" x14ac:dyDescent="0.25">
      <c r="A16" s="72" t="s">
        <v>37</v>
      </c>
      <c r="B16" s="49" t="s">
        <v>57</v>
      </c>
      <c r="C16" s="5">
        <f>47+18</f>
        <v>65</v>
      </c>
      <c r="D16" s="32" t="s">
        <v>120</v>
      </c>
      <c r="E16" s="82">
        <v>21052019</v>
      </c>
      <c r="H16" s="11"/>
      <c r="I16" s="11"/>
    </row>
    <row r="17" spans="1:9" ht="16.5" customHeight="1" x14ac:dyDescent="0.25">
      <c r="A17" s="79"/>
      <c r="B17" s="49" t="s">
        <v>32</v>
      </c>
      <c r="C17" s="5">
        <f>79+17+24</f>
        <v>120</v>
      </c>
      <c r="D17" s="31" t="s">
        <v>120</v>
      </c>
      <c r="E17" s="79"/>
      <c r="H17" s="11"/>
      <c r="I17" s="11"/>
    </row>
    <row r="18" spans="1:9" x14ac:dyDescent="0.25">
      <c r="A18" s="72" t="s">
        <v>28</v>
      </c>
      <c r="B18" s="49" t="s">
        <v>59</v>
      </c>
      <c r="C18" s="5">
        <v>72</v>
      </c>
      <c r="D18" s="29" t="s">
        <v>126</v>
      </c>
      <c r="E18" s="72" t="s">
        <v>20</v>
      </c>
      <c r="H18" s="7"/>
      <c r="I18" s="7"/>
    </row>
    <row r="19" spans="1:9" x14ac:dyDescent="0.25">
      <c r="A19" s="79"/>
      <c r="B19" s="49" t="s">
        <v>60</v>
      </c>
      <c r="C19" s="5">
        <v>4</v>
      </c>
      <c r="D19" s="30" t="s">
        <v>127</v>
      </c>
      <c r="E19" s="78"/>
      <c r="H19" s="7"/>
      <c r="I19" s="7"/>
    </row>
    <row r="20" spans="1:9" x14ac:dyDescent="0.25">
      <c r="A20" s="8" t="s">
        <v>38</v>
      </c>
      <c r="B20" s="49" t="s">
        <v>33</v>
      </c>
      <c r="C20" s="4">
        <v>10</v>
      </c>
      <c r="D20" s="25" t="s">
        <v>128</v>
      </c>
      <c r="E20" s="78"/>
      <c r="H20" s="7"/>
      <c r="I20" s="7"/>
    </row>
    <row r="21" spans="1:9" x14ac:dyDescent="0.25">
      <c r="A21" s="8" t="s">
        <v>24</v>
      </c>
      <c r="B21" s="49" t="s">
        <v>40</v>
      </c>
      <c r="C21" s="5">
        <v>320</v>
      </c>
      <c r="D21" s="31" t="s">
        <v>129</v>
      </c>
      <c r="E21" s="79"/>
      <c r="H21" s="7"/>
      <c r="I21" s="7"/>
    </row>
    <row r="22" spans="1:9" x14ac:dyDescent="0.25">
      <c r="A22" s="8" t="s">
        <v>27</v>
      </c>
      <c r="B22" s="49" t="s">
        <v>40</v>
      </c>
      <c r="C22" s="4">
        <v>100</v>
      </c>
      <c r="D22" s="31" t="s">
        <v>129</v>
      </c>
      <c r="E22" s="72" t="s">
        <v>25</v>
      </c>
      <c r="H22" s="7"/>
      <c r="I22" s="7"/>
    </row>
    <row r="23" spans="1:9" x14ac:dyDescent="0.25">
      <c r="A23" s="72" t="s">
        <v>39</v>
      </c>
      <c r="B23" s="50" t="s">
        <v>61</v>
      </c>
      <c r="C23" s="51">
        <v>10</v>
      </c>
      <c r="D23" s="31" t="s">
        <v>130</v>
      </c>
      <c r="E23" s="79"/>
      <c r="H23" s="7"/>
      <c r="I23" s="7"/>
    </row>
    <row r="24" spans="1:9" x14ac:dyDescent="0.25">
      <c r="A24" s="79"/>
      <c r="B24" s="49" t="s">
        <v>62</v>
      </c>
      <c r="C24" s="5">
        <v>10</v>
      </c>
      <c r="D24" s="5" t="s">
        <v>130</v>
      </c>
      <c r="E24" s="8" t="s">
        <v>19</v>
      </c>
      <c r="H24" s="11"/>
      <c r="I24" s="11"/>
    </row>
    <row r="25" spans="1:9" x14ac:dyDescent="0.25">
      <c r="A25" s="8" t="s">
        <v>41</v>
      </c>
      <c r="B25" s="49" t="s">
        <v>40</v>
      </c>
      <c r="C25" s="4">
        <v>100</v>
      </c>
      <c r="D25" s="25" t="s">
        <v>131</v>
      </c>
      <c r="E25" s="8" t="s">
        <v>26</v>
      </c>
      <c r="H25" s="7"/>
      <c r="I25" s="7"/>
    </row>
    <row r="26" spans="1:9" ht="33" x14ac:dyDescent="0.25">
      <c r="A26" s="72" t="s">
        <v>42</v>
      </c>
      <c r="B26" s="49" t="s">
        <v>60</v>
      </c>
      <c r="C26" s="5">
        <v>10</v>
      </c>
      <c r="D26" s="35" t="s">
        <v>132</v>
      </c>
      <c r="E26" s="12"/>
      <c r="F26" s="12"/>
      <c r="G26" s="12"/>
      <c r="H26" s="7"/>
      <c r="I26" s="7"/>
    </row>
    <row r="27" spans="1:9" x14ac:dyDescent="0.25">
      <c r="A27" s="78"/>
      <c r="B27" s="49" t="s">
        <v>40</v>
      </c>
      <c r="C27" s="5">
        <v>50</v>
      </c>
      <c r="D27" s="5" t="s">
        <v>133</v>
      </c>
      <c r="E27" s="12"/>
      <c r="F27" s="12"/>
      <c r="G27" s="12"/>
      <c r="H27" s="7"/>
      <c r="I27" s="7"/>
    </row>
    <row r="28" spans="1:9" x14ac:dyDescent="0.25">
      <c r="A28" s="78"/>
      <c r="B28" s="49" t="s">
        <v>62</v>
      </c>
      <c r="C28" s="5">
        <v>10</v>
      </c>
      <c r="D28" s="5" t="s">
        <v>134</v>
      </c>
      <c r="E28" s="12"/>
      <c r="F28" s="12"/>
      <c r="G28" s="12"/>
      <c r="H28" s="7"/>
      <c r="I28" s="7"/>
    </row>
    <row r="29" spans="1:9" x14ac:dyDescent="0.25">
      <c r="A29" s="78"/>
      <c r="B29" s="49" t="s">
        <v>33</v>
      </c>
      <c r="C29" s="5">
        <v>180</v>
      </c>
      <c r="D29" s="5" t="s">
        <v>135</v>
      </c>
      <c r="E29" s="12"/>
      <c r="F29" s="12"/>
      <c r="G29" s="12"/>
      <c r="H29" s="7"/>
      <c r="I29" s="7"/>
    </row>
    <row r="30" spans="1:9" x14ac:dyDescent="0.25">
      <c r="A30" s="78"/>
      <c r="B30" s="50" t="s">
        <v>63</v>
      </c>
      <c r="C30" s="51">
        <v>922</v>
      </c>
      <c r="D30" s="5" t="s">
        <v>136</v>
      </c>
      <c r="E30" s="12"/>
      <c r="F30" s="12"/>
      <c r="G30" s="12"/>
      <c r="H30" s="7"/>
      <c r="I30" s="7"/>
    </row>
    <row r="31" spans="1:9" x14ac:dyDescent="0.25">
      <c r="A31" s="78"/>
      <c r="B31" s="49" t="s">
        <v>64</v>
      </c>
      <c r="C31" s="5">
        <v>300</v>
      </c>
      <c r="D31" s="5" t="s">
        <v>136</v>
      </c>
      <c r="E31" s="12"/>
      <c r="F31" s="12"/>
      <c r="G31" s="12"/>
      <c r="H31" s="7"/>
      <c r="I31" s="7"/>
    </row>
    <row r="32" spans="1:9" x14ac:dyDescent="0.25">
      <c r="A32" s="79"/>
      <c r="B32" s="49" t="s">
        <v>65</v>
      </c>
      <c r="C32" s="5">
        <v>20</v>
      </c>
      <c r="D32" s="5" t="s">
        <v>137</v>
      </c>
      <c r="E32" s="12"/>
      <c r="F32" s="12"/>
      <c r="G32" s="12"/>
      <c r="H32" s="7"/>
      <c r="I32" s="7"/>
    </row>
    <row r="33" spans="1:9" x14ac:dyDescent="0.25">
      <c r="A33" s="72" t="s">
        <v>43</v>
      </c>
      <c r="B33" s="49" t="s">
        <v>33</v>
      </c>
      <c r="C33" s="5">
        <v>50</v>
      </c>
      <c r="D33" s="5" t="s">
        <v>135</v>
      </c>
      <c r="E33" s="12"/>
      <c r="F33" s="12"/>
      <c r="G33" s="12"/>
      <c r="H33" s="7"/>
      <c r="I33" s="7"/>
    </row>
    <row r="34" spans="1:9" x14ac:dyDescent="0.25">
      <c r="A34" s="78"/>
      <c r="B34" s="49" t="s">
        <v>64</v>
      </c>
      <c r="C34" s="5">
        <v>200</v>
      </c>
      <c r="D34" s="5" t="s">
        <v>135</v>
      </c>
      <c r="E34" s="12"/>
      <c r="F34" s="12"/>
      <c r="G34" s="12"/>
      <c r="H34" s="7"/>
      <c r="I34" s="7"/>
    </row>
    <row r="35" spans="1:9" x14ac:dyDescent="0.25">
      <c r="A35" s="79"/>
      <c r="B35" s="49" t="s">
        <v>13</v>
      </c>
      <c r="C35" s="5">
        <v>50</v>
      </c>
      <c r="D35" s="5" t="s">
        <v>138</v>
      </c>
      <c r="E35" s="7"/>
      <c r="F35" s="7"/>
      <c r="G35" s="7"/>
      <c r="H35" s="7"/>
      <c r="I35" s="7"/>
    </row>
    <row r="36" spans="1:9" x14ac:dyDescent="0.25">
      <c r="A36" s="8" t="s">
        <v>45</v>
      </c>
      <c r="B36" s="49" t="s">
        <v>44</v>
      </c>
      <c r="C36" s="5">
        <v>10</v>
      </c>
      <c r="D36" s="5" t="s">
        <v>139</v>
      </c>
      <c r="E36" s="7"/>
      <c r="F36" s="7"/>
      <c r="G36" s="7"/>
      <c r="H36" s="7"/>
      <c r="I36" s="7"/>
    </row>
    <row r="37" spans="1:9" x14ac:dyDescent="0.25">
      <c r="A37" s="8" t="s">
        <v>20</v>
      </c>
      <c r="B37" s="49" t="s">
        <v>33</v>
      </c>
      <c r="C37" s="5">
        <v>50</v>
      </c>
      <c r="D37" s="5" t="s">
        <v>140</v>
      </c>
      <c r="E37" s="7"/>
      <c r="F37" s="7"/>
      <c r="G37" s="7"/>
      <c r="H37" s="7"/>
      <c r="I37" s="7"/>
    </row>
    <row r="38" spans="1:9" x14ac:dyDescent="0.25">
      <c r="A38" s="8" t="s">
        <v>46</v>
      </c>
      <c r="B38" s="49" t="s">
        <v>49</v>
      </c>
      <c r="C38" s="5">
        <v>1366</v>
      </c>
      <c r="D38" s="5" t="s">
        <v>141</v>
      </c>
      <c r="E38" s="7"/>
      <c r="F38" s="7"/>
      <c r="G38" s="7"/>
      <c r="H38" s="7"/>
      <c r="I38" s="7"/>
    </row>
    <row r="39" spans="1:9" x14ac:dyDescent="0.25">
      <c r="A39" s="72" t="s">
        <v>47</v>
      </c>
      <c r="B39" s="49" t="s">
        <v>33</v>
      </c>
      <c r="C39" s="5">
        <v>50</v>
      </c>
      <c r="D39" s="5" t="s">
        <v>142</v>
      </c>
      <c r="E39" s="7"/>
      <c r="F39" s="7"/>
      <c r="G39" s="7"/>
      <c r="H39" s="7"/>
      <c r="I39" s="7"/>
    </row>
    <row r="40" spans="1:9" x14ac:dyDescent="0.25">
      <c r="A40" s="73"/>
      <c r="B40" s="49" t="s">
        <v>48</v>
      </c>
      <c r="C40" s="5">
        <v>700</v>
      </c>
      <c r="D40" s="5" t="s">
        <v>143</v>
      </c>
      <c r="E40" s="7"/>
      <c r="F40" s="7"/>
      <c r="G40" s="7"/>
      <c r="H40" s="7"/>
      <c r="I40" s="7"/>
    </row>
    <row r="41" spans="1:9" x14ac:dyDescent="0.25">
      <c r="A41" s="74"/>
      <c r="B41" s="49" t="s">
        <v>49</v>
      </c>
      <c r="C41" s="5">
        <v>300</v>
      </c>
      <c r="D41" s="5" t="s">
        <v>143</v>
      </c>
      <c r="E41" s="7"/>
      <c r="F41" s="7"/>
      <c r="G41" s="7"/>
      <c r="H41" s="7"/>
      <c r="I41" s="7"/>
    </row>
    <row r="42" spans="1:9" x14ac:dyDescent="0.25">
      <c r="A42" s="27" t="s">
        <v>172</v>
      </c>
      <c r="B42" s="49" t="s">
        <v>48</v>
      </c>
      <c r="C42" s="5">
        <v>2000</v>
      </c>
      <c r="D42" s="5" t="s">
        <v>143</v>
      </c>
      <c r="E42" s="7"/>
      <c r="F42" s="7"/>
      <c r="G42" s="7"/>
      <c r="H42" s="7"/>
      <c r="I42" s="7"/>
    </row>
    <row r="43" spans="1:9" x14ac:dyDescent="0.25">
      <c r="A43" s="70" t="s">
        <v>171</v>
      </c>
      <c r="B43" s="37" t="s">
        <v>144</v>
      </c>
      <c r="C43" s="39">
        <v>100</v>
      </c>
      <c r="D43" s="28"/>
      <c r="E43" s="7"/>
      <c r="F43" s="7"/>
      <c r="G43" s="7"/>
      <c r="H43" s="7"/>
      <c r="I43" s="7"/>
    </row>
    <row r="44" spans="1:9" x14ac:dyDescent="0.25">
      <c r="A44" s="71"/>
      <c r="B44" s="37" t="s">
        <v>33</v>
      </c>
      <c r="C44" s="39">
        <v>50</v>
      </c>
      <c r="D44" s="26"/>
    </row>
    <row r="45" spans="1:9" x14ac:dyDescent="0.25">
      <c r="A45" s="71"/>
      <c r="B45" s="38" t="s">
        <v>119</v>
      </c>
      <c r="C45" s="39">
        <v>20</v>
      </c>
      <c r="D45" s="26"/>
    </row>
    <row r="46" spans="1:9" x14ac:dyDescent="0.25">
      <c r="A46" s="71"/>
      <c r="B46" s="37" t="s">
        <v>118</v>
      </c>
      <c r="C46" s="39">
        <v>20</v>
      </c>
      <c r="D46" s="26"/>
    </row>
    <row r="47" spans="1:9" x14ac:dyDescent="0.25">
      <c r="A47" s="71"/>
      <c r="B47" s="37" t="s">
        <v>145</v>
      </c>
      <c r="C47" s="39">
        <v>20</v>
      </c>
      <c r="D47" s="26"/>
    </row>
    <row r="48" spans="1:9" x14ac:dyDescent="0.25">
      <c r="A48" s="68" t="s">
        <v>170</v>
      </c>
      <c r="B48" s="37" t="s">
        <v>146</v>
      </c>
      <c r="C48" s="39">
        <v>2</v>
      </c>
      <c r="D48" s="26" t="s">
        <v>178</v>
      </c>
    </row>
    <row r="49" spans="1:4" x14ac:dyDescent="0.25">
      <c r="A49" s="68"/>
      <c r="B49" s="37" t="s">
        <v>13</v>
      </c>
      <c r="C49" s="39">
        <v>50</v>
      </c>
      <c r="D49" s="26"/>
    </row>
    <row r="50" spans="1:4" x14ac:dyDescent="0.25">
      <c r="A50" s="68"/>
      <c r="B50" s="38" t="s">
        <v>147</v>
      </c>
      <c r="C50" s="39">
        <v>8</v>
      </c>
      <c r="D50" s="26"/>
    </row>
    <row r="51" spans="1:4" x14ac:dyDescent="0.25">
      <c r="A51" s="68"/>
      <c r="B51" s="37" t="s">
        <v>148</v>
      </c>
      <c r="C51" s="39">
        <v>20</v>
      </c>
      <c r="D51" s="26"/>
    </row>
    <row r="52" spans="1:4" x14ac:dyDescent="0.25">
      <c r="A52" s="68"/>
      <c r="B52" s="37" t="s">
        <v>149</v>
      </c>
      <c r="C52" s="39">
        <v>50</v>
      </c>
      <c r="D52" s="26"/>
    </row>
    <row r="53" spans="1:4" x14ac:dyDescent="0.25">
      <c r="A53" s="26" t="s">
        <v>169</v>
      </c>
      <c r="B53" s="37" t="s">
        <v>60</v>
      </c>
      <c r="C53" s="39">
        <v>10</v>
      </c>
      <c r="D53" s="26" t="s">
        <v>150</v>
      </c>
    </row>
    <row r="54" spans="1:4" x14ac:dyDescent="0.25">
      <c r="A54" s="47">
        <v>43747</v>
      </c>
      <c r="B54" s="26" t="s">
        <v>151</v>
      </c>
      <c r="C54" s="39">
        <v>10</v>
      </c>
      <c r="D54" s="26"/>
    </row>
    <row r="55" spans="1:4" x14ac:dyDescent="0.25">
      <c r="A55" s="67">
        <v>43534</v>
      </c>
      <c r="B55" s="37" t="s">
        <v>15</v>
      </c>
      <c r="C55" s="39">
        <v>10</v>
      </c>
      <c r="D55" s="26"/>
    </row>
    <row r="56" spans="1:4" x14ac:dyDescent="0.25">
      <c r="A56" s="68"/>
      <c r="B56" s="37" t="s">
        <v>162</v>
      </c>
      <c r="C56" s="39">
        <v>3</v>
      </c>
      <c r="D56" s="26" t="s">
        <v>152</v>
      </c>
    </row>
    <row r="57" spans="1:4" x14ac:dyDescent="0.25">
      <c r="A57" s="65" t="s">
        <v>168</v>
      </c>
      <c r="B57" s="37" t="s">
        <v>33</v>
      </c>
      <c r="C57" s="39">
        <v>50</v>
      </c>
      <c r="D57" s="26"/>
    </row>
    <row r="58" spans="1:4" x14ac:dyDescent="0.25">
      <c r="A58" s="66"/>
      <c r="B58" s="37" t="s">
        <v>60</v>
      </c>
      <c r="C58" s="39">
        <v>10</v>
      </c>
      <c r="D58" s="26"/>
    </row>
    <row r="59" spans="1:4" x14ac:dyDescent="0.25">
      <c r="A59" s="66"/>
      <c r="B59" s="38" t="s">
        <v>153</v>
      </c>
      <c r="C59" s="39">
        <v>50</v>
      </c>
      <c r="D59" s="26"/>
    </row>
    <row r="60" spans="1:4" x14ac:dyDescent="0.25">
      <c r="A60" s="68" t="s">
        <v>167</v>
      </c>
      <c r="B60" s="37" t="s">
        <v>33</v>
      </c>
      <c r="C60" s="39">
        <v>100</v>
      </c>
      <c r="D60" s="26"/>
    </row>
    <row r="61" spans="1:4" x14ac:dyDescent="0.25">
      <c r="A61" s="68"/>
      <c r="B61" s="37" t="s">
        <v>76</v>
      </c>
      <c r="C61" s="39">
        <v>10</v>
      </c>
      <c r="D61" s="26"/>
    </row>
    <row r="62" spans="1:4" x14ac:dyDescent="0.25">
      <c r="A62" s="68"/>
      <c r="B62" s="37" t="s">
        <v>64</v>
      </c>
      <c r="C62" s="39">
        <v>500</v>
      </c>
      <c r="D62" s="26"/>
    </row>
    <row r="63" spans="1:4" x14ac:dyDescent="0.25">
      <c r="A63" s="68"/>
      <c r="B63" s="37" t="s">
        <v>154</v>
      </c>
      <c r="C63" s="39">
        <v>500</v>
      </c>
      <c r="D63" s="26"/>
    </row>
    <row r="64" spans="1:4" x14ac:dyDescent="0.25">
      <c r="A64" s="68"/>
      <c r="B64" s="37" t="s">
        <v>13</v>
      </c>
      <c r="C64" s="39">
        <v>164</v>
      </c>
      <c r="D64" s="26"/>
    </row>
    <row r="65" spans="1:4" x14ac:dyDescent="0.25">
      <c r="A65" s="68"/>
      <c r="B65" s="37" t="s">
        <v>35</v>
      </c>
      <c r="C65" s="39">
        <v>102</v>
      </c>
      <c r="D65" s="26"/>
    </row>
    <row r="66" spans="1:4" x14ac:dyDescent="0.25">
      <c r="A66" s="68"/>
      <c r="B66" s="43" t="s">
        <v>155</v>
      </c>
      <c r="C66" s="39">
        <v>50</v>
      </c>
      <c r="D66" s="26"/>
    </row>
    <row r="67" spans="1:4" x14ac:dyDescent="0.25">
      <c r="A67" s="68"/>
      <c r="B67" s="43" t="s">
        <v>77</v>
      </c>
      <c r="C67" s="39">
        <v>67</v>
      </c>
      <c r="D67" s="26"/>
    </row>
    <row r="68" spans="1:4" x14ac:dyDescent="0.25">
      <c r="A68" s="69" t="s">
        <v>159</v>
      </c>
      <c r="B68" s="44" t="s">
        <v>60</v>
      </c>
      <c r="C68" s="39">
        <v>10</v>
      </c>
      <c r="D68" s="26"/>
    </row>
    <row r="69" spans="1:4" x14ac:dyDescent="0.25">
      <c r="A69" s="68"/>
      <c r="B69" s="44" t="s">
        <v>29</v>
      </c>
      <c r="C69" s="39">
        <v>28</v>
      </c>
      <c r="D69" s="26"/>
    </row>
    <row r="70" spans="1:4" x14ac:dyDescent="0.25">
      <c r="A70" s="68"/>
      <c r="B70" s="44" t="s">
        <v>33</v>
      </c>
      <c r="C70" s="39">
        <v>50</v>
      </c>
      <c r="D70" s="26"/>
    </row>
    <row r="71" spans="1:4" x14ac:dyDescent="0.25">
      <c r="A71" s="68"/>
      <c r="B71" s="44" t="s">
        <v>156</v>
      </c>
      <c r="C71" s="39">
        <v>20</v>
      </c>
      <c r="D71" s="26"/>
    </row>
    <row r="72" spans="1:4" x14ac:dyDescent="0.25">
      <c r="A72" s="68"/>
      <c r="B72" s="44" t="s">
        <v>157</v>
      </c>
      <c r="C72" s="39">
        <v>450</v>
      </c>
      <c r="D72" s="26"/>
    </row>
    <row r="73" spans="1:4" x14ac:dyDescent="0.25">
      <c r="A73" s="68"/>
      <c r="B73" s="44" t="s">
        <v>158</v>
      </c>
      <c r="C73" s="39">
        <v>562</v>
      </c>
      <c r="D73" s="26"/>
    </row>
    <row r="74" spans="1:4" x14ac:dyDescent="0.25">
      <c r="A74" s="68"/>
      <c r="B74" s="44" t="s">
        <v>49</v>
      </c>
      <c r="C74" s="42">
        <v>500</v>
      </c>
      <c r="D74" s="26"/>
    </row>
    <row r="75" spans="1:4" x14ac:dyDescent="0.25">
      <c r="A75" s="65" t="s">
        <v>166</v>
      </c>
      <c r="B75" s="45" t="s">
        <v>160</v>
      </c>
      <c r="C75" s="39">
        <v>60</v>
      </c>
      <c r="D75" s="26"/>
    </row>
    <row r="76" spans="1:4" x14ac:dyDescent="0.25">
      <c r="A76" s="66"/>
      <c r="B76" s="45" t="s">
        <v>161</v>
      </c>
      <c r="C76" s="39">
        <v>8</v>
      </c>
      <c r="D76" s="26"/>
    </row>
    <row r="77" spans="1:4" x14ac:dyDescent="0.25">
      <c r="A77" s="66"/>
      <c r="B77" s="46" t="s">
        <v>162</v>
      </c>
      <c r="C77" s="39">
        <v>11</v>
      </c>
      <c r="D77" s="26" t="s">
        <v>163</v>
      </c>
    </row>
    <row r="78" spans="1:4" x14ac:dyDescent="0.25">
      <c r="A78" s="66"/>
      <c r="B78" s="45" t="s">
        <v>77</v>
      </c>
      <c r="C78" s="39">
        <v>14</v>
      </c>
      <c r="D78" s="26"/>
    </row>
    <row r="79" spans="1:4" x14ac:dyDescent="0.25">
      <c r="A79" s="66"/>
      <c r="B79" s="45" t="s">
        <v>146</v>
      </c>
      <c r="C79" s="39">
        <v>5</v>
      </c>
      <c r="D79" s="26"/>
    </row>
    <row r="80" spans="1:4" x14ac:dyDescent="0.25">
      <c r="A80" s="66"/>
      <c r="B80" s="45" t="s">
        <v>78</v>
      </c>
      <c r="C80" s="39">
        <v>10</v>
      </c>
      <c r="D80" s="26"/>
    </row>
    <row r="81" spans="1:4" x14ac:dyDescent="0.25">
      <c r="A81" s="66"/>
      <c r="B81" s="45" t="s">
        <v>18</v>
      </c>
      <c r="C81" s="42">
        <v>5</v>
      </c>
      <c r="D81" s="26"/>
    </row>
    <row r="82" spans="1:4" x14ac:dyDescent="0.25">
      <c r="A82" s="66"/>
      <c r="B82" s="45" t="s">
        <v>44</v>
      </c>
      <c r="C82" s="42">
        <v>3</v>
      </c>
      <c r="D82" s="26" t="s">
        <v>164</v>
      </c>
    </row>
    <row r="83" spans="1:4" ht="33" x14ac:dyDescent="0.25">
      <c r="A83" s="66"/>
      <c r="B83" s="46" t="s">
        <v>15</v>
      </c>
      <c r="C83" s="41">
        <v>20</v>
      </c>
      <c r="D83" s="48" t="s">
        <v>165</v>
      </c>
    </row>
    <row r="84" spans="1:4" x14ac:dyDescent="0.25">
      <c r="A84" s="40" t="s">
        <v>175</v>
      </c>
      <c r="B84" s="62" t="s">
        <v>35</v>
      </c>
      <c r="C84" s="41">
        <v>50</v>
      </c>
      <c r="D84" s="63" t="s">
        <v>176</v>
      </c>
    </row>
    <row r="85" spans="1:4" x14ac:dyDescent="0.25">
      <c r="A85" s="80" t="s">
        <v>24</v>
      </c>
      <c r="B85" s="23" t="s">
        <v>57</v>
      </c>
      <c r="C85" s="4">
        <v>20</v>
      </c>
    </row>
    <row r="86" spans="1:4" x14ac:dyDescent="0.25">
      <c r="A86" s="81"/>
      <c r="B86" s="6" t="s">
        <v>40</v>
      </c>
      <c r="C86" s="4">
        <v>30</v>
      </c>
      <c r="D86" s="1" t="s">
        <v>174</v>
      </c>
    </row>
    <row r="87" spans="1:4" x14ac:dyDescent="0.25">
      <c r="A87" s="72" t="s">
        <v>23</v>
      </c>
      <c r="B87" s="6" t="s">
        <v>64</v>
      </c>
      <c r="C87" s="5">
        <v>400</v>
      </c>
    </row>
    <row r="88" spans="1:4" x14ac:dyDescent="0.25">
      <c r="A88" s="78"/>
      <c r="B88" s="6" t="s">
        <v>179</v>
      </c>
      <c r="C88" s="5">
        <v>39</v>
      </c>
    </row>
    <row r="89" spans="1:4" x14ac:dyDescent="0.25">
      <c r="A89" s="78"/>
      <c r="B89" s="6" t="s">
        <v>10</v>
      </c>
      <c r="C89" s="5">
        <v>30</v>
      </c>
    </row>
    <row r="90" spans="1:4" x14ac:dyDescent="0.25">
      <c r="A90" s="78"/>
      <c r="B90" s="6" t="s">
        <v>11</v>
      </c>
      <c r="C90" s="5">
        <v>20</v>
      </c>
    </row>
    <row r="91" spans="1:4" x14ac:dyDescent="0.25">
      <c r="A91" s="78"/>
      <c r="B91" s="6" t="s">
        <v>67</v>
      </c>
      <c r="C91" s="5">
        <v>300</v>
      </c>
    </row>
    <row r="92" spans="1:4" x14ac:dyDescent="0.25">
      <c r="A92" s="78"/>
      <c r="B92" s="6" t="s">
        <v>12</v>
      </c>
      <c r="C92" s="5">
        <v>513</v>
      </c>
    </row>
    <row r="93" spans="1:4" x14ac:dyDescent="0.25">
      <c r="A93" s="79"/>
      <c r="B93" s="6" t="s">
        <v>13</v>
      </c>
      <c r="C93" s="5">
        <v>50</v>
      </c>
    </row>
    <row r="94" spans="1:4" x14ac:dyDescent="0.25">
      <c r="A94" s="61" t="s">
        <v>177</v>
      </c>
      <c r="B94" s="6" t="s">
        <v>68</v>
      </c>
      <c r="C94" s="4">
        <v>1</v>
      </c>
    </row>
    <row r="95" spans="1:4" x14ac:dyDescent="0.25">
      <c r="A95" s="72" t="s">
        <v>22</v>
      </c>
      <c r="B95" s="6" t="s">
        <v>69</v>
      </c>
      <c r="C95" s="5">
        <v>1</v>
      </c>
    </row>
    <row r="96" spans="1:4" x14ac:dyDescent="0.25">
      <c r="A96" s="79"/>
      <c r="B96" s="6" t="s">
        <v>44</v>
      </c>
      <c r="C96" s="5">
        <v>1</v>
      </c>
    </row>
    <row r="97" spans="1:3" x14ac:dyDescent="0.25">
      <c r="A97" s="82">
        <v>21052019</v>
      </c>
      <c r="B97" s="6" t="s">
        <v>14</v>
      </c>
      <c r="C97" s="5">
        <v>2</v>
      </c>
    </row>
    <row r="98" spans="1:3" x14ac:dyDescent="0.25">
      <c r="A98" s="79"/>
      <c r="B98" s="6" t="s">
        <v>69</v>
      </c>
      <c r="C98" s="5">
        <v>20</v>
      </c>
    </row>
    <row r="99" spans="1:3" x14ac:dyDescent="0.25">
      <c r="A99" s="72" t="s">
        <v>20</v>
      </c>
      <c r="B99" s="10" t="s">
        <v>60</v>
      </c>
      <c r="C99" s="5">
        <v>10</v>
      </c>
    </row>
    <row r="100" spans="1:3" x14ac:dyDescent="0.25">
      <c r="A100" s="78"/>
      <c r="B100" s="6" t="s">
        <v>15</v>
      </c>
      <c r="C100" s="5">
        <v>10</v>
      </c>
    </row>
    <row r="101" spans="1:3" x14ac:dyDescent="0.25">
      <c r="A101" s="78"/>
      <c r="B101" s="3" t="s">
        <v>16</v>
      </c>
      <c r="C101" s="5">
        <v>6</v>
      </c>
    </row>
    <row r="102" spans="1:3" x14ac:dyDescent="0.25">
      <c r="A102" s="79"/>
      <c r="B102" s="5" t="s">
        <v>35</v>
      </c>
      <c r="C102" s="5">
        <v>20</v>
      </c>
    </row>
    <row r="103" spans="1:3" x14ac:dyDescent="0.25">
      <c r="A103" s="72" t="s">
        <v>25</v>
      </c>
      <c r="B103" s="10" t="s">
        <v>60</v>
      </c>
      <c r="C103" s="5">
        <v>10</v>
      </c>
    </row>
    <row r="104" spans="1:3" x14ac:dyDescent="0.25">
      <c r="A104" s="79"/>
      <c r="B104" s="6" t="s">
        <v>17</v>
      </c>
      <c r="C104" s="5">
        <v>1</v>
      </c>
    </row>
    <row r="105" spans="1:3" x14ac:dyDescent="0.25">
      <c r="A105" s="36" t="s">
        <v>19</v>
      </c>
      <c r="B105" s="6" t="s">
        <v>18</v>
      </c>
      <c r="C105" s="5">
        <v>1</v>
      </c>
    </row>
    <row r="106" spans="1:3" x14ac:dyDescent="0.25">
      <c r="A106" s="36" t="s">
        <v>26</v>
      </c>
      <c r="B106" s="10" t="s">
        <v>60</v>
      </c>
      <c r="C106" s="4">
        <v>10</v>
      </c>
    </row>
    <row r="107" spans="1:3" x14ac:dyDescent="0.25">
      <c r="B107" s="1" t="s">
        <v>181</v>
      </c>
    </row>
    <row r="113" spans="4:5" x14ac:dyDescent="0.25">
      <c r="D113" s="52" t="s">
        <v>77</v>
      </c>
      <c r="E113" s="52">
        <f>C4+C6+C7+C8+C67+C69+C78</f>
        <v>442</v>
      </c>
    </row>
    <row r="114" spans="4:5" x14ac:dyDescent="0.25">
      <c r="D114" s="52" t="s">
        <v>58</v>
      </c>
      <c r="E114" s="52">
        <f>C12</f>
        <v>105</v>
      </c>
    </row>
    <row r="115" spans="4:5" x14ac:dyDescent="0.25">
      <c r="D115" s="53" t="s">
        <v>160</v>
      </c>
      <c r="E115" s="53">
        <v>60</v>
      </c>
    </row>
    <row r="116" spans="4:5" x14ac:dyDescent="0.25">
      <c r="D116" s="52" t="s">
        <v>11</v>
      </c>
      <c r="E116" s="52">
        <v>20</v>
      </c>
    </row>
    <row r="117" spans="4:5" x14ac:dyDescent="0.25">
      <c r="D117" s="52" t="s">
        <v>32</v>
      </c>
      <c r="E117" s="52">
        <f>C11+C17</f>
        <v>235</v>
      </c>
    </row>
    <row r="118" spans="4:5" x14ac:dyDescent="0.25">
      <c r="D118" s="54" t="s">
        <v>155</v>
      </c>
      <c r="E118" s="53">
        <f>C66</f>
        <v>50</v>
      </c>
    </row>
    <row r="119" spans="4:5" x14ac:dyDescent="0.25">
      <c r="D119" s="54" t="s">
        <v>162</v>
      </c>
      <c r="E119" s="53">
        <v>14</v>
      </c>
    </row>
    <row r="120" spans="4:5" x14ac:dyDescent="0.25">
      <c r="D120" s="52" t="s">
        <v>179</v>
      </c>
      <c r="E120" s="52">
        <v>39</v>
      </c>
    </row>
    <row r="121" spans="4:5" x14ac:dyDescent="0.25">
      <c r="D121" s="54" t="s">
        <v>78</v>
      </c>
      <c r="E121" s="53">
        <v>10</v>
      </c>
    </row>
    <row r="122" spans="4:5" x14ac:dyDescent="0.25">
      <c r="D122" s="53" t="s">
        <v>173</v>
      </c>
      <c r="E122" s="53">
        <v>10</v>
      </c>
    </row>
    <row r="123" spans="4:5" x14ac:dyDescent="0.25">
      <c r="D123" s="52" t="s">
        <v>68</v>
      </c>
      <c r="E123" s="52">
        <v>1</v>
      </c>
    </row>
    <row r="124" spans="4:5" x14ac:dyDescent="0.25">
      <c r="D124" s="52" t="s">
        <v>35</v>
      </c>
      <c r="E124" s="52">
        <f>C15+C45+C65+20</f>
        <v>192</v>
      </c>
    </row>
    <row r="125" spans="4:5" x14ac:dyDescent="0.25">
      <c r="D125" s="52" t="s">
        <v>60</v>
      </c>
      <c r="E125" s="52">
        <f>C19+C26+C53+C58+C68+C99+C103+C106</f>
        <v>74</v>
      </c>
    </row>
    <row r="126" spans="4:5" x14ac:dyDescent="0.25">
      <c r="D126" s="52" t="s">
        <v>15</v>
      </c>
      <c r="E126" s="52">
        <f>C55+C83+C100</f>
        <v>40</v>
      </c>
    </row>
    <row r="127" spans="4:5" x14ac:dyDescent="0.25">
      <c r="D127" s="52" t="s">
        <v>18</v>
      </c>
      <c r="E127" s="52">
        <v>6</v>
      </c>
    </row>
    <row r="128" spans="4:5" x14ac:dyDescent="0.25">
      <c r="D128" s="52" t="s">
        <v>10</v>
      </c>
      <c r="E128" s="52">
        <v>30</v>
      </c>
    </row>
    <row r="129" spans="4:5" x14ac:dyDescent="0.25">
      <c r="D129" s="52" t="s">
        <v>13</v>
      </c>
      <c r="E129" s="52">
        <f>C35+C49+C64+C93</f>
        <v>314</v>
      </c>
    </row>
    <row r="130" spans="4:5" x14ac:dyDescent="0.25">
      <c r="D130" s="56" t="s">
        <v>144</v>
      </c>
      <c r="E130" s="52">
        <f>C43</f>
        <v>100</v>
      </c>
    </row>
    <row r="131" spans="4:5" x14ac:dyDescent="0.25">
      <c r="D131" s="52" t="s">
        <v>67</v>
      </c>
      <c r="E131" s="52">
        <v>300</v>
      </c>
    </row>
    <row r="132" spans="4:5" x14ac:dyDescent="0.25">
      <c r="D132" s="55" t="s">
        <v>63</v>
      </c>
      <c r="E132" s="55">
        <f>C30+C73</f>
        <v>1484</v>
      </c>
    </row>
    <row r="133" spans="4:5" x14ac:dyDescent="0.25">
      <c r="D133" s="54" t="s">
        <v>154</v>
      </c>
      <c r="E133" s="53">
        <v>500</v>
      </c>
    </row>
    <row r="134" spans="4:5" x14ac:dyDescent="0.25">
      <c r="D134" s="52" t="s">
        <v>64</v>
      </c>
      <c r="E134" s="52">
        <f>C31+C34+C62+C87</f>
        <v>1400</v>
      </c>
    </row>
    <row r="135" spans="4:5" x14ac:dyDescent="0.25">
      <c r="D135" s="52" t="s">
        <v>48</v>
      </c>
      <c r="E135" s="52">
        <f>C40+C42</f>
        <v>2700</v>
      </c>
    </row>
    <row r="136" spans="4:5" x14ac:dyDescent="0.25">
      <c r="D136" s="52" t="s">
        <v>49</v>
      </c>
      <c r="E136" s="52">
        <f>C38+C41+C74</f>
        <v>2166</v>
      </c>
    </row>
    <row r="137" spans="4:5" x14ac:dyDescent="0.25">
      <c r="D137" s="54" t="s">
        <v>157</v>
      </c>
      <c r="E137" s="53">
        <v>450</v>
      </c>
    </row>
    <row r="138" spans="4:5" x14ac:dyDescent="0.25">
      <c r="D138" s="52" t="s">
        <v>12</v>
      </c>
      <c r="E138" s="52">
        <v>513</v>
      </c>
    </row>
    <row r="139" spans="4:5" x14ac:dyDescent="0.25">
      <c r="D139" s="52" t="s">
        <v>65</v>
      </c>
      <c r="E139" s="52">
        <f>C32</f>
        <v>20</v>
      </c>
    </row>
    <row r="140" spans="4:5" x14ac:dyDescent="0.25">
      <c r="D140" s="52" t="s">
        <v>31</v>
      </c>
      <c r="E140" s="52">
        <f>C10</f>
        <v>195</v>
      </c>
    </row>
    <row r="141" spans="4:5" x14ac:dyDescent="0.25">
      <c r="D141" s="52" t="s">
        <v>44</v>
      </c>
      <c r="E141" s="52">
        <f>C36+C82+C96</f>
        <v>14</v>
      </c>
    </row>
    <row r="142" spans="4:5" x14ac:dyDescent="0.25">
      <c r="D142" s="52" t="s">
        <v>40</v>
      </c>
      <c r="E142" s="52">
        <f>C21+C22+C25+C27+C86</f>
        <v>600</v>
      </c>
    </row>
    <row r="143" spans="4:5" x14ac:dyDescent="0.25">
      <c r="D143" s="52" t="s">
        <v>33</v>
      </c>
      <c r="E143" s="52">
        <f>C13+C20+C29+C33+C37+C39+C44+C52+C57+C60+C70</f>
        <v>763</v>
      </c>
    </row>
    <row r="144" spans="4:5" x14ac:dyDescent="0.25">
      <c r="D144" s="53" t="s">
        <v>153</v>
      </c>
      <c r="E144" s="53">
        <v>50</v>
      </c>
    </row>
    <row r="145" spans="4:5" x14ac:dyDescent="0.25">
      <c r="D145" s="52" t="s">
        <v>34</v>
      </c>
      <c r="E145" s="52">
        <f>C14</f>
        <v>50</v>
      </c>
    </row>
    <row r="146" spans="4:5" x14ac:dyDescent="0.25">
      <c r="D146" s="53" t="s">
        <v>146</v>
      </c>
      <c r="E146" s="53">
        <f>C48+C54+C79</f>
        <v>17</v>
      </c>
    </row>
    <row r="147" spans="4:5" x14ac:dyDescent="0.25">
      <c r="D147" s="53" t="s">
        <v>161</v>
      </c>
      <c r="E147" s="53">
        <f>C51+C76</f>
        <v>28</v>
      </c>
    </row>
    <row r="148" spans="4:5" x14ac:dyDescent="0.25">
      <c r="D148" s="52" t="s">
        <v>62</v>
      </c>
      <c r="E148" s="52">
        <f>C24+C28</f>
        <v>20</v>
      </c>
    </row>
    <row r="149" spans="4:5" x14ac:dyDescent="0.25">
      <c r="D149" s="52" t="s">
        <v>57</v>
      </c>
      <c r="E149" s="52">
        <f>C9+C46+C85</f>
        <v>260</v>
      </c>
    </row>
    <row r="150" spans="4:5" x14ac:dyDescent="0.25">
      <c r="D150" s="56" t="s">
        <v>180</v>
      </c>
      <c r="E150" s="52">
        <v>40</v>
      </c>
    </row>
    <row r="151" spans="4:5" x14ac:dyDescent="0.25">
      <c r="D151" s="52" t="s">
        <v>59</v>
      </c>
      <c r="E151" s="52">
        <f>C18</f>
        <v>72</v>
      </c>
    </row>
    <row r="152" spans="4:5" x14ac:dyDescent="0.25">
      <c r="D152" s="59" t="s">
        <v>147</v>
      </c>
      <c r="E152" s="60">
        <v>8</v>
      </c>
    </row>
    <row r="153" spans="4:5" x14ac:dyDescent="0.25">
      <c r="D153" s="52" t="s">
        <v>14</v>
      </c>
      <c r="E153" s="52">
        <v>2</v>
      </c>
    </row>
    <row r="154" spans="4:5" x14ac:dyDescent="0.25">
      <c r="D154" s="52" t="s">
        <v>16</v>
      </c>
      <c r="E154" s="52">
        <v>6</v>
      </c>
    </row>
    <row r="155" spans="4:5" x14ac:dyDescent="0.25">
      <c r="D155" s="52" t="s">
        <v>17</v>
      </c>
      <c r="E155" s="52">
        <v>1</v>
      </c>
    </row>
    <row r="156" spans="4:5" x14ac:dyDescent="0.25">
      <c r="D156" s="57" t="s">
        <v>61</v>
      </c>
      <c r="E156" s="58">
        <v>10</v>
      </c>
    </row>
    <row r="157" spans="4:5" x14ac:dyDescent="0.25">
      <c r="D157" s="53"/>
      <c r="E157" s="53"/>
    </row>
    <row r="159" spans="4:5" x14ac:dyDescent="0.25">
      <c r="D159" s="52"/>
      <c r="E159" s="52"/>
    </row>
    <row r="168" spans="4:5" x14ac:dyDescent="0.25">
      <c r="D168" s="53"/>
      <c r="E168" s="53"/>
    </row>
    <row r="170" spans="4:5" x14ac:dyDescent="0.25">
      <c r="D170" s="53"/>
      <c r="E170" s="53"/>
    </row>
    <row r="173" spans="4:5" x14ac:dyDescent="0.25">
      <c r="D173" s="53"/>
      <c r="E173" s="53"/>
    </row>
    <row r="177" spans="4:5" x14ac:dyDescent="0.25">
      <c r="D177" s="53"/>
      <c r="E177" s="53"/>
    </row>
    <row r="180" spans="4:5" x14ac:dyDescent="0.25">
      <c r="D180" s="53"/>
      <c r="E180" s="53"/>
    </row>
    <row r="186" spans="4:5" x14ac:dyDescent="0.25">
      <c r="D186" s="53"/>
      <c r="E186" s="53"/>
    </row>
    <row r="188" spans="4:5" x14ac:dyDescent="0.25">
      <c r="D188" s="53"/>
      <c r="E188" s="53"/>
    </row>
    <row r="189" spans="4:5" x14ac:dyDescent="0.25">
      <c r="D189" s="54"/>
      <c r="E189" s="53"/>
    </row>
  </sheetData>
  <sortState ref="A5:A9">
    <sortCondition descending="1" ref="A4"/>
  </sortState>
  <mergeCells count="30">
    <mergeCell ref="A103:A104"/>
    <mergeCell ref="A85:A86"/>
    <mergeCell ref="A87:A93"/>
    <mergeCell ref="A95:A96"/>
    <mergeCell ref="A97:A98"/>
    <mergeCell ref="A99:A102"/>
    <mergeCell ref="A1:G1"/>
    <mergeCell ref="E4:E5"/>
    <mergeCell ref="E6:E12"/>
    <mergeCell ref="E14:E15"/>
    <mergeCell ref="E16:E17"/>
    <mergeCell ref="E18:E21"/>
    <mergeCell ref="E22:E23"/>
    <mergeCell ref="A2:C2"/>
    <mergeCell ref="E2:G2"/>
    <mergeCell ref="A33:A35"/>
    <mergeCell ref="A43:A47"/>
    <mergeCell ref="A48:A52"/>
    <mergeCell ref="A39:A41"/>
    <mergeCell ref="A4:A8"/>
    <mergeCell ref="A9:A15"/>
    <mergeCell ref="A16:A17"/>
    <mergeCell ref="A18:A19"/>
    <mergeCell ref="A23:A24"/>
    <mergeCell ref="A26:A32"/>
    <mergeCell ref="A75:A83"/>
    <mergeCell ref="A55:A56"/>
    <mergeCell ref="A57:A59"/>
    <mergeCell ref="A60:A67"/>
    <mergeCell ref="A68:A74"/>
  </mergeCells>
  <conditionalFormatting sqref="A7:C8 A4:E6 E7:E8 A26:G42 A9:E25 B85:C106">
    <cfRule type="cellIs" dxfId="58" priority="563" operator="equal">
      <formula>$B$9</formula>
    </cfRule>
    <cfRule type="cellIs" dxfId="57" priority="564" operator="equal">
      <formula>$B$4</formula>
    </cfRule>
  </conditionalFormatting>
  <conditionalFormatting sqref="B7:C8 B4:E6 E7:E8 B26:F42 B9:E25 B85:B106">
    <cfRule type="cellIs" dxfId="56" priority="558" operator="equal">
      <formula>$B$31</formula>
    </cfRule>
    <cfRule type="cellIs" dxfId="55" priority="559" operator="equal">
      <formula>$B$21</formula>
    </cfRule>
    <cfRule type="cellIs" dxfId="54" priority="560" operator="equal">
      <formula>$B$19</formula>
    </cfRule>
    <cfRule type="cellIs" dxfId="53" priority="561" operator="equal">
      <formula>$B$13</formula>
    </cfRule>
    <cfRule type="cellIs" dxfId="52" priority="562" operator="equal">
      <formula>$B$11</formula>
    </cfRule>
  </conditionalFormatting>
  <conditionalFormatting sqref="B4:E6 B7:C8 E7:E8 B26:G42 B9:E25 B85:C106">
    <cfRule type="cellIs" dxfId="51" priority="619" operator="equal">
      <formula>$B$106</formula>
    </cfRule>
    <cfRule type="cellIs" dxfId="50" priority="620" operator="equal">
      <formula>$B$40</formula>
    </cfRule>
    <cfRule type="cellIs" dxfId="49" priority="621" operator="equal">
      <formula>$B$38</formula>
    </cfRule>
    <cfRule type="cellIs" dxfId="48" priority="622" operator="equal">
      <formula>$B$35</formula>
    </cfRule>
    <cfRule type="cellIs" dxfId="47" priority="623" operator="equal">
      <formula>$B$24</formula>
    </cfRule>
    <cfRule type="cellIs" dxfId="46" priority="624" operator="equal">
      <formula>$B$19</formula>
    </cfRule>
    <cfRule type="cellIs" dxfId="45" priority="625" operator="equal">
      <formula>$B$4</formula>
    </cfRule>
  </conditionalFormatting>
  <conditionalFormatting sqref="D147">
    <cfRule type="containsText" dxfId="44" priority="20" operator="containsText" text="VT_ANTENNA_GSM W3070">
      <formula>NOT(ISERROR(SEARCH("VT_ANTENNA_GSM W3070",D147)))</formula>
    </cfRule>
  </conditionalFormatting>
  <conditionalFormatting sqref="A85:A106">
    <cfRule type="cellIs" dxfId="43" priority="8" operator="equal">
      <formula>$B$9</formula>
    </cfRule>
    <cfRule type="cellIs" dxfId="42" priority="9" operator="equal">
      <formula>$B$4</formula>
    </cfRule>
  </conditionalFormatting>
  <conditionalFormatting sqref="A85:A106">
    <cfRule type="cellIs" dxfId="41" priority="3" operator="equal">
      <formula>$B$31</formula>
    </cfRule>
    <cfRule type="cellIs" dxfId="40" priority="4" operator="equal">
      <formula>$B$21</formula>
    </cfRule>
    <cfRule type="cellIs" dxfId="39" priority="5" operator="equal">
      <formula>$B$19</formula>
    </cfRule>
    <cfRule type="cellIs" dxfId="38" priority="6" operator="equal">
      <formula>$B$13</formula>
    </cfRule>
    <cfRule type="cellIs" dxfId="37" priority="7" operator="equal">
      <formula>$B$11</formula>
    </cfRule>
  </conditionalFormatting>
  <conditionalFormatting sqref="A85:A106">
    <cfRule type="cellIs" dxfId="36" priority="10" operator="equal">
      <formula>$B$106</formula>
    </cfRule>
    <cfRule type="cellIs" dxfId="35" priority="11" operator="equal">
      <formula>$B$40</formula>
    </cfRule>
    <cfRule type="cellIs" dxfId="34" priority="12" operator="equal">
      <formula>$B$38</formula>
    </cfRule>
    <cfRule type="cellIs" dxfId="33" priority="13" operator="equal">
      <formula>$B$35</formula>
    </cfRule>
    <cfRule type="cellIs" dxfId="32" priority="14" operator="equal">
      <formula>$B$24</formula>
    </cfRule>
    <cfRule type="cellIs" dxfId="31" priority="15" operator="equal">
      <formula>$B$19</formula>
    </cfRule>
    <cfRule type="cellIs" dxfId="30" priority="16" operator="equal">
      <formula>$B$4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6" operator="containsText" id="{DF3AB092-866C-4066-AC36-3337F5526E38}">
            <xm:f>NOT(ISERROR(SEARCH($B$4,A4)))</xm:f>
            <xm:f>$B$4</xm:f>
            <x14:dxf>
              <fill>
                <patternFill>
                  <bgColor theme="1" tint="0.499984740745262"/>
                </patternFill>
              </fill>
            </x14:dxf>
          </x14:cfRule>
          <xm:sqref>E113 A26:F84 A4:E25 B85:B106</xm:sqref>
        </x14:conditionalFormatting>
        <x14:conditionalFormatting xmlns:xm="http://schemas.microsoft.com/office/excel/2006/main">
          <x14:cfRule type="containsText" priority="45" operator="containsText" id="{7F958815-C8D1-40BB-A66E-045C76239B12}">
            <xm:f>NOT(ISERROR(SEARCH($B$4,A85)))</xm:f>
            <xm:f>$B$4</xm:f>
            <x14:dxf>
              <fill>
                <patternFill>
                  <bgColor theme="1" tint="0.499984740745262"/>
                </patternFill>
              </fill>
            </x14:dxf>
          </x14:cfRule>
          <xm:sqref>A85:A96 D85:F96</xm:sqref>
        </x14:conditionalFormatting>
        <x14:conditionalFormatting xmlns:xm="http://schemas.microsoft.com/office/excel/2006/main">
          <x14:cfRule type="containsText" priority="44" operator="containsText" id="{6E6E9A08-7D4A-4A1E-8711-D1E002A3C8FB}">
            <xm:f>NOT(ISERROR(SEARCH($D$149,B4)))</xm:f>
            <xm:f>$D$149</xm:f>
            <x14:dxf>
              <fill>
                <patternFill>
                  <bgColor theme="2" tint="-9.9948118533890809E-2"/>
                </patternFill>
              </fill>
            </x14:dxf>
          </x14:cfRule>
          <xm:sqref>D152:E152 B50:K106 B4:J49 D159 D189 D113:D156</xm:sqref>
        </x14:conditionalFormatting>
        <x14:conditionalFormatting xmlns:xm="http://schemas.microsoft.com/office/excel/2006/main">
          <x14:cfRule type="containsText" priority="22" operator="containsText" id="{EDE61F72-945B-4D8F-9423-B54C0F79F58B}">
            <xm:f>NOT(ISERROR(SEARCH($B$4,D152)))</xm:f>
            <xm:f>$B$4</xm:f>
            <x14:dxf>
              <fill>
                <patternFill>
                  <bgColor theme="1" tint="0.499984740745262"/>
                </patternFill>
              </fill>
            </x14:dxf>
          </x14:cfRule>
          <xm:sqref>D152:E152</xm:sqref>
        </x14:conditionalFormatting>
        <x14:conditionalFormatting xmlns:xm="http://schemas.microsoft.com/office/excel/2006/main">
          <x14:cfRule type="containsText" priority="882" operator="containsText" id="{9996518A-EBBB-4156-A022-FA1691D2401F}">
            <xm:f>NOT(ISERROR(SEARCH($D$140,A1)))</xm:f>
            <xm:f>$D$140</xm:f>
            <x14:dxf>
              <fill>
                <patternFill>
                  <bgColor theme="3" tint="0.79998168889431442"/>
                </patternFill>
              </fill>
            </x14:dxf>
          </x14:cfRule>
          <xm:sqref>D152:E152 A1:G106</xm:sqref>
        </x14:conditionalFormatting>
        <x14:conditionalFormatting xmlns:xm="http://schemas.microsoft.com/office/excel/2006/main">
          <x14:cfRule type="containsText" priority="1255" operator="containsText" id="{C316B14C-1FF2-4380-9473-02FEB7E395A5}">
            <xm:f>NOT(ISERROR(SEARCH($D$127,A1)))</xm:f>
            <xm:f>$D$127</xm:f>
            <x14:dxf>
              <fill>
                <patternFill>
                  <bgColor rgb="FF0099FF"/>
                </patternFill>
              </fill>
            </x14:dxf>
          </x14:cfRule>
          <x14:cfRule type="containsText" priority="1256" operator="containsText" id="{C2769C8B-4797-4EE7-B181-88F125794203}">
            <xm:f>NOT(ISERROR(SEARCH($D$118,A1)))</xm:f>
            <xm:f>$D$118</xm:f>
            <x14:dxf>
              <fill>
                <patternFill>
                  <bgColor rgb="FF0099CC"/>
                </patternFill>
              </fill>
            </x14:dxf>
          </x14:cfRule>
          <x14:cfRule type="containsText" priority="1257" operator="containsText" id="{5445D55A-0C83-4F96-8553-7C92391163A7}">
            <xm:f>NOT(ISERROR(SEARCH($D$147,A1)))</xm:f>
            <xm:f>$D$147</xm:f>
            <x14:dxf>
              <fill>
                <patternFill>
                  <bgColor rgb="FF99CC00"/>
                </patternFill>
              </fill>
            </x14:dxf>
          </x14:cfRule>
          <x14:cfRule type="containsText" priority="1258" operator="containsText" id="{14CAB356-813B-432C-BBB3-8E95FA3D6B4D}">
            <xm:f>NOT(ISERROR(SEARCH($D$146,A1)))</xm:f>
            <xm:f>$D$146</xm:f>
            <x14:dxf>
              <fill>
                <patternFill>
                  <bgColor rgb="FF99FF66"/>
                </patternFill>
              </fill>
            </x14:dxf>
          </x14:cfRule>
          <x14:cfRule type="containsText" priority="1259" operator="containsText" id="{1782C1E0-2A6B-4342-8955-4067CEB463FD}">
            <xm:f>NOT(ISERROR(SEARCH($D$150,A1)))</xm:f>
            <xm:f>$D$150</xm:f>
            <x14:dxf>
              <fill>
                <patternFill>
                  <bgColor rgb="FFFF99FF"/>
                </patternFill>
              </fill>
            </x14:dxf>
          </x14:cfRule>
          <x14:cfRule type="containsText" priority="1260" operator="containsText" id="{7428AD67-7B4F-4241-A51D-6EE931471BBD}">
            <xm:f>NOT(ISERROR(SEARCH($D$130,A1)))</xm:f>
            <xm:f>$D$130</xm:f>
            <x14:dxf>
              <fill>
                <patternFill>
                  <bgColor rgb="FFFF66FF"/>
                </patternFill>
              </fill>
            </x14:dxf>
          </x14:cfRule>
          <x14:cfRule type="containsText" priority="1261" operator="containsText" id="{71E751C3-BB5A-4696-95BC-2C61F30E5A0E}">
            <xm:f>NOT(ISERROR(SEARCH($D$120,A1)))</xm:f>
            <xm:f>$D$120</xm:f>
            <x14:dxf>
              <fill>
                <patternFill>
                  <bgColor rgb="FF00B0F0"/>
                </patternFill>
              </fill>
            </x14:dxf>
          </x14:cfRule>
          <x14:cfRule type="containsText" priority="1262" operator="containsText" id="{32DDF8BB-2BB8-4351-AB65-DFBF3ED8E7B9}">
            <xm:f>NOT(ISERROR(SEARCH($D$135,A1)))</xm:f>
            <xm:f>$D$135</xm:f>
            <x14:dxf>
              <fill>
                <patternFill>
                  <bgColor rgb="FF00B050"/>
                </patternFill>
              </fill>
            </x14:dxf>
          </x14:cfRule>
          <x14:cfRule type="containsText" priority="1263" operator="containsText" id="{1E6237F5-1570-4ED2-8526-15F634ACBFA4}">
            <xm:f>NOT(ISERROR(SEARCH($D$141,A1)))</xm:f>
            <xm:f>$D$141</xm:f>
            <x14:dxf>
              <fill>
                <patternFill>
                  <bgColor rgb="FF92D050"/>
                </patternFill>
              </fill>
            </x14:dxf>
          </x14:cfRule>
          <x14:cfRule type="containsText" priority="1264" operator="containsText" id="{131B566A-DEE9-4D6E-8CA2-679D031EACE7}">
            <xm:f>NOT(ISERROR(SEARCH($D$129,A1)))</xm:f>
            <xm:f>$D$129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5" operator="containsText" id="{38235CDF-E07A-4615-8900-278FDDE3471F}">
            <xm:f>NOT(ISERROR(SEARCH($D$139,A1)))</xm:f>
            <xm:f>$D$139</xm:f>
            <x14:dxf>
              <fill>
                <patternFill>
                  <bgColor theme="0" tint="-0.499984740745262"/>
                </patternFill>
              </fill>
            </x14:dxf>
          </x14:cfRule>
          <x14:cfRule type="containsText" priority="1266" operator="containsText" id="{1756D9F2-BFE3-4720-9D0F-A3437F051B3A}">
            <xm:f>NOT(ISERROR(SEARCH($D$134,A1)))</xm:f>
            <xm:f>$D$134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267" operator="containsText" id="{927E96D8-AAF8-459B-A916-80D12CC6CCE9}">
            <xm:f>NOT(ISERROR(SEARCH($D$132,A1)))</xm:f>
            <xm:f>$D$132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1268" operator="containsText" id="{35311049-FC7C-4BD4-8A12-B6CBFBB5C652}">
            <xm:f>NOT(ISERROR(SEARCH($D$126,A1)))</xm:f>
            <xm:f>$D$126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1269" operator="containsText" id="{322F3887-21F0-4AC7-A9B9-3DD0EE20B697}">
            <xm:f>NOT(ISERROR(SEARCH($D$136,A1)))</xm:f>
            <xm:f>$D$136</xm:f>
            <x14:dxf>
              <fill>
                <patternFill>
                  <bgColor theme="6" tint="-0.24994659260841701"/>
                </patternFill>
              </fill>
            </x14:dxf>
          </x14:cfRule>
          <x14:cfRule type="containsText" priority="1270" operator="containsText" id="{BB44BBCC-2BE5-450A-9B51-42F432DC5AAF}">
            <xm:f>NOT(ISERROR(SEARCH($D$142,A1)))</xm:f>
            <xm:f>$D$142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71" operator="containsText" id="{5589D3F8-84B5-4116-8799-D92E66A22D2D}">
            <xm:f>NOT(ISERROR(SEARCH($D$125,A1)))</xm:f>
            <xm:f>$D$125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1272" operator="containsText" id="{1412CAE8-4483-4B2B-BAE1-DBA5BB72C2D8}">
            <xm:f>NOT(ISERROR(SEARCH($D$151,A1)))</xm:f>
            <xm:f>$D$151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273" operator="containsText" id="{EC05F78B-B0F0-43BD-8947-87CBCF6C95D4}">
            <xm:f>NOT(ISERROR(SEARCH($D$124,A1)))</xm:f>
            <xm:f>$D$124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274" operator="containsText" id="{A75F5517-8B2D-45C0-8EFD-35AAABBA38F3}">
            <xm:f>NOT(ISERROR(SEARCH($D$145,A1)))</xm:f>
            <xm:f>$D$145</xm:f>
            <x14:dxf>
              <fill>
                <patternFill>
                  <bgColor theme="3" tint="0.59996337778862885"/>
                </patternFill>
              </fill>
            </x14:dxf>
          </x14:cfRule>
          <x14:cfRule type="containsText" priority="1275" operator="containsText" id="{12E773F6-309B-4CE8-9C11-F3878DECF0D0}">
            <xm:f>NOT(ISERROR(SEARCH($D$143,A1)))</xm:f>
            <xm:f>$D$143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276" operator="containsText" id="{6B79A80C-D480-4A6F-993C-163F01AB7841}">
            <xm:f>NOT(ISERROR(SEARCH($D$114,A1)))</xm:f>
            <xm:f>$D$114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277" operator="containsText" id="{281933C0-C818-4A91-96D7-2F66A996A30F}">
            <xm:f>NOT(ISERROR(SEARCH($D$117,A1)))</xm:f>
            <xm:f>$D$117</xm:f>
            <x14:dxf>
              <fill>
                <patternFill>
                  <bgColor theme="5" tint="0.79998168889431442"/>
                </patternFill>
              </fill>
            </x14:dxf>
          </x14:cfRule>
          <xm:sqref>A1:XFD3 A4:J49 M4:XFD49 A159:XFD159 A189:XFD189 A193:XFD1048576 A190:C192 F190:XFD192 A160:C188 F160:XFD188 A150:C158 F150:XFD158 D150:E156 A50:XFD149</xm:sqref>
        </x14:conditionalFormatting>
        <x14:conditionalFormatting xmlns:xm="http://schemas.microsoft.com/office/excel/2006/main">
          <x14:cfRule type="containsText" priority="2" operator="containsText" id="{CFBA71DA-962B-4753-99A0-04D377F5ECF8}">
            <xm:f>NOT(ISERROR(SEARCH($B$4,A85)))</xm:f>
            <xm:f>$B$4</xm:f>
            <x14:dxf>
              <fill>
                <patternFill>
                  <bgColor theme="1" tint="0.499984740745262"/>
                </patternFill>
              </fill>
            </x14:dxf>
          </x14:cfRule>
          <xm:sqref>A85:A106</xm:sqref>
        </x14:conditionalFormatting>
        <x14:conditionalFormatting xmlns:xm="http://schemas.microsoft.com/office/excel/2006/main">
          <x14:cfRule type="containsText" priority="1" operator="containsText" id="{60D599EB-5FF2-419D-936C-E963CE938D93}">
            <xm:f>NOT(ISERROR(SEARCH($D$149,A85)))</xm:f>
            <xm:f>$D$149</xm:f>
            <x14:dxf>
              <fill>
                <patternFill>
                  <bgColor theme="2" tint="-9.9948118533890809E-2"/>
                </patternFill>
              </fill>
            </x14:dxf>
          </x14:cfRule>
          <xm:sqref>A85:A106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T1-T7</vt:lpstr>
      <vt:lpstr>Xuất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2020-03-07T03:03:18Z</dcterms:modified>
</cp:coreProperties>
</file>