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1\02.XuLyBH\"/>
    </mc:Choice>
  </mc:AlternateContent>
  <bookViews>
    <workbookView xWindow="-15" yWindow="4035" windowWidth="10320" windowHeight="4065" activeTab="7"/>
  </bookViews>
  <sheets>
    <sheet name="TG102" sheetId="28" r:id="rId1"/>
    <sheet name="TG007X" sheetId="33" r:id="rId2"/>
    <sheet name="TG007" sheetId="31" r:id="rId3"/>
    <sheet name="TG102LE" sheetId="29" r:id="rId4"/>
    <sheet name="TG102SE" sheetId="27" r:id="rId5"/>
    <sheet name="TG102V" sheetId="30" r:id="rId6"/>
    <sheet name="Phụ Kiện" sheetId="26" r:id="rId7"/>
    <sheet name="Tổng hợp tháng" sheetId="25" r:id="rId8"/>
  </sheets>
  <calcPr calcId="152511"/>
</workbook>
</file>

<file path=xl/calcChain.xml><?xml version="1.0" encoding="utf-8"?>
<calcChain xmlns="http://schemas.openxmlformats.org/spreadsheetml/2006/main">
  <c r="V30" i="33" l="1"/>
  <c r="V29" i="33"/>
  <c r="V28" i="33"/>
  <c r="V27" i="33"/>
  <c r="V26" i="33"/>
  <c r="V25" i="33"/>
  <c r="V24" i="33"/>
  <c r="V23" i="33"/>
  <c r="V18" i="33"/>
  <c r="V17" i="33"/>
  <c r="V30" i="31"/>
  <c r="V29" i="31"/>
  <c r="V28" i="31"/>
  <c r="V27" i="31"/>
  <c r="V26" i="31"/>
  <c r="V25" i="31"/>
  <c r="V24" i="31"/>
  <c r="V23" i="31"/>
  <c r="V18" i="31"/>
  <c r="V17" i="31"/>
  <c r="V30" i="30"/>
  <c r="V29" i="30"/>
  <c r="V28" i="30"/>
  <c r="V27" i="30"/>
  <c r="V26" i="30"/>
  <c r="V25" i="30"/>
  <c r="V24" i="30"/>
  <c r="V23" i="30"/>
  <c r="V18" i="30"/>
  <c r="V17" i="30"/>
  <c r="V19" i="30" s="1"/>
  <c r="V30" i="29"/>
  <c r="V29" i="29"/>
  <c r="V28" i="29"/>
  <c r="V27" i="29"/>
  <c r="V26" i="29"/>
  <c r="V25" i="29"/>
  <c r="V24" i="29"/>
  <c r="V23" i="29"/>
  <c r="V18" i="29"/>
  <c r="V17" i="29"/>
  <c r="V30" i="28"/>
  <c r="V29" i="28"/>
  <c r="V28" i="28"/>
  <c r="V27" i="28"/>
  <c r="V26" i="28"/>
  <c r="V25" i="28"/>
  <c r="V24" i="28"/>
  <c r="V23" i="28"/>
  <c r="V18" i="28"/>
  <c r="V17" i="28"/>
  <c r="V30" i="27"/>
  <c r="V29" i="27"/>
  <c r="V28" i="27"/>
  <c r="V27" i="27"/>
  <c r="V26" i="27"/>
  <c r="V25" i="27"/>
  <c r="V24" i="27"/>
  <c r="V23" i="27"/>
  <c r="V18" i="27"/>
  <c r="V17" i="27"/>
  <c r="V30" i="26"/>
  <c r="V29" i="26"/>
  <c r="V28" i="26"/>
  <c r="V27" i="26"/>
  <c r="V26" i="26"/>
  <c r="V25" i="26"/>
  <c r="V24" i="26"/>
  <c r="V23" i="26"/>
  <c r="V18" i="26"/>
  <c r="V17" i="26"/>
  <c r="V19" i="27" l="1"/>
  <c r="V19" i="28"/>
  <c r="V19" i="26"/>
  <c r="V19" i="31"/>
  <c r="V19" i="29"/>
  <c r="V19" i="33"/>
  <c r="V30" i="25"/>
  <c r="V29" i="25"/>
  <c r="V28" i="25"/>
  <c r="V27" i="25"/>
  <c r="V26" i="25"/>
  <c r="V25" i="25"/>
  <c r="V24" i="25"/>
  <c r="V23" i="25"/>
  <c r="V18" i="25"/>
  <c r="V17" i="25"/>
  <c r="V19" i="25" s="1"/>
</calcChain>
</file>

<file path=xl/sharedStrings.xml><?xml version="1.0" encoding="utf-8"?>
<sst xmlns="http://schemas.openxmlformats.org/spreadsheetml/2006/main" count="1311" uniqueCount="169">
  <si>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</si>
  <si>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</si>
  <si>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</si>
  <si>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</si>
  <si>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</si>
  <si>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</si>
  <si>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</si>
  <si>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</si>
  <si>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</si>
  <si>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</si>
  <si>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</si>
  <si>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</si>
  <si>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</si>
  <si>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</si>
  <si>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</si>
  <si>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</si>
  <si>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</si>
  <si>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</si>
  <si>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</si>
  <si>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</si>
  <si>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</si>
  <si>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</si>
  <si>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</si>
  <si>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</si>
  <si>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</si>
  <si>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</si>
  <si>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</si>
  <si>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</si>
  <si>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</si>
  <si>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</si>
  <si>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</si>
  <si>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</si>
  <si>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</si>
  <si>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</si>
  <si>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</si>
  <si>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</si>
  <si>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</si>
  <si>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</si>
  <si>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</si>
  <si>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</si>
  <si>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</si>
  <si>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</si>
  <si>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</si>
  <si>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</si>
  <si>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</si>
  <si>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11 NĂM 2018</t>
  </si>
  <si>
    <t>Techglobal</t>
  </si>
  <si>
    <t>TG007</t>
  </si>
  <si>
    <t>H</t>
  </si>
  <si>
    <t>TG102</t>
  </si>
  <si>
    <t>013226007820521</t>
  </si>
  <si>
    <t>TG007X</t>
  </si>
  <si>
    <t>Còn BH</t>
  </si>
  <si>
    <t>07/11/2018</t>
  </si>
  <si>
    <t xml:space="preserve">TG.007.---16.051017 </t>
  </si>
  <si>
    <t>203.162.121.024,09007</t>
  </si>
  <si>
    <t>LE.1.00.---01.180710</t>
  </si>
  <si>
    <t>Lock : '014.225.007.016,01202</t>
  </si>
  <si>
    <t>Không chốt GSM</t>
  </si>
  <si>
    <t>Thay Trans Kích PWK,nâng cấp FW</t>
  </si>
  <si>
    <t>LE.1.00.---02.181025</t>
  </si>
  <si>
    <t>BT</t>
  </si>
  <si>
    <t>Thể</t>
  </si>
  <si>
    <t>TG.007.---12.060116</t>
  </si>
  <si>
    <t>203.162.121.044,09007</t>
  </si>
  <si>
    <t>Setfactory ,nâng câp FW</t>
  </si>
  <si>
    <t>Lock :'203.162.121.024,09207</t>
  </si>
  <si>
    <t>Lock : '203.162.121.026,09207</t>
  </si>
  <si>
    <t>TG.007.---16.051017</t>
  </si>
  <si>
    <t xml:space="preserve">TG.007.---15.130417 </t>
  </si>
  <si>
    <t>861693035605104</t>
  </si>
  <si>
    <t>Nâng cấp FW</t>
  </si>
  <si>
    <t>Nạp lại FW</t>
  </si>
  <si>
    <t>Lỗi reset TB</t>
  </si>
  <si>
    <t>Xử lý phần cứng,Nâng cấp FW</t>
  </si>
  <si>
    <t>Không chốt GPS(Hỏng cuộn cảm GPS)</t>
  </si>
  <si>
    <t>Oxi hóa mạch</t>
  </si>
  <si>
    <t>Không sửa</t>
  </si>
  <si>
    <t xml:space="preserve">TG.007.---14.060116 </t>
  </si>
  <si>
    <t>Nổ cầu chì+Diode quá áp</t>
  </si>
  <si>
    <t>Thay cầu chì+Diode quá áp</t>
  </si>
  <si>
    <t>203.162.121.068,09004</t>
  </si>
  <si>
    <t>X.2.28</t>
  </si>
  <si>
    <t>000001649387791 ID Mới : 013226008694792</t>
  </si>
  <si>
    <t>X.4.0.0.00002.180125</t>
  </si>
  <si>
    <t>Nâng cấp FW,QC14</t>
  </si>
  <si>
    <t>B.2.01</t>
  </si>
  <si>
    <t>1642632083 ID mới :013226008751451</t>
  </si>
  <si>
    <t>B.2.21</t>
  </si>
  <si>
    <t>Lock : '203.162.121.044,09008</t>
  </si>
  <si>
    <t>Khách không sửa</t>
  </si>
  <si>
    <t>Hỏng module GSM</t>
  </si>
  <si>
    <t>KS</t>
  </si>
  <si>
    <t>09/11/2018</t>
  </si>
  <si>
    <t>1674021920 ID mới : 013226003587199</t>
  </si>
  <si>
    <t>013226001652433</t>
  </si>
  <si>
    <t>012896004930142</t>
  </si>
  <si>
    <t>TG102LE</t>
  </si>
  <si>
    <t>14/11/2018</t>
  </si>
  <si>
    <t>TG102V</t>
  </si>
  <si>
    <t>Cam HL01</t>
  </si>
  <si>
    <t>203.162.121.024,01202</t>
  </si>
  <si>
    <t>LE.1.00.---01.180405</t>
  </si>
  <si>
    <t>Bung connector</t>
  </si>
  <si>
    <t>Thay connnector</t>
  </si>
  <si>
    <t>Đạt</t>
  </si>
  <si>
    <t>Lỗi connctor+K8:M9</t>
  </si>
  <si>
    <t>Lỗi connecotr</t>
  </si>
  <si>
    <t>LE.1.00.---01.180711</t>
  </si>
  <si>
    <t>LE.1.00.---02.181026</t>
  </si>
  <si>
    <t>Hàn lại connector</t>
  </si>
  <si>
    <t>Lock: '203.162.121.025,09207</t>
  </si>
  <si>
    <t xml:space="preserve">W.1.00.---01.180320 </t>
  </si>
  <si>
    <t>203.162.121.026,09007</t>
  </si>
  <si>
    <t>203.162.121.026,01102</t>
  </si>
  <si>
    <t>X.2.27</t>
  </si>
  <si>
    <t>1648402867, 203.162.121.068, 09004</t>
  </si>
  <si>
    <t>ID mới: 012896004930142</t>
  </si>
  <si>
    <t>1205101256, 203.162.121.025,09004</t>
  </si>
  <si>
    <t>ID mới: 865904020093586</t>
  </si>
  <si>
    <t>203.162.121.025,09008</t>
  </si>
  <si>
    <t>ID mới: 013226001652433</t>
  </si>
  <si>
    <t xml:space="preserve">Mạch bị oxi hóa nặng </t>
  </si>
  <si>
    <t xml:space="preserve">Không sửa </t>
  </si>
  <si>
    <t>Hỏng diode quá áp + cầu chì</t>
  </si>
  <si>
    <t>TG.007.---14.060116</t>
  </si>
  <si>
    <t xml:space="preserve">TG.007.---12.060116 </t>
  </si>
  <si>
    <t>203.162.121.025,09007</t>
  </si>
  <si>
    <t>Cam chụp bình thường</t>
  </si>
  <si>
    <t>Cam lỗi</t>
  </si>
  <si>
    <t>17/11/2018</t>
  </si>
  <si>
    <t>Thay khay sim</t>
  </si>
  <si>
    <t>Bt</t>
  </si>
  <si>
    <t>GSM kém</t>
  </si>
  <si>
    <t>TG102SE</t>
  </si>
  <si>
    <t>Sim</t>
  </si>
  <si>
    <t>203.162.121.025, 09004</t>
  </si>
  <si>
    <t>B.2.27B</t>
  </si>
  <si>
    <t>ID mới: 864161026861968</t>
  </si>
  <si>
    <t>Cháy led memory</t>
  </si>
  <si>
    <t>Tùng</t>
  </si>
  <si>
    <t>Thay IC giao tiếp(max 3232), nâng cấp FW</t>
  </si>
  <si>
    <t>ID mới: 865904027287033</t>
  </si>
  <si>
    <t>Không bắn lên Terminal + I/O</t>
  </si>
  <si>
    <t>Chập nguồn, không bắn lên Terminal</t>
  </si>
  <si>
    <t>X.3.0.0.00042.250815</t>
  </si>
  <si>
    <t>Lock: 203.162.121.024, 09008</t>
  </si>
  <si>
    <t>203.162.121.024, 09008</t>
  </si>
  <si>
    <t>Lõi GPS + Ko check đc I/O</t>
  </si>
  <si>
    <t>Thiết lập GPS baudrate + xử lý phần cứng</t>
  </si>
  <si>
    <t>Thay tụ hóa 10V - 100uF , IC nguồn 5V+ IC 3v3(x2),+ IC giao tiếp (max 3232), nâng cấp FW</t>
  </si>
  <si>
    <t>Thay led, nâng cấp FW</t>
  </si>
  <si>
    <t>203,162,121,025, 09004</t>
  </si>
  <si>
    <t>ID mới: 013226008724623</t>
  </si>
  <si>
    <t xml:space="preserve">TG.007.---15.120617 </t>
  </si>
  <si>
    <t>Lock: 203.162.121.026, 09007</t>
  </si>
  <si>
    <t xml:space="preserve">Thay cầu chì, cuộn cảm </t>
  </si>
  <si>
    <t>203.162.121.024, 09007</t>
  </si>
  <si>
    <t>SE.3.00.---01.251116</t>
  </si>
  <si>
    <t xml:space="preserve"> Lock: 203.162.121.024, 01002</t>
  </si>
  <si>
    <t>Lỗi GPS</t>
  </si>
  <si>
    <t>SE.3.00.---02.180711</t>
  </si>
  <si>
    <t>Thiết lập lại GPS baudrate, nâng cấp FW</t>
  </si>
  <si>
    <t>203.162.121.025, 09207</t>
  </si>
  <si>
    <t>Thay Điôt chống quá áp</t>
  </si>
  <si>
    <t>Thay tụ lọc nguồn</t>
  </si>
  <si>
    <t>LE.1.00.---03.181025</t>
  </si>
  <si>
    <t>Xử lý phần cứng, nâng cấp FW</t>
  </si>
  <si>
    <t>Giữ lại Ktra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</si>
</sst>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4" fontId="3" fillId="3" borderId="1" xfId="0" quotePrefix="1" applyNumberFormat="1" applyFont="1" applyFill="1" applyBorder="1" applyAlignment="1">
      <alignment horizontal="center" vertical="center" wrapText="1"/>
    </xf>
    <xf numFmtId="4" fontId="3" fillId="3" borderId="1" xfId="0" quotePrefix="1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4" fontId="9" fillId="2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3" fillId="4" borderId="1" xfId="0" quotePrefix="1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0" fontId="3" fillId="4" borderId="1" xfId="0" quotePrefix="1" applyFont="1" applyFill="1" applyBorder="1" applyAlignment="1">
      <alignment horizontal="center" vertical="center" wrapText="1"/>
    </xf>
    <xf numFmtId="3" fontId="3" fillId="4" borderId="1" xfId="0" applyNumberFormat="1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1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1" t="s">
        <v>45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9"/>
    </row>
    <row r="2" spans="1:22" ht="20.25" customHeight="1" x14ac:dyDescent="0.25">
      <c r="A2" s="62" t="s">
        <v>11</v>
      </c>
      <c r="B2" s="63"/>
      <c r="C2" s="63"/>
      <c r="D2" s="63"/>
      <c r="E2" s="64" t="s">
        <v>46</v>
      </c>
      <c r="F2" s="64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65" t="s">
        <v>0</v>
      </c>
      <c r="B4" s="66" t="s">
        <v>10</v>
      </c>
      <c r="C4" s="66"/>
      <c r="D4" s="66"/>
      <c r="E4" s="66"/>
      <c r="F4" s="66"/>
      <c r="G4" s="66"/>
      <c r="H4" s="66"/>
      <c r="I4" s="66"/>
      <c r="J4" s="57" t="s">
        <v>6</v>
      </c>
      <c r="K4" s="57" t="s">
        <v>15</v>
      </c>
      <c r="L4" s="57"/>
      <c r="M4" s="57" t="s">
        <v>8</v>
      </c>
      <c r="N4" s="57"/>
      <c r="O4" s="67" t="s">
        <v>9</v>
      </c>
      <c r="P4" s="67" t="s">
        <v>18</v>
      </c>
      <c r="Q4" s="57" t="s">
        <v>25</v>
      </c>
      <c r="R4" s="57" t="s">
        <v>20</v>
      </c>
      <c r="U4" s="57" t="s">
        <v>25</v>
      </c>
      <c r="V4" s="57" t="s">
        <v>20</v>
      </c>
    </row>
    <row r="5" spans="1:22" ht="45" customHeight="1" x14ac:dyDescent="0.25">
      <c r="A5" s="65"/>
      <c r="B5" s="48" t="s">
        <v>1</v>
      </c>
      <c r="C5" s="48" t="s">
        <v>2</v>
      </c>
      <c r="D5" s="47" t="s">
        <v>3</v>
      </c>
      <c r="E5" s="47" t="s">
        <v>12</v>
      </c>
      <c r="F5" s="47" t="s">
        <v>4</v>
      </c>
      <c r="G5" s="4" t="s">
        <v>5</v>
      </c>
      <c r="H5" s="4" t="s">
        <v>7</v>
      </c>
      <c r="I5" s="15" t="s">
        <v>19</v>
      </c>
      <c r="J5" s="57"/>
      <c r="K5" s="48" t="s">
        <v>16</v>
      </c>
      <c r="L5" s="48" t="s">
        <v>17</v>
      </c>
      <c r="M5" s="47" t="s">
        <v>13</v>
      </c>
      <c r="N5" s="48" t="s">
        <v>14</v>
      </c>
      <c r="O5" s="67"/>
      <c r="P5" s="67"/>
      <c r="Q5" s="57"/>
      <c r="R5" s="57"/>
      <c r="U5" s="57"/>
      <c r="V5" s="57"/>
    </row>
    <row r="6" spans="1:22" s="1" customFormat="1" ht="15.75" customHeight="1" x14ac:dyDescent="0.25">
      <c r="A6" s="29">
        <v>1</v>
      </c>
      <c r="B6" s="16" t="s">
        <v>53</v>
      </c>
      <c r="C6" s="16" t="s">
        <v>93</v>
      </c>
      <c r="D6" s="3" t="s">
        <v>49</v>
      </c>
      <c r="E6" s="17">
        <v>867330022281789</v>
      </c>
      <c r="F6" s="3"/>
      <c r="G6" s="3" t="s">
        <v>48</v>
      </c>
      <c r="H6" s="12" t="s">
        <v>94</v>
      </c>
      <c r="I6" s="19" t="s">
        <v>81</v>
      </c>
      <c r="J6" s="13"/>
      <c r="K6" s="12" t="s">
        <v>88</v>
      </c>
      <c r="L6" s="12" t="s">
        <v>84</v>
      </c>
      <c r="M6" s="12" t="s">
        <v>85</v>
      </c>
      <c r="N6" s="12"/>
      <c r="O6" s="12" t="s">
        <v>61</v>
      </c>
      <c r="P6" s="12" t="s">
        <v>62</v>
      </c>
      <c r="Q6" s="23" t="s">
        <v>26</v>
      </c>
      <c r="R6" s="3" t="s">
        <v>31</v>
      </c>
      <c r="U6" s="58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 t="s">
        <v>53</v>
      </c>
      <c r="C7" s="16" t="s">
        <v>93</v>
      </c>
      <c r="D7" s="3" t="s">
        <v>49</v>
      </c>
      <c r="E7" s="49" t="s">
        <v>50</v>
      </c>
      <c r="F7" s="3"/>
      <c r="G7" s="3" t="s">
        <v>48</v>
      </c>
      <c r="H7" s="19"/>
      <c r="I7" s="19" t="s">
        <v>89</v>
      </c>
      <c r="J7" s="12" t="s">
        <v>91</v>
      </c>
      <c r="K7" s="12"/>
      <c r="L7" s="12" t="s">
        <v>84</v>
      </c>
      <c r="M7" s="12" t="s">
        <v>90</v>
      </c>
      <c r="N7" s="12"/>
      <c r="O7" s="12" t="s">
        <v>92</v>
      </c>
      <c r="P7" s="12" t="s">
        <v>62</v>
      </c>
      <c r="Q7" s="23" t="s">
        <v>24</v>
      </c>
      <c r="R7" s="3" t="s">
        <v>44</v>
      </c>
      <c r="U7" s="59"/>
      <c r="V7" s="38" t="s">
        <v>44</v>
      </c>
    </row>
    <row r="8" spans="1:22" s="1" customFormat="1" ht="15.75" customHeight="1" x14ac:dyDescent="0.25">
      <c r="A8" s="29">
        <v>3</v>
      </c>
      <c r="B8" s="16" t="s">
        <v>53</v>
      </c>
      <c r="C8" s="16" t="s">
        <v>93</v>
      </c>
      <c r="D8" s="3" t="s">
        <v>49</v>
      </c>
      <c r="E8" s="17">
        <v>866762029128319</v>
      </c>
      <c r="F8" s="3"/>
      <c r="G8" s="3" t="s">
        <v>48</v>
      </c>
      <c r="H8" s="20" t="s">
        <v>87</v>
      </c>
      <c r="I8" s="19" t="s">
        <v>81</v>
      </c>
      <c r="J8" s="13"/>
      <c r="K8" s="12" t="s">
        <v>86</v>
      </c>
      <c r="L8" s="12" t="s">
        <v>84</v>
      </c>
      <c r="M8" s="12" t="s">
        <v>85</v>
      </c>
      <c r="N8" s="12"/>
      <c r="O8" s="12" t="s">
        <v>61</v>
      </c>
      <c r="P8" s="12" t="s">
        <v>62</v>
      </c>
      <c r="Q8" s="23" t="s">
        <v>26</v>
      </c>
      <c r="R8" s="3" t="s">
        <v>31</v>
      </c>
      <c r="U8" s="59"/>
      <c r="V8" s="38" t="s">
        <v>28</v>
      </c>
    </row>
    <row r="9" spans="1:22" s="1" customFormat="1" ht="15.75" customHeight="1" x14ac:dyDescent="0.25">
      <c r="A9" s="29">
        <v>4</v>
      </c>
      <c r="B9" s="16" t="s">
        <v>53</v>
      </c>
      <c r="C9" s="16" t="s">
        <v>93</v>
      </c>
      <c r="D9" s="3" t="s">
        <v>49</v>
      </c>
      <c r="E9" s="17">
        <v>864161026874466</v>
      </c>
      <c r="F9" s="3"/>
      <c r="G9" s="3" t="s">
        <v>48</v>
      </c>
      <c r="H9" s="20" t="s">
        <v>83</v>
      </c>
      <c r="I9" s="19" t="s">
        <v>81</v>
      </c>
      <c r="J9" s="12"/>
      <c r="K9" s="12" t="s">
        <v>82</v>
      </c>
      <c r="L9" s="12" t="s">
        <v>84</v>
      </c>
      <c r="M9" s="12" t="s">
        <v>85</v>
      </c>
      <c r="N9" s="12"/>
      <c r="O9" s="12" t="s">
        <v>61</v>
      </c>
      <c r="P9" s="12" t="s">
        <v>62</v>
      </c>
      <c r="Q9" s="23" t="s">
        <v>26</v>
      </c>
      <c r="R9" s="3" t="s">
        <v>31</v>
      </c>
      <c r="U9" s="59"/>
      <c r="V9" s="38" t="s">
        <v>39</v>
      </c>
    </row>
    <row r="10" spans="1:22" s="1" customFormat="1" ht="15.75" customHeight="1" x14ac:dyDescent="0.25">
      <c r="A10" s="29">
        <v>5</v>
      </c>
      <c r="B10" s="16" t="s">
        <v>98</v>
      </c>
      <c r="C10" s="16" t="s">
        <v>130</v>
      </c>
      <c r="D10" s="3" t="s">
        <v>49</v>
      </c>
      <c r="E10" s="49" t="s">
        <v>95</v>
      </c>
      <c r="F10" s="3"/>
      <c r="G10" s="3" t="s">
        <v>48</v>
      </c>
      <c r="H10" s="20" t="s">
        <v>121</v>
      </c>
      <c r="I10" s="20" t="s">
        <v>120</v>
      </c>
      <c r="J10" s="12"/>
      <c r="K10" s="12"/>
      <c r="L10" s="12" t="s">
        <v>84</v>
      </c>
      <c r="M10" s="12" t="s">
        <v>85</v>
      </c>
      <c r="N10" s="12"/>
      <c r="O10" s="12" t="s">
        <v>61</v>
      </c>
      <c r="P10" s="12" t="s">
        <v>62</v>
      </c>
      <c r="Q10" s="23" t="s">
        <v>26</v>
      </c>
      <c r="R10" s="3" t="s">
        <v>31</v>
      </c>
      <c r="U10" s="60"/>
      <c r="V10" s="38" t="s">
        <v>38</v>
      </c>
    </row>
    <row r="11" spans="1:22" s="1" customFormat="1" ht="15.75" customHeight="1" x14ac:dyDescent="0.25">
      <c r="A11" s="29">
        <v>6</v>
      </c>
      <c r="B11" s="16" t="s">
        <v>98</v>
      </c>
      <c r="C11" s="16" t="s">
        <v>130</v>
      </c>
      <c r="D11" s="3" t="s">
        <v>49</v>
      </c>
      <c r="E11" s="49" t="s">
        <v>96</v>
      </c>
      <c r="F11" s="3"/>
      <c r="G11" s="3" t="s">
        <v>48</v>
      </c>
      <c r="H11" s="12" t="s">
        <v>117</v>
      </c>
      <c r="I11" s="13" t="s">
        <v>116</v>
      </c>
      <c r="J11" s="12"/>
      <c r="K11" s="12" t="s">
        <v>115</v>
      </c>
      <c r="L11" s="12" t="s">
        <v>84</v>
      </c>
      <c r="M11" s="12" t="s">
        <v>85</v>
      </c>
      <c r="N11" s="12"/>
      <c r="O11" s="12" t="s">
        <v>61</v>
      </c>
      <c r="P11" s="12" t="s">
        <v>62</v>
      </c>
      <c r="Q11" s="23" t="s">
        <v>26</v>
      </c>
      <c r="R11" s="3" t="s">
        <v>31</v>
      </c>
      <c r="U11" s="58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 t="s">
        <v>98</v>
      </c>
      <c r="C12" s="16" t="s">
        <v>130</v>
      </c>
      <c r="D12" s="3" t="s">
        <v>49</v>
      </c>
      <c r="E12" s="17">
        <v>865904020093586</v>
      </c>
      <c r="F12" s="3"/>
      <c r="G12" s="3" t="s">
        <v>48</v>
      </c>
      <c r="H12" s="12" t="s">
        <v>119</v>
      </c>
      <c r="I12" s="12" t="s">
        <v>118</v>
      </c>
      <c r="J12" s="12"/>
      <c r="K12" s="12"/>
      <c r="L12" s="12" t="s">
        <v>84</v>
      </c>
      <c r="M12" s="12" t="s">
        <v>85</v>
      </c>
      <c r="N12" s="12"/>
      <c r="O12" s="12" t="s">
        <v>61</v>
      </c>
      <c r="P12" s="12" t="s">
        <v>62</v>
      </c>
      <c r="Q12" s="23" t="s">
        <v>26</v>
      </c>
      <c r="R12" s="3" t="s">
        <v>31</v>
      </c>
      <c r="U12" s="59"/>
      <c r="V12" s="39" t="s">
        <v>31</v>
      </c>
    </row>
    <row r="13" spans="1:22" s="1" customFormat="1" ht="15.75" customHeight="1" x14ac:dyDescent="0.25">
      <c r="A13" s="29">
        <v>8</v>
      </c>
      <c r="B13" s="16">
        <v>43431</v>
      </c>
      <c r="C13" s="16">
        <v>43434</v>
      </c>
      <c r="D13" s="12" t="s">
        <v>49</v>
      </c>
      <c r="E13" s="17">
        <v>865904028278940</v>
      </c>
      <c r="F13" s="12"/>
      <c r="G13" s="12" t="s">
        <v>48</v>
      </c>
      <c r="H13" s="21"/>
      <c r="I13" s="21" t="s">
        <v>136</v>
      </c>
      <c r="J13" s="21"/>
      <c r="K13" s="21" t="s">
        <v>137</v>
      </c>
      <c r="L13" s="12" t="s">
        <v>84</v>
      </c>
      <c r="M13" s="12" t="s">
        <v>85</v>
      </c>
      <c r="N13" s="21"/>
      <c r="O13" s="12" t="s">
        <v>61</v>
      </c>
      <c r="P13" s="12" t="s">
        <v>140</v>
      </c>
      <c r="Q13" s="28" t="s">
        <v>26</v>
      </c>
      <c r="R13" s="3" t="s">
        <v>31</v>
      </c>
      <c r="U13" s="60"/>
      <c r="V13" s="38" t="s">
        <v>32</v>
      </c>
    </row>
    <row r="14" spans="1:22" s="1" customFormat="1" ht="15.75" customHeight="1" x14ac:dyDescent="0.25">
      <c r="A14" s="29">
        <v>9</v>
      </c>
      <c r="B14" s="16">
        <v>43431</v>
      </c>
      <c r="C14" s="16">
        <v>43434</v>
      </c>
      <c r="D14" s="12" t="s">
        <v>49</v>
      </c>
      <c r="E14" s="17">
        <v>866762029128319</v>
      </c>
      <c r="F14" s="12"/>
      <c r="G14" s="12" t="s">
        <v>48</v>
      </c>
      <c r="H14" s="12" t="s">
        <v>153</v>
      </c>
      <c r="I14" s="12" t="s">
        <v>152</v>
      </c>
      <c r="J14" s="12"/>
      <c r="K14" s="12" t="s">
        <v>82</v>
      </c>
      <c r="L14" s="12" t="s">
        <v>84</v>
      </c>
      <c r="M14" s="12" t="s">
        <v>71</v>
      </c>
      <c r="N14" s="12"/>
      <c r="O14" s="12" t="s">
        <v>61</v>
      </c>
      <c r="P14" s="12" t="s">
        <v>140</v>
      </c>
      <c r="Q14" s="28" t="s">
        <v>26</v>
      </c>
      <c r="R14" s="3" t="s">
        <v>31</v>
      </c>
    </row>
    <row r="15" spans="1:22" ht="16.5" x14ac:dyDescent="0.25">
      <c r="A15" s="29">
        <v>10</v>
      </c>
      <c r="B15" s="16">
        <v>43431</v>
      </c>
      <c r="C15" s="16">
        <v>43434</v>
      </c>
      <c r="D15" s="12" t="s">
        <v>49</v>
      </c>
      <c r="E15" s="17">
        <v>866762025245992</v>
      </c>
      <c r="F15" s="12"/>
      <c r="G15" s="12" t="s">
        <v>48</v>
      </c>
      <c r="H15" s="22" t="s">
        <v>142</v>
      </c>
      <c r="I15" s="53" t="s">
        <v>136</v>
      </c>
      <c r="J15" s="12" t="s">
        <v>143</v>
      </c>
      <c r="K15" s="21" t="s">
        <v>137</v>
      </c>
      <c r="L15" s="12" t="s">
        <v>84</v>
      </c>
      <c r="M15" s="12" t="s">
        <v>141</v>
      </c>
      <c r="N15" s="22">
        <v>30000</v>
      </c>
      <c r="O15" s="12" t="s">
        <v>61</v>
      </c>
      <c r="P15" s="12" t="s">
        <v>140</v>
      </c>
      <c r="Q15" s="28" t="s">
        <v>24</v>
      </c>
      <c r="R15" s="3" t="s">
        <v>38</v>
      </c>
    </row>
    <row r="16" spans="1:22" ht="16.5" x14ac:dyDescent="0.25">
      <c r="A16" s="29">
        <v>11</v>
      </c>
      <c r="B16" s="16">
        <v>43431</v>
      </c>
      <c r="C16" s="16">
        <v>43434</v>
      </c>
      <c r="D16" s="12" t="s">
        <v>49</v>
      </c>
      <c r="E16" s="17">
        <v>862118029939839</v>
      </c>
      <c r="F16" s="12"/>
      <c r="G16" s="12" t="s">
        <v>48</v>
      </c>
      <c r="H16" s="12"/>
      <c r="I16" s="12" t="s">
        <v>147</v>
      </c>
      <c r="J16" s="12" t="s">
        <v>148</v>
      </c>
      <c r="K16" s="12" t="s">
        <v>84</v>
      </c>
      <c r="M16" s="12" t="s">
        <v>149</v>
      </c>
      <c r="N16" s="12"/>
      <c r="O16" s="12" t="s">
        <v>61</v>
      </c>
      <c r="P16" s="12" t="s">
        <v>140</v>
      </c>
      <c r="Q16" s="28" t="s">
        <v>26</v>
      </c>
      <c r="R16" s="3" t="s">
        <v>28</v>
      </c>
      <c r="U16" s="27" t="s">
        <v>41</v>
      </c>
      <c r="V16" s="26" t="s">
        <v>21</v>
      </c>
    </row>
    <row r="17" spans="1:22" ht="33" x14ac:dyDescent="0.25">
      <c r="A17" s="29">
        <v>12</v>
      </c>
      <c r="B17" s="16">
        <v>43431</v>
      </c>
      <c r="C17" s="16">
        <v>43434</v>
      </c>
      <c r="D17" s="12" t="s">
        <v>49</v>
      </c>
      <c r="E17" s="17">
        <v>862118022973611</v>
      </c>
      <c r="F17" s="12"/>
      <c r="G17" s="12" t="s">
        <v>48</v>
      </c>
      <c r="H17" s="12"/>
      <c r="I17" s="52" t="s">
        <v>146</v>
      </c>
      <c r="J17" s="12" t="s">
        <v>144</v>
      </c>
      <c r="K17" s="12" t="s">
        <v>145</v>
      </c>
      <c r="L17" s="12" t="s">
        <v>84</v>
      </c>
      <c r="M17" s="13" t="s">
        <v>150</v>
      </c>
      <c r="N17" s="22">
        <v>124000</v>
      </c>
      <c r="O17" s="12" t="s">
        <v>61</v>
      </c>
      <c r="P17" s="12" t="s">
        <v>140</v>
      </c>
      <c r="Q17" s="28" t="s">
        <v>24</v>
      </c>
      <c r="R17" s="3" t="s">
        <v>39</v>
      </c>
      <c r="U17" s="24" t="s">
        <v>23</v>
      </c>
      <c r="V17" s="3">
        <f>COUNTIF(Q6:Q55,"PM")</f>
        <v>9</v>
      </c>
    </row>
    <row r="18" spans="1:22" ht="16.5" x14ac:dyDescent="0.25">
      <c r="A18" s="29">
        <v>13</v>
      </c>
      <c r="B18" s="16">
        <v>43431</v>
      </c>
      <c r="C18" s="16">
        <v>43434</v>
      </c>
      <c r="D18" s="12" t="s">
        <v>49</v>
      </c>
      <c r="E18" s="17">
        <v>864161026861968</v>
      </c>
      <c r="F18" s="12"/>
      <c r="G18" s="12" t="s">
        <v>48</v>
      </c>
      <c r="H18" s="12" t="s">
        <v>138</v>
      </c>
      <c r="I18" s="21" t="s">
        <v>136</v>
      </c>
      <c r="J18" s="51" t="s">
        <v>139</v>
      </c>
      <c r="K18" s="12" t="s">
        <v>137</v>
      </c>
      <c r="L18" s="12" t="s">
        <v>84</v>
      </c>
      <c r="M18" s="12" t="s">
        <v>151</v>
      </c>
      <c r="N18" s="22">
        <v>6000</v>
      </c>
      <c r="O18" s="12" t="s">
        <v>61</v>
      </c>
      <c r="P18" s="12" t="s">
        <v>140</v>
      </c>
      <c r="Q18" s="28" t="s">
        <v>24</v>
      </c>
      <c r="R18" s="3" t="s">
        <v>38</v>
      </c>
      <c r="U18" s="24" t="s">
        <v>22</v>
      </c>
      <c r="V18" s="3">
        <f>COUNTIF(Q6:Q56,"PC")</f>
        <v>4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13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1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1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1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2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8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1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1" t="s">
        <v>45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9"/>
    </row>
    <row r="2" spans="1:22" ht="20.25" customHeight="1" x14ac:dyDescent="0.25">
      <c r="A2" s="62" t="s">
        <v>11</v>
      </c>
      <c r="B2" s="63"/>
      <c r="C2" s="63"/>
      <c r="D2" s="63"/>
      <c r="E2" s="64" t="s">
        <v>46</v>
      </c>
      <c r="F2" s="64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65" t="s">
        <v>0</v>
      </c>
      <c r="B4" s="66" t="s">
        <v>10</v>
      </c>
      <c r="C4" s="66"/>
      <c r="D4" s="66"/>
      <c r="E4" s="66"/>
      <c r="F4" s="66"/>
      <c r="G4" s="66"/>
      <c r="H4" s="66"/>
      <c r="I4" s="66"/>
      <c r="J4" s="57" t="s">
        <v>6</v>
      </c>
      <c r="K4" s="57" t="s">
        <v>15</v>
      </c>
      <c r="L4" s="57"/>
      <c r="M4" s="57" t="s">
        <v>8</v>
      </c>
      <c r="N4" s="57"/>
      <c r="O4" s="67" t="s">
        <v>9</v>
      </c>
      <c r="P4" s="67" t="s">
        <v>18</v>
      </c>
      <c r="Q4" s="57" t="s">
        <v>25</v>
      </c>
      <c r="R4" s="57" t="s">
        <v>20</v>
      </c>
      <c r="U4" s="57" t="s">
        <v>25</v>
      </c>
      <c r="V4" s="57" t="s">
        <v>20</v>
      </c>
    </row>
    <row r="5" spans="1:22" ht="45" customHeight="1" x14ac:dyDescent="0.25">
      <c r="A5" s="65"/>
      <c r="B5" s="48" t="s">
        <v>1</v>
      </c>
      <c r="C5" s="48" t="s">
        <v>2</v>
      </c>
      <c r="D5" s="47" t="s">
        <v>3</v>
      </c>
      <c r="E5" s="47" t="s">
        <v>12</v>
      </c>
      <c r="F5" s="47" t="s">
        <v>4</v>
      </c>
      <c r="G5" s="4" t="s">
        <v>5</v>
      </c>
      <c r="H5" s="4" t="s">
        <v>7</v>
      </c>
      <c r="I5" s="15" t="s">
        <v>19</v>
      </c>
      <c r="J5" s="57"/>
      <c r="K5" s="48" t="s">
        <v>16</v>
      </c>
      <c r="L5" s="48" t="s">
        <v>17</v>
      </c>
      <c r="M5" s="47" t="s">
        <v>13</v>
      </c>
      <c r="N5" s="48" t="s">
        <v>14</v>
      </c>
      <c r="O5" s="67"/>
      <c r="P5" s="67"/>
      <c r="Q5" s="57"/>
      <c r="R5" s="57"/>
      <c r="U5" s="57"/>
      <c r="V5" s="57"/>
    </row>
    <row r="6" spans="1:22" s="1" customFormat="1" ht="15.75" customHeight="1" x14ac:dyDescent="0.25">
      <c r="A6" s="29">
        <v>1</v>
      </c>
      <c r="B6" s="16" t="s">
        <v>53</v>
      </c>
      <c r="C6" s="16" t="s">
        <v>93</v>
      </c>
      <c r="D6" s="3" t="s">
        <v>51</v>
      </c>
      <c r="E6" s="17">
        <v>868183033831053</v>
      </c>
      <c r="F6" s="3"/>
      <c r="G6" s="3" t="s">
        <v>52</v>
      </c>
      <c r="H6" s="12"/>
      <c r="I6" s="19" t="s">
        <v>67</v>
      </c>
      <c r="J6" s="13" t="s">
        <v>58</v>
      </c>
      <c r="K6" s="12" t="s">
        <v>56</v>
      </c>
      <c r="L6" s="12" t="s">
        <v>60</v>
      </c>
      <c r="M6" s="13" t="s">
        <v>65</v>
      </c>
      <c r="N6" s="12"/>
      <c r="O6" s="12" t="s">
        <v>61</v>
      </c>
      <c r="P6" s="12" t="s">
        <v>62</v>
      </c>
      <c r="Q6" s="23" t="s">
        <v>26</v>
      </c>
      <c r="R6" s="3" t="s">
        <v>31</v>
      </c>
      <c r="U6" s="58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 t="s">
        <v>53</v>
      </c>
      <c r="C7" s="16" t="s">
        <v>93</v>
      </c>
      <c r="D7" s="3" t="s">
        <v>51</v>
      </c>
      <c r="E7" s="17">
        <v>868183033812368</v>
      </c>
      <c r="F7" s="3"/>
      <c r="G7" s="3" t="s">
        <v>52</v>
      </c>
      <c r="H7" s="19"/>
      <c r="I7" s="19" t="s">
        <v>66</v>
      </c>
      <c r="J7" s="13" t="s">
        <v>58</v>
      </c>
      <c r="K7" s="12" t="s">
        <v>56</v>
      </c>
      <c r="L7" s="12" t="s">
        <v>60</v>
      </c>
      <c r="M7" s="13" t="s">
        <v>65</v>
      </c>
      <c r="N7" s="12"/>
      <c r="O7" s="12" t="s">
        <v>61</v>
      </c>
      <c r="P7" s="12" t="s">
        <v>62</v>
      </c>
      <c r="Q7" s="23" t="s">
        <v>26</v>
      </c>
      <c r="R7" s="3" t="s">
        <v>31</v>
      </c>
      <c r="U7" s="59"/>
      <c r="V7" s="38" t="s">
        <v>44</v>
      </c>
    </row>
    <row r="8" spans="1:22" s="1" customFormat="1" ht="15.75" customHeight="1" x14ac:dyDescent="0.25">
      <c r="A8" s="29">
        <v>3</v>
      </c>
      <c r="B8" s="16" t="s">
        <v>53</v>
      </c>
      <c r="C8" s="16" t="s">
        <v>93</v>
      </c>
      <c r="D8" s="3" t="s">
        <v>51</v>
      </c>
      <c r="E8" s="17">
        <v>867857039909374</v>
      </c>
      <c r="F8" s="3"/>
      <c r="G8" s="3" t="s">
        <v>52</v>
      </c>
      <c r="H8" s="20"/>
      <c r="I8" s="19" t="s">
        <v>57</v>
      </c>
      <c r="J8" s="13" t="s">
        <v>58</v>
      </c>
      <c r="K8" s="12" t="s">
        <v>56</v>
      </c>
      <c r="L8" s="12" t="s">
        <v>60</v>
      </c>
      <c r="M8" s="13" t="s">
        <v>59</v>
      </c>
      <c r="N8" s="12"/>
      <c r="O8" s="12" t="s">
        <v>61</v>
      </c>
      <c r="P8" s="12" t="s">
        <v>62</v>
      </c>
      <c r="Q8" s="23" t="s">
        <v>24</v>
      </c>
      <c r="R8" s="3" t="s">
        <v>44</v>
      </c>
      <c r="U8" s="59"/>
      <c r="V8" s="38" t="s">
        <v>28</v>
      </c>
    </row>
    <row r="9" spans="1:22" s="1" customFormat="1" ht="15.75" customHeight="1" x14ac:dyDescent="0.25">
      <c r="A9" s="29">
        <v>4</v>
      </c>
      <c r="B9" s="16" t="s">
        <v>98</v>
      </c>
      <c r="C9" s="16" t="s">
        <v>130</v>
      </c>
      <c r="D9" s="3" t="s">
        <v>51</v>
      </c>
      <c r="E9" s="17">
        <v>868183033853719</v>
      </c>
      <c r="F9" s="3"/>
      <c r="G9" s="3" t="s">
        <v>52</v>
      </c>
      <c r="H9" s="20"/>
      <c r="I9" s="19" t="s">
        <v>111</v>
      </c>
      <c r="J9" s="12" t="s">
        <v>107</v>
      </c>
      <c r="K9" s="12" t="s">
        <v>108</v>
      </c>
      <c r="L9" s="12" t="s">
        <v>109</v>
      </c>
      <c r="M9" s="12" t="s">
        <v>110</v>
      </c>
      <c r="N9" s="12"/>
      <c r="O9" s="12" t="s">
        <v>61</v>
      </c>
      <c r="P9" s="12" t="s">
        <v>105</v>
      </c>
      <c r="Q9" s="23" t="s">
        <v>24</v>
      </c>
      <c r="R9" s="3" t="s">
        <v>38</v>
      </c>
      <c r="U9" s="59"/>
      <c r="V9" s="38" t="s">
        <v>39</v>
      </c>
    </row>
    <row r="10" spans="1:22" s="1" customFormat="1" ht="15.75" customHeight="1" x14ac:dyDescent="0.25">
      <c r="A10" s="29">
        <v>5</v>
      </c>
      <c r="B10" s="16">
        <v>43431</v>
      </c>
      <c r="C10" s="16">
        <v>43434</v>
      </c>
      <c r="D10" s="3" t="s">
        <v>51</v>
      </c>
      <c r="E10" s="17">
        <v>867857039932459</v>
      </c>
      <c r="F10" s="3"/>
      <c r="G10" s="3" t="s">
        <v>52</v>
      </c>
      <c r="H10" s="20"/>
      <c r="I10" s="55" t="s">
        <v>163</v>
      </c>
      <c r="J10" s="12" t="s">
        <v>40</v>
      </c>
      <c r="K10" s="12" t="s">
        <v>102</v>
      </c>
      <c r="L10" s="12" t="s">
        <v>166</v>
      </c>
      <c r="M10" s="12" t="s">
        <v>164</v>
      </c>
      <c r="N10" s="12"/>
      <c r="O10" s="12" t="s">
        <v>61</v>
      </c>
      <c r="P10" s="12" t="s">
        <v>140</v>
      </c>
      <c r="Q10" s="23" t="s">
        <v>24</v>
      </c>
      <c r="R10" s="3" t="s">
        <v>39</v>
      </c>
      <c r="U10" s="60"/>
      <c r="V10" s="38" t="s">
        <v>38</v>
      </c>
    </row>
    <row r="11" spans="1:22" s="1" customFormat="1" ht="15.75" customHeight="1" x14ac:dyDescent="0.25">
      <c r="A11" s="29">
        <v>6</v>
      </c>
      <c r="B11" s="16">
        <v>43431</v>
      </c>
      <c r="C11" s="16">
        <v>43434</v>
      </c>
      <c r="D11" s="3" t="s">
        <v>51</v>
      </c>
      <c r="E11" s="17">
        <v>867857039915702</v>
      </c>
      <c r="F11" s="3"/>
      <c r="G11" s="3" t="s">
        <v>52</v>
      </c>
      <c r="H11" s="12"/>
      <c r="I11" s="55" t="s">
        <v>163</v>
      </c>
      <c r="J11" s="12" t="s">
        <v>40</v>
      </c>
      <c r="K11" s="12" t="s">
        <v>102</v>
      </c>
      <c r="L11" s="12" t="s">
        <v>166</v>
      </c>
      <c r="M11" s="12" t="s">
        <v>165</v>
      </c>
      <c r="N11" s="12"/>
      <c r="O11" s="12" t="s">
        <v>61</v>
      </c>
      <c r="P11" s="12" t="s">
        <v>140</v>
      </c>
      <c r="Q11" s="23" t="s">
        <v>24</v>
      </c>
      <c r="R11" s="3" t="s">
        <v>39</v>
      </c>
      <c r="U11" s="58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9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60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2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4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6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1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2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1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2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R18" sqref="B6:R1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1" t="s">
        <v>45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9"/>
    </row>
    <row r="2" spans="1:22" ht="20.25" customHeight="1" x14ac:dyDescent="0.25">
      <c r="A2" s="62" t="s">
        <v>11</v>
      </c>
      <c r="B2" s="63"/>
      <c r="C2" s="63"/>
      <c r="D2" s="63"/>
      <c r="E2" s="64" t="s">
        <v>46</v>
      </c>
      <c r="F2" s="64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65" t="s">
        <v>0</v>
      </c>
      <c r="B4" s="66" t="s">
        <v>10</v>
      </c>
      <c r="C4" s="66"/>
      <c r="D4" s="66"/>
      <c r="E4" s="66"/>
      <c r="F4" s="66"/>
      <c r="G4" s="66"/>
      <c r="H4" s="66"/>
      <c r="I4" s="66"/>
      <c r="J4" s="57" t="s">
        <v>6</v>
      </c>
      <c r="K4" s="57" t="s">
        <v>15</v>
      </c>
      <c r="L4" s="57"/>
      <c r="M4" s="57" t="s">
        <v>8</v>
      </c>
      <c r="N4" s="57"/>
      <c r="O4" s="67" t="s">
        <v>9</v>
      </c>
      <c r="P4" s="67" t="s">
        <v>18</v>
      </c>
      <c r="Q4" s="57" t="s">
        <v>25</v>
      </c>
      <c r="R4" s="57" t="s">
        <v>20</v>
      </c>
      <c r="U4" s="57" t="s">
        <v>25</v>
      </c>
      <c r="V4" s="57" t="s">
        <v>20</v>
      </c>
    </row>
    <row r="5" spans="1:22" ht="45" customHeight="1" x14ac:dyDescent="0.25">
      <c r="A5" s="65"/>
      <c r="B5" s="48" t="s">
        <v>1</v>
      </c>
      <c r="C5" s="48" t="s">
        <v>2</v>
      </c>
      <c r="D5" s="47" t="s">
        <v>3</v>
      </c>
      <c r="E5" s="47" t="s">
        <v>12</v>
      </c>
      <c r="F5" s="47" t="s">
        <v>4</v>
      </c>
      <c r="G5" s="4" t="s">
        <v>5</v>
      </c>
      <c r="H5" s="4" t="s">
        <v>7</v>
      </c>
      <c r="I5" s="15" t="s">
        <v>19</v>
      </c>
      <c r="J5" s="57"/>
      <c r="K5" s="48" t="s">
        <v>16</v>
      </c>
      <c r="L5" s="48" t="s">
        <v>17</v>
      </c>
      <c r="M5" s="47" t="s">
        <v>13</v>
      </c>
      <c r="N5" s="48" t="s">
        <v>14</v>
      </c>
      <c r="O5" s="67"/>
      <c r="P5" s="67"/>
      <c r="Q5" s="57"/>
      <c r="R5" s="57"/>
      <c r="U5" s="57"/>
      <c r="V5" s="57"/>
    </row>
    <row r="6" spans="1:22" s="1" customFormat="1" ht="15.75" customHeight="1" x14ac:dyDescent="0.25">
      <c r="A6" s="29">
        <v>1</v>
      </c>
      <c r="B6" s="16" t="s">
        <v>53</v>
      </c>
      <c r="C6" s="16" t="s">
        <v>93</v>
      </c>
      <c r="D6" s="3" t="s">
        <v>47</v>
      </c>
      <c r="E6" s="17">
        <v>867330065866638</v>
      </c>
      <c r="F6" s="3"/>
      <c r="G6" s="3" t="s">
        <v>48</v>
      </c>
      <c r="H6" s="20" t="s">
        <v>70</v>
      </c>
      <c r="I6" s="19" t="s">
        <v>64</v>
      </c>
      <c r="J6" s="13" t="s">
        <v>75</v>
      </c>
      <c r="K6" s="12" t="s">
        <v>69</v>
      </c>
      <c r="L6" s="12" t="s">
        <v>68</v>
      </c>
      <c r="M6" s="13" t="s">
        <v>74</v>
      </c>
      <c r="N6" s="12"/>
      <c r="O6" s="12" t="s">
        <v>61</v>
      </c>
      <c r="P6" s="12" t="s">
        <v>62</v>
      </c>
      <c r="Q6" s="23" t="s">
        <v>24</v>
      </c>
      <c r="R6" s="3" t="s">
        <v>28</v>
      </c>
      <c r="U6" s="58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 t="s">
        <v>53</v>
      </c>
      <c r="C7" s="16" t="s">
        <v>93</v>
      </c>
      <c r="D7" s="3" t="s">
        <v>47</v>
      </c>
      <c r="E7" s="17">
        <v>86733026961303</v>
      </c>
      <c r="F7" s="3"/>
      <c r="G7" s="3" t="s">
        <v>48</v>
      </c>
      <c r="H7" s="19"/>
      <c r="I7" s="19" t="s">
        <v>64</v>
      </c>
      <c r="J7" s="12"/>
      <c r="K7" s="12" t="s">
        <v>54</v>
      </c>
      <c r="L7" s="12" t="s">
        <v>68</v>
      </c>
      <c r="M7" s="12" t="s">
        <v>72</v>
      </c>
      <c r="N7" s="12"/>
      <c r="O7" s="12" t="s">
        <v>61</v>
      </c>
      <c r="P7" s="12" t="s">
        <v>62</v>
      </c>
      <c r="Q7" s="23" t="s">
        <v>26</v>
      </c>
      <c r="R7" s="3" t="s">
        <v>31</v>
      </c>
      <c r="U7" s="59"/>
      <c r="V7" s="38" t="s">
        <v>44</v>
      </c>
    </row>
    <row r="8" spans="1:22" s="1" customFormat="1" ht="15.75" customHeight="1" x14ac:dyDescent="0.25">
      <c r="A8" s="29">
        <v>3</v>
      </c>
      <c r="B8" s="16" t="s">
        <v>53</v>
      </c>
      <c r="C8" s="16" t="s">
        <v>93</v>
      </c>
      <c r="D8" s="3" t="s">
        <v>47</v>
      </c>
      <c r="E8" s="17">
        <v>867330026909005</v>
      </c>
      <c r="F8" s="3"/>
      <c r="G8" s="3" t="s">
        <v>48</v>
      </c>
      <c r="H8" s="20"/>
      <c r="I8" s="19" t="s">
        <v>64</v>
      </c>
      <c r="J8" s="13" t="s">
        <v>79</v>
      </c>
      <c r="K8" s="12" t="s">
        <v>54</v>
      </c>
      <c r="L8" s="12" t="s">
        <v>68</v>
      </c>
      <c r="M8" s="13" t="s">
        <v>80</v>
      </c>
      <c r="N8" s="22">
        <v>20000</v>
      </c>
      <c r="O8" s="12" t="s">
        <v>61</v>
      </c>
      <c r="P8" s="12" t="s">
        <v>62</v>
      </c>
      <c r="Q8" s="23" t="s">
        <v>24</v>
      </c>
      <c r="R8" s="3" t="s">
        <v>39</v>
      </c>
      <c r="U8" s="59"/>
      <c r="V8" s="38" t="s">
        <v>28</v>
      </c>
    </row>
    <row r="9" spans="1:22" s="1" customFormat="1" ht="15.75" customHeight="1" x14ac:dyDescent="0.25">
      <c r="A9" s="29">
        <v>4</v>
      </c>
      <c r="B9" s="16" t="s">
        <v>53</v>
      </c>
      <c r="C9" s="16" t="s">
        <v>93</v>
      </c>
      <c r="D9" s="3" t="s">
        <v>47</v>
      </c>
      <c r="E9" s="17">
        <v>869668021832955</v>
      </c>
      <c r="F9" s="3"/>
      <c r="G9" s="3" t="s">
        <v>48</v>
      </c>
      <c r="H9" s="20"/>
      <c r="I9" s="19"/>
      <c r="J9" s="12" t="s">
        <v>76</v>
      </c>
      <c r="K9" s="12"/>
      <c r="L9" s="12"/>
      <c r="M9" s="12" t="s">
        <v>77</v>
      </c>
      <c r="N9" s="12"/>
      <c r="O9" s="12" t="s">
        <v>92</v>
      </c>
      <c r="P9" s="12" t="s">
        <v>62</v>
      </c>
      <c r="Q9" s="23" t="s">
        <v>24</v>
      </c>
      <c r="R9" s="3" t="s">
        <v>38</v>
      </c>
      <c r="U9" s="59"/>
      <c r="V9" s="38" t="s">
        <v>39</v>
      </c>
    </row>
    <row r="10" spans="1:22" s="1" customFormat="1" ht="15.75" customHeight="1" x14ac:dyDescent="0.25">
      <c r="A10" s="29">
        <v>5</v>
      </c>
      <c r="B10" s="16" t="s">
        <v>53</v>
      </c>
      <c r="C10" s="16" t="s">
        <v>93</v>
      </c>
      <c r="D10" s="3" t="s">
        <v>47</v>
      </c>
      <c r="E10" s="17">
        <v>867330023785531</v>
      </c>
      <c r="F10" s="3"/>
      <c r="G10" s="3" t="s">
        <v>48</v>
      </c>
      <c r="H10" s="20"/>
      <c r="I10" s="20" t="s">
        <v>64</v>
      </c>
      <c r="J10" s="12"/>
      <c r="K10" s="12" t="s">
        <v>63</v>
      </c>
      <c r="L10" s="12" t="s">
        <v>68</v>
      </c>
      <c r="M10" s="13" t="s">
        <v>71</v>
      </c>
      <c r="N10" s="12"/>
      <c r="O10" s="12" t="s">
        <v>61</v>
      </c>
      <c r="P10" s="12" t="s">
        <v>62</v>
      </c>
      <c r="Q10" s="23" t="s">
        <v>26</v>
      </c>
      <c r="R10" s="3" t="s">
        <v>31</v>
      </c>
      <c r="U10" s="60"/>
      <c r="V10" s="38" t="s">
        <v>38</v>
      </c>
    </row>
    <row r="11" spans="1:22" s="1" customFormat="1" ht="15.75" customHeight="1" x14ac:dyDescent="0.25">
      <c r="A11" s="29">
        <v>6</v>
      </c>
      <c r="B11" s="16" t="s">
        <v>53</v>
      </c>
      <c r="C11" s="16" t="s">
        <v>93</v>
      </c>
      <c r="D11" s="3" t="s">
        <v>47</v>
      </c>
      <c r="E11" s="17">
        <v>867330021499242</v>
      </c>
      <c r="F11" s="3"/>
      <c r="G11" s="3" t="s">
        <v>48</v>
      </c>
      <c r="H11" s="12"/>
      <c r="I11" s="13" t="s">
        <v>64</v>
      </c>
      <c r="J11" s="13" t="s">
        <v>75</v>
      </c>
      <c r="K11" s="12" t="s">
        <v>78</v>
      </c>
      <c r="L11" s="12" t="s">
        <v>68</v>
      </c>
      <c r="M11" s="13" t="s">
        <v>74</v>
      </c>
      <c r="N11" s="12"/>
      <c r="O11" s="12" t="s">
        <v>61</v>
      </c>
      <c r="P11" s="12" t="s">
        <v>62</v>
      </c>
      <c r="Q11" s="23" t="s">
        <v>24</v>
      </c>
      <c r="R11" s="3" t="s">
        <v>28</v>
      </c>
      <c r="U11" s="58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 t="s">
        <v>53</v>
      </c>
      <c r="C12" s="16" t="s">
        <v>93</v>
      </c>
      <c r="D12" s="3" t="s">
        <v>47</v>
      </c>
      <c r="E12" s="17">
        <v>869668021801950</v>
      </c>
      <c r="F12" s="3"/>
      <c r="G12" s="3" t="s">
        <v>48</v>
      </c>
      <c r="H12" s="12"/>
      <c r="I12" s="21" t="s">
        <v>55</v>
      </c>
      <c r="J12" s="21" t="s">
        <v>73</v>
      </c>
      <c r="K12" s="21" t="s">
        <v>54</v>
      </c>
      <c r="L12" s="12"/>
      <c r="M12" s="13" t="s">
        <v>74</v>
      </c>
      <c r="N12" s="12"/>
      <c r="O12" s="12" t="s">
        <v>61</v>
      </c>
      <c r="P12" s="12" t="s">
        <v>62</v>
      </c>
      <c r="Q12" s="28" t="s">
        <v>26</v>
      </c>
      <c r="R12" s="3" t="s">
        <v>31</v>
      </c>
      <c r="U12" s="59"/>
      <c r="V12" s="39" t="s">
        <v>31</v>
      </c>
    </row>
    <row r="13" spans="1:22" s="1" customFormat="1" ht="15.75" customHeight="1" x14ac:dyDescent="0.25">
      <c r="A13" s="29">
        <v>8</v>
      </c>
      <c r="B13" s="16" t="s">
        <v>98</v>
      </c>
      <c r="C13" s="16" t="s">
        <v>130</v>
      </c>
      <c r="D13" s="3" t="s">
        <v>47</v>
      </c>
      <c r="E13" s="17">
        <v>867330065867881</v>
      </c>
      <c r="F13" s="3"/>
      <c r="G13" s="3" t="s">
        <v>48</v>
      </c>
      <c r="H13" s="21"/>
      <c r="I13" s="21" t="s">
        <v>127</v>
      </c>
      <c r="J13" s="21"/>
      <c r="K13" s="21" t="s">
        <v>126</v>
      </c>
      <c r="L13" s="12" t="s">
        <v>68</v>
      </c>
      <c r="M13" s="12" t="s">
        <v>71</v>
      </c>
      <c r="N13" s="21"/>
      <c r="O13" s="12" t="s">
        <v>61</v>
      </c>
      <c r="P13" s="12" t="s">
        <v>105</v>
      </c>
      <c r="Q13" s="28" t="s">
        <v>26</v>
      </c>
      <c r="R13" s="3" t="s">
        <v>31</v>
      </c>
      <c r="U13" s="60"/>
      <c r="V13" s="38" t="s">
        <v>32</v>
      </c>
    </row>
    <row r="14" spans="1:22" s="1" customFormat="1" ht="15.75" customHeight="1" x14ac:dyDescent="0.25">
      <c r="A14" s="29">
        <v>9</v>
      </c>
      <c r="B14" s="16" t="s">
        <v>98</v>
      </c>
      <c r="C14" s="16" t="s">
        <v>130</v>
      </c>
      <c r="D14" s="3" t="s">
        <v>47</v>
      </c>
      <c r="E14" s="17">
        <v>869668021832955</v>
      </c>
      <c r="F14" s="3"/>
      <c r="G14" s="3" t="s">
        <v>48</v>
      </c>
      <c r="H14" s="12"/>
      <c r="I14" s="12"/>
      <c r="J14" s="12" t="s">
        <v>122</v>
      </c>
      <c r="K14" s="12"/>
      <c r="L14" s="12"/>
      <c r="M14" s="12" t="s">
        <v>123</v>
      </c>
      <c r="N14" s="12"/>
      <c r="O14" s="12" t="s">
        <v>92</v>
      </c>
      <c r="P14" s="12" t="s">
        <v>105</v>
      </c>
      <c r="Q14" s="28" t="s">
        <v>24</v>
      </c>
      <c r="R14" s="50" t="s">
        <v>38</v>
      </c>
    </row>
    <row r="15" spans="1:22" ht="16.5" x14ac:dyDescent="0.25">
      <c r="A15" s="29">
        <v>10</v>
      </c>
      <c r="B15" s="16" t="s">
        <v>98</v>
      </c>
      <c r="C15" s="16" t="s">
        <v>130</v>
      </c>
      <c r="D15" s="3" t="s">
        <v>47</v>
      </c>
      <c r="E15" s="17">
        <v>869668021842253</v>
      </c>
      <c r="F15" s="3"/>
      <c r="G15" s="3" t="s">
        <v>48</v>
      </c>
      <c r="H15" s="12"/>
      <c r="I15" s="22" t="s">
        <v>113</v>
      </c>
      <c r="J15" s="12" t="s">
        <v>124</v>
      </c>
      <c r="K15" s="12" t="s">
        <v>125</v>
      </c>
      <c r="L15" s="12" t="s">
        <v>68</v>
      </c>
      <c r="M15" s="13" t="s">
        <v>80</v>
      </c>
      <c r="N15" s="12"/>
      <c r="O15" s="12" t="s">
        <v>61</v>
      </c>
      <c r="P15" s="12" t="s">
        <v>105</v>
      </c>
      <c r="Q15" s="23" t="s">
        <v>24</v>
      </c>
      <c r="R15" s="3" t="s">
        <v>39</v>
      </c>
    </row>
    <row r="16" spans="1:22" ht="16.5" x14ac:dyDescent="0.25">
      <c r="A16" s="29">
        <v>11</v>
      </c>
      <c r="B16" s="16">
        <v>43431</v>
      </c>
      <c r="C16" s="56">
        <v>43434</v>
      </c>
      <c r="D16" s="3" t="s">
        <v>47</v>
      </c>
      <c r="E16" s="17">
        <v>867330023792875</v>
      </c>
      <c r="F16" s="12"/>
      <c r="G16" s="3" t="s">
        <v>48</v>
      </c>
      <c r="H16" s="12"/>
      <c r="I16" s="52" t="s">
        <v>155</v>
      </c>
      <c r="J16" s="12"/>
      <c r="K16" s="12" t="s">
        <v>154</v>
      </c>
      <c r="L16" s="12" t="s">
        <v>54</v>
      </c>
      <c r="M16" s="12" t="s">
        <v>71</v>
      </c>
      <c r="N16" s="12"/>
      <c r="O16" s="12" t="s">
        <v>61</v>
      </c>
      <c r="P16" s="12" t="s">
        <v>140</v>
      </c>
      <c r="Q16" s="28" t="s">
        <v>26</v>
      </c>
      <c r="R16" s="3" t="s">
        <v>31</v>
      </c>
      <c r="U16" s="27" t="s">
        <v>41</v>
      </c>
      <c r="V16" s="26" t="s">
        <v>21</v>
      </c>
    </row>
    <row r="17" spans="1:22" ht="16.5" x14ac:dyDescent="0.25">
      <c r="A17" s="29">
        <v>12</v>
      </c>
      <c r="B17" s="16">
        <v>43431</v>
      </c>
      <c r="C17" s="56">
        <v>43434</v>
      </c>
      <c r="D17" s="3" t="s">
        <v>47</v>
      </c>
      <c r="E17" s="17">
        <v>867330065866007</v>
      </c>
      <c r="F17" s="12"/>
      <c r="G17" s="3" t="s">
        <v>48</v>
      </c>
      <c r="H17" s="12"/>
      <c r="I17" s="52" t="s">
        <v>157</v>
      </c>
      <c r="J17" s="12" t="s">
        <v>40</v>
      </c>
      <c r="K17" s="12" t="s">
        <v>154</v>
      </c>
      <c r="L17" s="12" t="s">
        <v>54</v>
      </c>
      <c r="M17" s="12" t="s">
        <v>167</v>
      </c>
      <c r="N17" s="12"/>
      <c r="O17" s="12" t="s">
        <v>61</v>
      </c>
      <c r="P17" s="12" t="s">
        <v>140</v>
      </c>
      <c r="Q17" s="28" t="s">
        <v>24</v>
      </c>
      <c r="R17" s="50" t="s">
        <v>39</v>
      </c>
      <c r="U17" s="24" t="s">
        <v>23</v>
      </c>
      <c r="V17" s="3">
        <f>COUNTIF(Q6:Q55,"PM")</f>
        <v>6</v>
      </c>
    </row>
    <row r="18" spans="1:22" ht="16.5" x14ac:dyDescent="0.25">
      <c r="A18" s="29">
        <v>13</v>
      </c>
      <c r="B18" s="16">
        <v>43431</v>
      </c>
      <c r="C18" s="56">
        <v>43434</v>
      </c>
      <c r="D18" s="3" t="s">
        <v>47</v>
      </c>
      <c r="E18" s="17">
        <v>867330023793451</v>
      </c>
      <c r="F18" s="12"/>
      <c r="G18" s="3" t="s">
        <v>48</v>
      </c>
      <c r="H18" s="12"/>
      <c r="I18" s="52" t="s">
        <v>155</v>
      </c>
      <c r="J18" s="51" t="s">
        <v>40</v>
      </c>
      <c r="K18" s="12" t="s">
        <v>154</v>
      </c>
      <c r="L18" s="12" t="s">
        <v>54</v>
      </c>
      <c r="M18" s="12" t="s">
        <v>156</v>
      </c>
      <c r="N18" s="22">
        <v>45000</v>
      </c>
      <c r="O18" s="12" t="s">
        <v>61</v>
      </c>
      <c r="P18" s="12" t="s">
        <v>140</v>
      </c>
      <c r="Q18" s="28" t="s">
        <v>26</v>
      </c>
      <c r="R18" s="3" t="s">
        <v>31</v>
      </c>
      <c r="U18" s="24" t="s">
        <v>22</v>
      </c>
      <c r="V18" s="3">
        <f>COUNTIF(Q6:Q56,"PC")</f>
        <v>7</v>
      </c>
    </row>
    <row r="19" spans="1:22" ht="17.25" x14ac:dyDescent="0.25">
      <c r="A19" s="29">
        <v>14</v>
      </c>
      <c r="B19" s="32"/>
      <c r="C19" s="12"/>
      <c r="D19" s="12"/>
      <c r="E19" s="17"/>
      <c r="F19" s="3"/>
      <c r="G19" s="3"/>
      <c r="H19" s="12"/>
      <c r="I19" s="12"/>
      <c r="J19" s="12"/>
      <c r="K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13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2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3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2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6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1" t="s">
        <v>45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9"/>
    </row>
    <row r="2" spans="1:22" ht="20.25" customHeight="1" x14ac:dyDescent="0.25">
      <c r="A2" s="62" t="s">
        <v>11</v>
      </c>
      <c r="B2" s="63"/>
      <c r="C2" s="63"/>
      <c r="D2" s="63"/>
      <c r="E2" s="64" t="s">
        <v>46</v>
      </c>
      <c r="F2" s="64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65" t="s">
        <v>0</v>
      </c>
      <c r="B4" s="66" t="s">
        <v>10</v>
      </c>
      <c r="C4" s="66"/>
      <c r="D4" s="66"/>
      <c r="E4" s="66"/>
      <c r="F4" s="66"/>
      <c r="G4" s="66"/>
      <c r="H4" s="66"/>
      <c r="I4" s="66"/>
      <c r="J4" s="57" t="s">
        <v>6</v>
      </c>
      <c r="K4" s="57" t="s">
        <v>15</v>
      </c>
      <c r="L4" s="57"/>
      <c r="M4" s="57" t="s">
        <v>8</v>
      </c>
      <c r="N4" s="57"/>
      <c r="O4" s="67" t="s">
        <v>9</v>
      </c>
      <c r="P4" s="67" t="s">
        <v>18</v>
      </c>
      <c r="Q4" s="57" t="s">
        <v>25</v>
      </c>
      <c r="R4" s="57" t="s">
        <v>20</v>
      </c>
      <c r="U4" s="57" t="s">
        <v>25</v>
      </c>
      <c r="V4" s="57" t="s">
        <v>20</v>
      </c>
    </row>
    <row r="5" spans="1:22" ht="45" customHeight="1" x14ac:dyDescent="0.25">
      <c r="A5" s="65"/>
      <c r="B5" s="48" t="s">
        <v>1</v>
      </c>
      <c r="C5" s="48" t="s">
        <v>2</v>
      </c>
      <c r="D5" s="47" t="s">
        <v>3</v>
      </c>
      <c r="E5" s="47" t="s">
        <v>12</v>
      </c>
      <c r="F5" s="47" t="s">
        <v>4</v>
      </c>
      <c r="G5" s="4" t="s">
        <v>5</v>
      </c>
      <c r="H5" s="4" t="s">
        <v>7</v>
      </c>
      <c r="I5" s="15" t="s">
        <v>19</v>
      </c>
      <c r="J5" s="57"/>
      <c r="K5" s="48" t="s">
        <v>16</v>
      </c>
      <c r="L5" s="48" t="s">
        <v>17</v>
      </c>
      <c r="M5" s="47" t="s">
        <v>13</v>
      </c>
      <c r="N5" s="48" t="s">
        <v>14</v>
      </c>
      <c r="O5" s="67"/>
      <c r="P5" s="67"/>
      <c r="Q5" s="57"/>
      <c r="R5" s="57"/>
      <c r="U5" s="57"/>
      <c r="V5" s="57"/>
    </row>
    <row r="6" spans="1:22" s="1" customFormat="1" ht="15.75" customHeight="1" x14ac:dyDescent="0.25">
      <c r="A6" s="29">
        <v>1</v>
      </c>
      <c r="B6" s="16" t="s">
        <v>98</v>
      </c>
      <c r="C6" s="16" t="s">
        <v>130</v>
      </c>
      <c r="D6" s="3" t="s">
        <v>97</v>
      </c>
      <c r="E6" s="17">
        <v>867857039930768</v>
      </c>
      <c r="F6" s="3"/>
      <c r="G6" s="3" t="s">
        <v>52</v>
      </c>
      <c r="H6" s="12"/>
      <c r="I6" s="19" t="s">
        <v>101</v>
      </c>
      <c r="J6" s="13" t="s">
        <v>103</v>
      </c>
      <c r="K6" s="12" t="s">
        <v>102</v>
      </c>
      <c r="L6" s="12" t="s">
        <v>106</v>
      </c>
      <c r="M6" s="13" t="s">
        <v>104</v>
      </c>
      <c r="N6" s="12"/>
      <c r="O6" s="12" t="s">
        <v>61</v>
      </c>
      <c r="P6" s="12" t="s">
        <v>105</v>
      </c>
      <c r="Q6" s="23" t="s">
        <v>24</v>
      </c>
      <c r="R6" s="3" t="s">
        <v>38</v>
      </c>
      <c r="U6" s="58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59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9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9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60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8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9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60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1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1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1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1" t="s">
        <v>45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9"/>
    </row>
    <row r="2" spans="1:22" ht="20.25" customHeight="1" x14ac:dyDescent="0.25">
      <c r="A2" s="62" t="s">
        <v>11</v>
      </c>
      <c r="B2" s="63"/>
      <c r="C2" s="63"/>
      <c r="D2" s="63"/>
      <c r="E2" s="64" t="s">
        <v>46</v>
      </c>
      <c r="F2" s="64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65" t="s">
        <v>0</v>
      </c>
      <c r="B4" s="68">
        <v>43461</v>
      </c>
      <c r="C4" s="66"/>
      <c r="D4" s="66"/>
      <c r="E4" s="66"/>
      <c r="F4" s="66"/>
      <c r="G4" s="66"/>
      <c r="H4" s="66"/>
      <c r="I4" s="66"/>
      <c r="J4" s="57" t="s">
        <v>6</v>
      </c>
      <c r="K4" s="57" t="s">
        <v>15</v>
      </c>
      <c r="L4" s="57"/>
      <c r="M4" s="57" t="s">
        <v>8</v>
      </c>
      <c r="N4" s="57"/>
      <c r="O4" s="67" t="s">
        <v>9</v>
      </c>
      <c r="P4" s="67" t="s">
        <v>18</v>
      </c>
      <c r="Q4" s="57" t="s">
        <v>25</v>
      </c>
      <c r="R4" s="57" t="s">
        <v>20</v>
      </c>
      <c r="U4" s="57" t="s">
        <v>25</v>
      </c>
      <c r="V4" s="57" t="s">
        <v>20</v>
      </c>
    </row>
    <row r="5" spans="1:22" ht="45" customHeight="1" x14ac:dyDescent="0.25">
      <c r="A5" s="65"/>
      <c r="B5" s="48" t="s">
        <v>1</v>
      </c>
      <c r="C5" s="48" t="s">
        <v>2</v>
      </c>
      <c r="D5" s="47" t="s">
        <v>3</v>
      </c>
      <c r="E5" s="47" t="s">
        <v>12</v>
      </c>
      <c r="F5" s="47" t="s">
        <v>4</v>
      </c>
      <c r="G5" s="4" t="s">
        <v>5</v>
      </c>
      <c r="H5" s="4" t="s">
        <v>7</v>
      </c>
      <c r="I5" s="15" t="s">
        <v>19</v>
      </c>
      <c r="J5" s="57"/>
      <c r="K5" s="48" t="s">
        <v>16</v>
      </c>
      <c r="L5" s="48" t="s">
        <v>17</v>
      </c>
      <c r="M5" s="47" t="s">
        <v>13</v>
      </c>
      <c r="N5" s="48" t="s">
        <v>14</v>
      </c>
      <c r="O5" s="67"/>
      <c r="P5" s="67"/>
      <c r="Q5" s="57"/>
      <c r="R5" s="57"/>
      <c r="U5" s="57"/>
      <c r="V5" s="57"/>
    </row>
    <row r="6" spans="1:22" s="1" customFormat="1" ht="15.75" customHeight="1" x14ac:dyDescent="0.25">
      <c r="A6" s="29">
        <v>1</v>
      </c>
      <c r="B6" s="16">
        <v>43461</v>
      </c>
      <c r="C6" s="16">
        <v>43434</v>
      </c>
      <c r="D6" s="3" t="s">
        <v>134</v>
      </c>
      <c r="E6" s="17">
        <v>861694037941208</v>
      </c>
      <c r="F6" s="3" t="s">
        <v>135</v>
      </c>
      <c r="G6" s="3" t="s">
        <v>48</v>
      </c>
      <c r="H6" s="12"/>
      <c r="I6" s="54" t="s">
        <v>159</v>
      </c>
      <c r="J6" s="13" t="s">
        <v>160</v>
      </c>
      <c r="K6" s="12" t="s">
        <v>158</v>
      </c>
      <c r="L6" s="12" t="s">
        <v>161</v>
      </c>
      <c r="M6" s="13" t="s">
        <v>162</v>
      </c>
      <c r="N6" s="12"/>
      <c r="O6" s="12" t="s">
        <v>61</v>
      </c>
      <c r="P6" s="12" t="s">
        <v>140</v>
      </c>
      <c r="Q6" s="23" t="s">
        <v>26</v>
      </c>
      <c r="R6" s="3" t="s">
        <v>31</v>
      </c>
      <c r="U6" s="58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59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9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9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60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8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9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60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1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0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1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1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1" t="s">
        <v>45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9"/>
    </row>
    <row r="2" spans="1:22" ht="20.25" customHeight="1" x14ac:dyDescent="0.25">
      <c r="A2" s="62" t="s">
        <v>11</v>
      </c>
      <c r="B2" s="63"/>
      <c r="C2" s="63"/>
      <c r="D2" s="63"/>
      <c r="E2" s="64" t="s">
        <v>46</v>
      </c>
      <c r="F2" s="64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65" t="s">
        <v>0</v>
      </c>
      <c r="B4" s="66" t="s">
        <v>10</v>
      </c>
      <c r="C4" s="66"/>
      <c r="D4" s="66"/>
      <c r="E4" s="66"/>
      <c r="F4" s="66"/>
      <c r="G4" s="66"/>
      <c r="H4" s="66"/>
      <c r="I4" s="66"/>
      <c r="J4" s="57" t="s">
        <v>6</v>
      </c>
      <c r="K4" s="57" t="s">
        <v>15</v>
      </c>
      <c r="L4" s="57"/>
      <c r="M4" s="57" t="s">
        <v>8</v>
      </c>
      <c r="N4" s="57"/>
      <c r="O4" s="67" t="s">
        <v>9</v>
      </c>
      <c r="P4" s="67" t="s">
        <v>18</v>
      </c>
      <c r="Q4" s="57" t="s">
        <v>25</v>
      </c>
      <c r="R4" s="57" t="s">
        <v>20</v>
      </c>
      <c r="U4" s="57" t="s">
        <v>25</v>
      </c>
      <c r="V4" s="57" t="s">
        <v>20</v>
      </c>
    </row>
    <row r="5" spans="1:22" ht="45" customHeight="1" x14ac:dyDescent="0.25">
      <c r="A5" s="65"/>
      <c r="B5" s="48" t="s">
        <v>1</v>
      </c>
      <c r="C5" s="48" t="s">
        <v>2</v>
      </c>
      <c r="D5" s="47" t="s">
        <v>3</v>
      </c>
      <c r="E5" s="47" t="s">
        <v>12</v>
      </c>
      <c r="F5" s="47" t="s">
        <v>4</v>
      </c>
      <c r="G5" s="4" t="s">
        <v>5</v>
      </c>
      <c r="H5" s="4" t="s">
        <v>7</v>
      </c>
      <c r="I5" s="15" t="s">
        <v>19</v>
      </c>
      <c r="J5" s="57"/>
      <c r="K5" s="48" t="s">
        <v>16</v>
      </c>
      <c r="L5" s="48" t="s">
        <v>17</v>
      </c>
      <c r="M5" s="47" t="s">
        <v>13</v>
      </c>
      <c r="N5" s="48" t="s">
        <v>14</v>
      </c>
      <c r="O5" s="67"/>
      <c r="P5" s="67"/>
      <c r="Q5" s="57"/>
      <c r="R5" s="57"/>
      <c r="U5" s="57"/>
      <c r="V5" s="57"/>
    </row>
    <row r="6" spans="1:22" s="1" customFormat="1" ht="15.75" customHeight="1" x14ac:dyDescent="0.25">
      <c r="A6" s="29">
        <v>1</v>
      </c>
      <c r="B6" s="16" t="s">
        <v>98</v>
      </c>
      <c r="C6" s="16" t="s">
        <v>130</v>
      </c>
      <c r="D6" s="3" t="s">
        <v>99</v>
      </c>
      <c r="E6" s="17">
        <v>868345031029200</v>
      </c>
      <c r="F6" s="3"/>
      <c r="G6" s="3" t="s">
        <v>52</v>
      </c>
      <c r="H6" s="12"/>
      <c r="I6" s="19" t="s">
        <v>113</v>
      </c>
      <c r="J6" s="13" t="s">
        <v>133</v>
      </c>
      <c r="K6" s="12" t="s">
        <v>112</v>
      </c>
      <c r="L6" s="12"/>
      <c r="M6" s="13" t="s">
        <v>131</v>
      </c>
      <c r="N6" s="12"/>
      <c r="O6" s="12" t="s">
        <v>132</v>
      </c>
      <c r="P6" s="12" t="s">
        <v>105</v>
      </c>
      <c r="Q6" s="23" t="s">
        <v>24</v>
      </c>
      <c r="R6" s="3" t="s">
        <v>44</v>
      </c>
      <c r="U6" s="58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 t="s">
        <v>98</v>
      </c>
      <c r="C7" s="16" t="s">
        <v>130</v>
      </c>
      <c r="D7" s="3" t="s">
        <v>99</v>
      </c>
      <c r="E7" s="17">
        <v>868345031046378</v>
      </c>
      <c r="F7" s="3"/>
      <c r="G7" s="3" t="s">
        <v>52</v>
      </c>
      <c r="H7" s="19"/>
      <c r="I7" s="19" t="s">
        <v>114</v>
      </c>
      <c r="J7" s="13" t="s">
        <v>133</v>
      </c>
      <c r="K7" s="12" t="s">
        <v>112</v>
      </c>
      <c r="L7" s="12"/>
      <c r="M7" s="13" t="s">
        <v>131</v>
      </c>
      <c r="N7" s="12"/>
      <c r="O7" s="12" t="s">
        <v>132</v>
      </c>
      <c r="P7" s="12" t="s">
        <v>105</v>
      </c>
      <c r="Q7" s="23" t="s">
        <v>24</v>
      </c>
      <c r="R7" s="3" t="s">
        <v>44</v>
      </c>
      <c r="U7" s="59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9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9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60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8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9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60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2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2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2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1" t="s">
        <v>45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9"/>
    </row>
    <row r="2" spans="1:22" ht="20.25" customHeight="1" x14ac:dyDescent="0.25">
      <c r="A2" s="62" t="s">
        <v>11</v>
      </c>
      <c r="B2" s="63"/>
      <c r="C2" s="63"/>
      <c r="D2" s="63"/>
      <c r="E2" s="64" t="s">
        <v>46</v>
      </c>
      <c r="F2" s="64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65" t="s">
        <v>0</v>
      </c>
      <c r="B4" s="66" t="s">
        <v>10</v>
      </c>
      <c r="C4" s="66"/>
      <c r="D4" s="66"/>
      <c r="E4" s="66"/>
      <c r="F4" s="66"/>
      <c r="G4" s="66"/>
      <c r="H4" s="66"/>
      <c r="I4" s="66"/>
      <c r="J4" s="57" t="s">
        <v>6</v>
      </c>
      <c r="K4" s="57" t="s">
        <v>15</v>
      </c>
      <c r="L4" s="57"/>
      <c r="M4" s="57" t="s">
        <v>8</v>
      </c>
      <c r="N4" s="57"/>
      <c r="O4" s="67" t="s">
        <v>9</v>
      </c>
      <c r="P4" s="67" t="s">
        <v>18</v>
      </c>
      <c r="Q4" s="57" t="s">
        <v>25</v>
      </c>
      <c r="R4" s="57" t="s">
        <v>20</v>
      </c>
      <c r="U4" s="57" t="s">
        <v>25</v>
      </c>
      <c r="V4" s="57" t="s">
        <v>20</v>
      </c>
    </row>
    <row r="5" spans="1:22" ht="45" customHeight="1" x14ac:dyDescent="0.25">
      <c r="A5" s="65"/>
      <c r="B5" s="48" t="s">
        <v>1</v>
      </c>
      <c r="C5" s="48" t="s">
        <v>2</v>
      </c>
      <c r="D5" s="47" t="s">
        <v>3</v>
      </c>
      <c r="E5" s="47" t="s">
        <v>12</v>
      </c>
      <c r="F5" s="47" t="s">
        <v>4</v>
      </c>
      <c r="G5" s="4" t="s">
        <v>5</v>
      </c>
      <c r="H5" s="4" t="s">
        <v>7</v>
      </c>
      <c r="I5" s="15" t="s">
        <v>19</v>
      </c>
      <c r="J5" s="57"/>
      <c r="K5" s="48" t="s">
        <v>16</v>
      </c>
      <c r="L5" s="48" t="s">
        <v>17</v>
      </c>
      <c r="M5" s="47" t="s">
        <v>13</v>
      </c>
      <c r="N5" s="48" t="s">
        <v>14</v>
      </c>
      <c r="O5" s="67"/>
      <c r="P5" s="67"/>
      <c r="Q5" s="57"/>
      <c r="R5" s="57"/>
      <c r="U5" s="57"/>
      <c r="V5" s="57"/>
    </row>
    <row r="6" spans="1:22" s="1" customFormat="1" ht="15.75" customHeight="1" x14ac:dyDescent="0.25">
      <c r="A6" s="29">
        <v>1</v>
      </c>
      <c r="B6" s="16" t="s">
        <v>98</v>
      </c>
      <c r="C6" s="16" t="s">
        <v>130</v>
      </c>
      <c r="D6" s="3" t="s">
        <v>100</v>
      </c>
      <c r="E6" s="17">
        <v>1805240016</v>
      </c>
      <c r="F6" s="3"/>
      <c r="G6" s="3" t="s">
        <v>52</v>
      </c>
      <c r="H6" s="12"/>
      <c r="I6" s="19"/>
      <c r="J6" s="13" t="s">
        <v>128</v>
      </c>
      <c r="K6" s="12"/>
      <c r="L6" s="12"/>
      <c r="M6" s="13"/>
      <c r="N6" s="12"/>
      <c r="O6" s="12" t="s">
        <v>61</v>
      </c>
      <c r="P6" s="12" t="s">
        <v>105</v>
      </c>
      <c r="Q6" s="23" t="s">
        <v>26</v>
      </c>
      <c r="R6" s="3" t="s">
        <v>32</v>
      </c>
      <c r="U6" s="58" t="s">
        <v>24</v>
      </c>
      <c r="V6" s="38" t="s">
        <v>27</v>
      </c>
    </row>
    <row r="7" spans="1:22" s="74" customFormat="1" ht="15.75" customHeight="1" x14ac:dyDescent="0.25">
      <c r="A7" s="69">
        <v>2</v>
      </c>
      <c r="B7" s="70" t="s">
        <v>98</v>
      </c>
      <c r="C7" s="70" t="s">
        <v>168</v>
      </c>
      <c r="D7" s="69" t="s">
        <v>100</v>
      </c>
      <c r="E7" s="71">
        <v>1805240009</v>
      </c>
      <c r="F7" s="69"/>
      <c r="G7" s="69" t="s">
        <v>52</v>
      </c>
      <c r="H7" s="72"/>
      <c r="I7" s="72"/>
      <c r="J7" s="69" t="s">
        <v>129</v>
      </c>
      <c r="K7" s="69"/>
      <c r="L7" s="69"/>
      <c r="M7" s="69" t="s">
        <v>77</v>
      </c>
      <c r="N7" s="69"/>
      <c r="O7" s="69" t="s">
        <v>61</v>
      </c>
      <c r="P7" s="69" t="s">
        <v>105</v>
      </c>
      <c r="Q7" s="73" t="s">
        <v>24</v>
      </c>
      <c r="R7" s="69" t="s">
        <v>39</v>
      </c>
      <c r="U7" s="59"/>
      <c r="V7" s="75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9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9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60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8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9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60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1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1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2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1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1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zoomScale="55" zoomScaleNormal="55" workbookViewId="0">
      <selection activeCell="B6" sqref="B6:R4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1" t="s">
        <v>45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9"/>
    </row>
    <row r="2" spans="1:22" ht="20.25" customHeight="1" x14ac:dyDescent="0.25">
      <c r="A2" s="62" t="s">
        <v>11</v>
      </c>
      <c r="B2" s="63"/>
      <c r="C2" s="63"/>
      <c r="D2" s="63"/>
      <c r="E2" s="64" t="s">
        <v>46</v>
      </c>
      <c r="F2" s="64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65" t="s">
        <v>0</v>
      </c>
      <c r="B4" s="66" t="s">
        <v>10</v>
      </c>
      <c r="C4" s="66"/>
      <c r="D4" s="66"/>
      <c r="E4" s="66"/>
      <c r="F4" s="66"/>
      <c r="G4" s="66"/>
      <c r="H4" s="66"/>
      <c r="I4" s="66"/>
      <c r="J4" s="57" t="s">
        <v>6</v>
      </c>
      <c r="K4" s="57" t="s">
        <v>15</v>
      </c>
      <c r="L4" s="57"/>
      <c r="M4" s="57" t="s">
        <v>8</v>
      </c>
      <c r="N4" s="57"/>
      <c r="O4" s="67" t="s">
        <v>9</v>
      </c>
      <c r="P4" s="67" t="s">
        <v>18</v>
      </c>
      <c r="Q4" s="57" t="s">
        <v>25</v>
      </c>
      <c r="R4" s="57" t="s">
        <v>20</v>
      </c>
      <c r="U4" s="57" t="s">
        <v>25</v>
      </c>
      <c r="V4" s="57" t="s">
        <v>20</v>
      </c>
    </row>
    <row r="5" spans="1:22" ht="45" customHeight="1" x14ac:dyDescent="0.25">
      <c r="A5" s="65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4" t="s">
        <v>5</v>
      </c>
      <c r="H5" s="4" t="s">
        <v>7</v>
      </c>
      <c r="I5" s="15" t="s">
        <v>19</v>
      </c>
      <c r="J5" s="57"/>
      <c r="K5" s="46" t="s">
        <v>16</v>
      </c>
      <c r="L5" s="46" t="s">
        <v>17</v>
      </c>
      <c r="M5" s="45" t="s">
        <v>13</v>
      </c>
      <c r="N5" s="46" t="s">
        <v>14</v>
      </c>
      <c r="O5" s="67"/>
      <c r="P5" s="67"/>
      <c r="Q5" s="57"/>
      <c r="R5" s="57"/>
      <c r="U5" s="57"/>
      <c r="V5" s="57"/>
    </row>
    <row r="6" spans="1:22" s="1" customFormat="1" ht="15.75" customHeight="1" x14ac:dyDescent="0.25">
      <c r="A6" s="29">
        <v>1</v>
      </c>
      <c r="B6" s="16" t="s">
        <v>53</v>
      </c>
      <c r="C6" s="16" t="s">
        <v>93</v>
      </c>
      <c r="D6" s="3" t="s">
        <v>49</v>
      </c>
      <c r="E6" s="17">
        <v>867330022281789</v>
      </c>
      <c r="F6" s="3"/>
      <c r="G6" s="3" t="s">
        <v>48</v>
      </c>
      <c r="H6" s="12" t="s">
        <v>94</v>
      </c>
      <c r="I6" s="19" t="s">
        <v>81</v>
      </c>
      <c r="J6" s="13"/>
      <c r="K6" s="12" t="s">
        <v>88</v>
      </c>
      <c r="L6" s="12" t="s">
        <v>84</v>
      </c>
      <c r="M6" s="12" t="s">
        <v>85</v>
      </c>
      <c r="N6" s="12"/>
      <c r="O6" s="12" t="s">
        <v>61</v>
      </c>
      <c r="P6" s="12" t="s">
        <v>62</v>
      </c>
      <c r="Q6" s="23" t="s">
        <v>26</v>
      </c>
      <c r="R6" s="3" t="s">
        <v>31</v>
      </c>
      <c r="U6" s="58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 t="s">
        <v>53</v>
      </c>
      <c r="C7" s="16" t="s">
        <v>93</v>
      </c>
      <c r="D7" s="3" t="s">
        <v>49</v>
      </c>
      <c r="E7" s="49" t="s">
        <v>50</v>
      </c>
      <c r="F7" s="3"/>
      <c r="G7" s="3" t="s">
        <v>48</v>
      </c>
      <c r="H7" s="19"/>
      <c r="I7" s="19" t="s">
        <v>89</v>
      </c>
      <c r="J7" s="12" t="s">
        <v>91</v>
      </c>
      <c r="K7" s="12"/>
      <c r="L7" s="12" t="s">
        <v>84</v>
      </c>
      <c r="M7" s="12" t="s">
        <v>90</v>
      </c>
      <c r="N7" s="12"/>
      <c r="O7" s="12" t="s">
        <v>92</v>
      </c>
      <c r="P7" s="12" t="s">
        <v>62</v>
      </c>
      <c r="Q7" s="23" t="s">
        <v>24</v>
      </c>
      <c r="R7" s="3" t="s">
        <v>44</v>
      </c>
      <c r="U7" s="59"/>
      <c r="V7" s="38" t="s">
        <v>44</v>
      </c>
    </row>
    <row r="8" spans="1:22" s="1" customFormat="1" ht="15.75" customHeight="1" x14ac:dyDescent="0.25">
      <c r="A8" s="29">
        <v>3</v>
      </c>
      <c r="B8" s="16" t="s">
        <v>53</v>
      </c>
      <c r="C8" s="16" t="s">
        <v>93</v>
      </c>
      <c r="D8" s="3" t="s">
        <v>49</v>
      </c>
      <c r="E8" s="17">
        <v>866762029128319</v>
      </c>
      <c r="F8" s="3"/>
      <c r="G8" s="3" t="s">
        <v>48</v>
      </c>
      <c r="H8" s="20" t="s">
        <v>87</v>
      </c>
      <c r="I8" s="19" t="s">
        <v>81</v>
      </c>
      <c r="J8" s="13"/>
      <c r="K8" s="12" t="s">
        <v>86</v>
      </c>
      <c r="L8" s="12" t="s">
        <v>84</v>
      </c>
      <c r="M8" s="12" t="s">
        <v>85</v>
      </c>
      <c r="N8" s="12"/>
      <c r="O8" s="12" t="s">
        <v>61</v>
      </c>
      <c r="P8" s="12" t="s">
        <v>62</v>
      </c>
      <c r="Q8" s="23" t="s">
        <v>26</v>
      </c>
      <c r="R8" s="3" t="s">
        <v>31</v>
      </c>
      <c r="U8" s="59"/>
      <c r="V8" s="38" t="s">
        <v>28</v>
      </c>
    </row>
    <row r="9" spans="1:22" s="1" customFormat="1" ht="15.75" customHeight="1" x14ac:dyDescent="0.25">
      <c r="A9" s="29">
        <v>4</v>
      </c>
      <c r="B9" s="16" t="s">
        <v>53</v>
      </c>
      <c r="C9" s="16" t="s">
        <v>93</v>
      </c>
      <c r="D9" s="3" t="s">
        <v>49</v>
      </c>
      <c r="E9" s="17">
        <v>864161026874466</v>
      </c>
      <c r="F9" s="3"/>
      <c r="G9" s="3" t="s">
        <v>48</v>
      </c>
      <c r="H9" s="20" t="s">
        <v>83</v>
      </c>
      <c r="I9" s="19" t="s">
        <v>81</v>
      </c>
      <c r="J9" s="12"/>
      <c r="K9" s="12" t="s">
        <v>82</v>
      </c>
      <c r="L9" s="12" t="s">
        <v>84</v>
      </c>
      <c r="M9" s="12" t="s">
        <v>85</v>
      </c>
      <c r="N9" s="12"/>
      <c r="O9" s="12" t="s">
        <v>61</v>
      </c>
      <c r="P9" s="12" t="s">
        <v>62</v>
      </c>
      <c r="Q9" s="23" t="s">
        <v>26</v>
      </c>
      <c r="R9" s="3" t="s">
        <v>31</v>
      </c>
      <c r="U9" s="59"/>
      <c r="V9" s="38" t="s">
        <v>39</v>
      </c>
    </row>
    <row r="10" spans="1:22" s="1" customFormat="1" ht="15.75" customHeight="1" x14ac:dyDescent="0.25">
      <c r="A10" s="29">
        <v>5</v>
      </c>
      <c r="B10" s="16" t="s">
        <v>98</v>
      </c>
      <c r="C10" s="16" t="s">
        <v>130</v>
      </c>
      <c r="D10" s="3" t="s">
        <v>49</v>
      </c>
      <c r="E10" s="49" t="s">
        <v>95</v>
      </c>
      <c r="F10" s="3"/>
      <c r="G10" s="3" t="s">
        <v>48</v>
      </c>
      <c r="H10" s="20" t="s">
        <v>121</v>
      </c>
      <c r="I10" s="20" t="s">
        <v>120</v>
      </c>
      <c r="J10" s="12"/>
      <c r="K10" s="12"/>
      <c r="L10" s="12" t="s">
        <v>84</v>
      </c>
      <c r="M10" s="12" t="s">
        <v>85</v>
      </c>
      <c r="N10" s="12"/>
      <c r="O10" s="12" t="s">
        <v>61</v>
      </c>
      <c r="P10" s="12" t="s">
        <v>62</v>
      </c>
      <c r="Q10" s="23" t="s">
        <v>26</v>
      </c>
      <c r="R10" s="3" t="s">
        <v>31</v>
      </c>
      <c r="U10" s="60"/>
      <c r="V10" s="38" t="s">
        <v>38</v>
      </c>
    </row>
    <row r="11" spans="1:22" s="1" customFormat="1" ht="15.75" customHeight="1" x14ac:dyDescent="0.25">
      <c r="A11" s="29">
        <v>6</v>
      </c>
      <c r="B11" s="16" t="s">
        <v>98</v>
      </c>
      <c r="C11" s="16" t="s">
        <v>130</v>
      </c>
      <c r="D11" s="3" t="s">
        <v>49</v>
      </c>
      <c r="E11" s="49" t="s">
        <v>96</v>
      </c>
      <c r="F11" s="3"/>
      <c r="G11" s="3" t="s">
        <v>48</v>
      </c>
      <c r="H11" s="12" t="s">
        <v>117</v>
      </c>
      <c r="I11" s="13" t="s">
        <v>116</v>
      </c>
      <c r="J11" s="12"/>
      <c r="K11" s="12" t="s">
        <v>115</v>
      </c>
      <c r="L11" s="12" t="s">
        <v>84</v>
      </c>
      <c r="M11" s="12" t="s">
        <v>85</v>
      </c>
      <c r="N11" s="12"/>
      <c r="O11" s="12" t="s">
        <v>61</v>
      </c>
      <c r="P11" s="12" t="s">
        <v>62</v>
      </c>
      <c r="Q11" s="23" t="s">
        <v>26</v>
      </c>
      <c r="R11" s="3" t="s">
        <v>31</v>
      </c>
      <c r="U11" s="58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 t="s">
        <v>98</v>
      </c>
      <c r="C12" s="16" t="s">
        <v>130</v>
      </c>
      <c r="D12" s="3" t="s">
        <v>49</v>
      </c>
      <c r="E12" s="17">
        <v>865904020093586</v>
      </c>
      <c r="F12" s="3"/>
      <c r="G12" s="3" t="s">
        <v>48</v>
      </c>
      <c r="H12" s="12" t="s">
        <v>119</v>
      </c>
      <c r="I12" s="12" t="s">
        <v>118</v>
      </c>
      <c r="J12" s="12"/>
      <c r="K12" s="12"/>
      <c r="L12" s="12" t="s">
        <v>84</v>
      </c>
      <c r="M12" s="12" t="s">
        <v>85</v>
      </c>
      <c r="N12" s="12"/>
      <c r="O12" s="12" t="s">
        <v>61</v>
      </c>
      <c r="P12" s="12" t="s">
        <v>62</v>
      </c>
      <c r="Q12" s="23" t="s">
        <v>26</v>
      </c>
      <c r="R12" s="3" t="s">
        <v>31</v>
      </c>
      <c r="U12" s="59"/>
      <c r="V12" s="39" t="s">
        <v>31</v>
      </c>
    </row>
    <row r="13" spans="1:22" s="1" customFormat="1" ht="15.75" customHeight="1" x14ac:dyDescent="0.25">
      <c r="A13" s="29">
        <v>8</v>
      </c>
      <c r="B13" s="16">
        <v>43431</v>
      </c>
      <c r="C13" s="16">
        <v>43434</v>
      </c>
      <c r="D13" s="12" t="s">
        <v>49</v>
      </c>
      <c r="E13" s="17">
        <v>865904028278940</v>
      </c>
      <c r="F13" s="12"/>
      <c r="G13" s="12" t="s">
        <v>48</v>
      </c>
      <c r="H13" s="21"/>
      <c r="I13" s="21" t="s">
        <v>136</v>
      </c>
      <c r="J13" s="21"/>
      <c r="K13" s="21" t="s">
        <v>137</v>
      </c>
      <c r="L13" s="12" t="s">
        <v>84</v>
      </c>
      <c r="M13" s="12" t="s">
        <v>85</v>
      </c>
      <c r="N13" s="21"/>
      <c r="O13" s="12" t="s">
        <v>61</v>
      </c>
      <c r="P13" s="12" t="s">
        <v>140</v>
      </c>
      <c r="Q13" s="28" t="s">
        <v>26</v>
      </c>
      <c r="R13" s="3" t="s">
        <v>31</v>
      </c>
      <c r="U13" s="60"/>
      <c r="V13" s="38" t="s">
        <v>32</v>
      </c>
    </row>
    <row r="14" spans="1:22" s="1" customFormat="1" ht="15.75" customHeight="1" x14ac:dyDescent="0.25">
      <c r="A14" s="29">
        <v>9</v>
      </c>
      <c r="B14" s="16">
        <v>43431</v>
      </c>
      <c r="C14" s="16">
        <v>43434</v>
      </c>
      <c r="D14" s="12" t="s">
        <v>49</v>
      </c>
      <c r="E14" s="17">
        <v>866762029128319</v>
      </c>
      <c r="F14" s="12"/>
      <c r="G14" s="12" t="s">
        <v>48</v>
      </c>
      <c r="H14" s="12" t="s">
        <v>153</v>
      </c>
      <c r="I14" s="12" t="s">
        <v>152</v>
      </c>
      <c r="J14" s="12"/>
      <c r="K14" s="12" t="s">
        <v>82</v>
      </c>
      <c r="L14" s="12" t="s">
        <v>84</v>
      </c>
      <c r="M14" s="12" t="s">
        <v>71</v>
      </c>
      <c r="N14" s="12"/>
      <c r="O14" s="12" t="s">
        <v>61</v>
      </c>
      <c r="P14" s="12" t="s">
        <v>140</v>
      </c>
      <c r="Q14" s="28" t="s">
        <v>26</v>
      </c>
      <c r="R14" s="3" t="s">
        <v>31</v>
      </c>
    </row>
    <row r="15" spans="1:22" ht="16.5" x14ac:dyDescent="0.25">
      <c r="A15" s="29">
        <v>10</v>
      </c>
      <c r="B15" s="16">
        <v>43431</v>
      </c>
      <c r="C15" s="16">
        <v>43434</v>
      </c>
      <c r="D15" s="12" t="s">
        <v>49</v>
      </c>
      <c r="E15" s="17">
        <v>866762025245992</v>
      </c>
      <c r="F15" s="12"/>
      <c r="G15" s="12" t="s">
        <v>48</v>
      </c>
      <c r="H15" s="22" t="s">
        <v>142</v>
      </c>
      <c r="I15" s="53" t="s">
        <v>136</v>
      </c>
      <c r="J15" s="12" t="s">
        <v>143</v>
      </c>
      <c r="K15" s="21" t="s">
        <v>137</v>
      </c>
      <c r="L15" s="12" t="s">
        <v>84</v>
      </c>
      <c r="M15" s="12" t="s">
        <v>141</v>
      </c>
      <c r="N15" s="22">
        <v>30000</v>
      </c>
      <c r="O15" s="12" t="s">
        <v>61</v>
      </c>
      <c r="P15" s="12" t="s">
        <v>140</v>
      </c>
      <c r="Q15" s="28" t="s">
        <v>24</v>
      </c>
      <c r="R15" s="3" t="s">
        <v>38</v>
      </c>
    </row>
    <row r="16" spans="1:22" ht="16.5" x14ac:dyDescent="0.25">
      <c r="A16" s="29">
        <v>11</v>
      </c>
      <c r="B16" s="16">
        <v>43431</v>
      </c>
      <c r="C16" s="16">
        <v>43434</v>
      </c>
      <c r="D16" s="12" t="s">
        <v>49</v>
      </c>
      <c r="E16" s="17">
        <v>862118029939839</v>
      </c>
      <c r="F16" s="12"/>
      <c r="G16" s="12" t="s">
        <v>48</v>
      </c>
      <c r="H16" s="12"/>
      <c r="I16" s="12" t="s">
        <v>147</v>
      </c>
      <c r="J16" s="12" t="s">
        <v>148</v>
      </c>
      <c r="K16" s="12" t="s">
        <v>84</v>
      </c>
      <c r="M16" s="12" t="s">
        <v>149</v>
      </c>
      <c r="N16" s="12"/>
      <c r="O16" s="12" t="s">
        <v>61</v>
      </c>
      <c r="P16" s="12" t="s">
        <v>140</v>
      </c>
      <c r="Q16" s="28" t="s">
        <v>26</v>
      </c>
      <c r="R16" s="3" t="s">
        <v>28</v>
      </c>
      <c r="U16" s="27" t="s">
        <v>41</v>
      </c>
      <c r="V16" s="26" t="s">
        <v>21</v>
      </c>
    </row>
    <row r="17" spans="1:22" ht="33" x14ac:dyDescent="0.25">
      <c r="A17" s="29">
        <v>12</v>
      </c>
      <c r="B17" s="16">
        <v>43431</v>
      </c>
      <c r="C17" s="16">
        <v>43434</v>
      </c>
      <c r="D17" s="12" t="s">
        <v>49</v>
      </c>
      <c r="E17" s="17">
        <v>862118022973611</v>
      </c>
      <c r="F17" s="12"/>
      <c r="G17" s="12" t="s">
        <v>48</v>
      </c>
      <c r="H17" s="12"/>
      <c r="I17" s="52" t="s">
        <v>146</v>
      </c>
      <c r="J17" s="12" t="s">
        <v>144</v>
      </c>
      <c r="K17" s="12" t="s">
        <v>145</v>
      </c>
      <c r="L17" s="12" t="s">
        <v>84</v>
      </c>
      <c r="M17" s="13" t="s">
        <v>150</v>
      </c>
      <c r="N17" s="22">
        <v>124000</v>
      </c>
      <c r="O17" s="12" t="s">
        <v>61</v>
      </c>
      <c r="P17" s="12" t="s">
        <v>140</v>
      </c>
      <c r="Q17" s="28" t="s">
        <v>24</v>
      </c>
      <c r="R17" s="3" t="s">
        <v>39</v>
      </c>
      <c r="U17" s="24" t="s">
        <v>23</v>
      </c>
      <c r="V17" s="3">
        <f>COUNTIF(Q6:Q55,"PM")</f>
        <v>19</v>
      </c>
    </row>
    <row r="18" spans="1:22" ht="16.5" x14ac:dyDescent="0.25">
      <c r="A18" s="29">
        <v>13</v>
      </c>
      <c r="B18" s="16">
        <v>43431</v>
      </c>
      <c r="C18" s="16">
        <v>43434</v>
      </c>
      <c r="D18" s="12" t="s">
        <v>49</v>
      </c>
      <c r="E18" s="17">
        <v>864161026861968</v>
      </c>
      <c r="F18" s="12"/>
      <c r="G18" s="12" t="s">
        <v>48</v>
      </c>
      <c r="H18" s="12" t="s">
        <v>138</v>
      </c>
      <c r="I18" s="21" t="s">
        <v>136</v>
      </c>
      <c r="J18" s="51" t="s">
        <v>139</v>
      </c>
      <c r="K18" s="12" t="s">
        <v>137</v>
      </c>
      <c r="L18" s="12" t="s">
        <v>84</v>
      </c>
      <c r="M18" s="12" t="s">
        <v>151</v>
      </c>
      <c r="N18" s="22">
        <v>6000</v>
      </c>
      <c r="O18" s="12" t="s">
        <v>61</v>
      </c>
      <c r="P18" s="12" t="s">
        <v>140</v>
      </c>
      <c r="Q18" s="28" t="s">
        <v>24</v>
      </c>
      <c r="R18" s="3" t="s">
        <v>38</v>
      </c>
      <c r="U18" s="24" t="s">
        <v>22</v>
      </c>
      <c r="V18" s="3">
        <f>COUNTIF(Q6:Q56,"PC")</f>
        <v>19</v>
      </c>
    </row>
    <row r="19" spans="1:22" ht="17.25" x14ac:dyDescent="0.25">
      <c r="A19" s="29">
        <v>14</v>
      </c>
      <c r="B19" s="16" t="s">
        <v>53</v>
      </c>
      <c r="C19" s="16" t="s">
        <v>93</v>
      </c>
      <c r="D19" s="3" t="s">
        <v>51</v>
      </c>
      <c r="E19" s="17">
        <v>868183033831053</v>
      </c>
      <c r="F19" s="3"/>
      <c r="G19" s="3" t="s">
        <v>52</v>
      </c>
      <c r="H19" s="12"/>
      <c r="I19" s="19" t="s">
        <v>67</v>
      </c>
      <c r="J19" s="13" t="s">
        <v>58</v>
      </c>
      <c r="K19" s="12" t="s">
        <v>56</v>
      </c>
      <c r="L19" s="12" t="s">
        <v>60</v>
      </c>
      <c r="M19" s="13" t="s">
        <v>65</v>
      </c>
      <c r="N19" s="12"/>
      <c r="O19" s="12" t="s">
        <v>61</v>
      </c>
      <c r="P19" s="12" t="s">
        <v>62</v>
      </c>
      <c r="Q19" s="23" t="s">
        <v>26</v>
      </c>
      <c r="R19" s="3" t="s">
        <v>31</v>
      </c>
      <c r="U19" s="43" t="s">
        <v>42</v>
      </c>
      <c r="V19" s="44">
        <f>SUM(V17:V18)</f>
        <v>38</v>
      </c>
    </row>
    <row r="20" spans="1:22" ht="16.5" x14ac:dyDescent="0.25">
      <c r="A20" s="29">
        <v>15</v>
      </c>
      <c r="B20" s="16" t="s">
        <v>53</v>
      </c>
      <c r="C20" s="16" t="s">
        <v>93</v>
      </c>
      <c r="D20" s="3" t="s">
        <v>51</v>
      </c>
      <c r="E20" s="17">
        <v>868183033812368</v>
      </c>
      <c r="F20" s="3"/>
      <c r="G20" s="3" t="s">
        <v>52</v>
      </c>
      <c r="H20" s="19"/>
      <c r="I20" s="19" t="s">
        <v>66</v>
      </c>
      <c r="J20" s="13" t="s">
        <v>58</v>
      </c>
      <c r="K20" s="12" t="s">
        <v>56</v>
      </c>
      <c r="L20" s="12" t="s">
        <v>60</v>
      </c>
      <c r="M20" s="13" t="s">
        <v>65</v>
      </c>
      <c r="N20" s="12"/>
      <c r="O20" s="12" t="s">
        <v>61</v>
      </c>
      <c r="P20" s="12" t="s">
        <v>62</v>
      </c>
      <c r="Q20" s="23" t="s">
        <v>26</v>
      </c>
      <c r="R20" s="3" t="s">
        <v>31</v>
      </c>
    </row>
    <row r="21" spans="1:22" ht="16.5" x14ac:dyDescent="0.25">
      <c r="A21" s="29">
        <v>16</v>
      </c>
      <c r="B21" s="16" t="s">
        <v>53</v>
      </c>
      <c r="C21" s="16" t="s">
        <v>93</v>
      </c>
      <c r="D21" s="3" t="s">
        <v>51</v>
      </c>
      <c r="E21" s="17">
        <v>867857039909374</v>
      </c>
      <c r="F21" s="3"/>
      <c r="G21" s="3" t="s">
        <v>52</v>
      </c>
      <c r="H21" s="20"/>
      <c r="I21" s="19" t="s">
        <v>57</v>
      </c>
      <c r="J21" s="13" t="s">
        <v>58</v>
      </c>
      <c r="K21" s="12" t="s">
        <v>56</v>
      </c>
      <c r="L21" s="12" t="s">
        <v>60</v>
      </c>
      <c r="M21" s="13" t="s">
        <v>59</v>
      </c>
      <c r="N21" s="12"/>
      <c r="O21" s="12" t="s">
        <v>61</v>
      </c>
      <c r="P21" s="12" t="s">
        <v>62</v>
      </c>
      <c r="Q21" s="23" t="s">
        <v>24</v>
      </c>
      <c r="R21" s="3" t="s">
        <v>44</v>
      </c>
    </row>
    <row r="22" spans="1:22" ht="16.5" x14ac:dyDescent="0.25">
      <c r="A22" s="29">
        <v>17</v>
      </c>
      <c r="B22" s="16" t="s">
        <v>98</v>
      </c>
      <c r="C22" s="16" t="s">
        <v>130</v>
      </c>
      <c r="D22" s="3" t="s">
        <v>51</v>
      </c>
      <c r="E22" s="17">
        <v>868183033853719</v>
      </c>
      <c r="F22" s="3"/>
      <c r="G22" s="3" t="s">
        <v>52</v>
      </c>
      <c r="H22" s="20"/>
      <c r="I22" s="19" t="s">
        <v>111</v>
      </c>
      <c r="J22" s="12" t="s">
        <v>107</v>
      </c>
      <c r="K22" s="12" t="s">
        <v>108</v>
      </c>
      <c r="L22" s="12" t="s">
        <v>109</v>
      </c>
      <c r="M22" s="12" t="s">
        <v>110</v>
      </c>
      <c r="N22" s="12"/>
      <c r="O22" s="12" t="s">
        <v>61</v>
      </c>
      <c r="P22" s="12" t="s">
        <v>105</v>
      </c>
      <c r="Q22" s="23" t="s">
        <v>24</v>
      </c>
      <c r="R22" s="3" t="s">
        <v>38</v>
      </c>
      <c r="U22" s="42" t="s">
        <v>20</v>
      </c>
      <c r="V22" s="41" t="s">
        <v>21</v>
      </c>
    </row>
    <row r="23" spans="1:22" ht="16.5" x14ac:dyDescent="0.25">
      <c r="A23" s="29">
        <v>18</v>
      </c>
      <c r="B23" s="16">
        <v>43431</v>
      </c>
      <c r="C23" s="16">
        <v>43434</v>
      </c>
      <c r="D23" s="3" t="s">
        <v>51</v>
      </c>
      <c r="E23" s="17">
        <v>867857039932459</v>
      </c>
      <c r="F23" s="3"/>
      <c r="G23" s="3" t="s">
        <v>52</v>
      </c>
      <c r="H23" s="20"/>
      <c r="I23" s="55" t="s">
        <v>163</v>
      </c>
      <c r="J23" s="12" t="s">
        <v>40</v>
      </c>
      <c r="K23" s="12" t="s">
        <v>102</v>
      </c>
      <c r="L23" s="12" t="s">
        <v>166</v>
      </c>
      <c r="M23" s="12" t="s">
        <v>164</v>
      </c>
      <c r="N23" s="12"/>
      <c r="O23" s="12" t="s">
        <v>61</v>
      </c>
      <c r="P23" s="12" t="s">
        <v>140</v>
      </c>
      <c r="Q23" s="23" t="s">
        <v>24</v>
      </c>
      <c r="R23" s="3" t="s">
        <v>39</v>
      </c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16">
        <v>43431</v>
      </c>
      <c r="C24" s="16">
        <v>43434</v>
      </c>
      <c r="D24" s="3" t="s">
        <v>51</v>
      </c>
      <c r="E24" s="17">
        <v>867857039915702</v>
      </c>
      <c r="F24" s="3"/>
      <c r="G24" s="3" t="s">
        <v>52</v>
      </c>
      <c r="H24" s="12"/>
      <c r="I24" s="55" t="s">
        <v>163</v>
      </c>
      <c r="J24" s="12" t="s">
        <v>40</v>
      </c>
      <c r="K24" s="12" t="s">
        <v>102</v>
      </c>
      <c r="L24" s="12" t="s">
        <v>166</v>
      </c>
      <c r="M24" s="12" t="s">
        <v>165</v>
      </c>
      <c r="N24" s="12"/>
      <c r="O24" s="12" t="s">
        <v>61</v>
      </c>
      <c r="P24" s="12" t="s">
        <v>140</v>
      </c>
      <c r="Q24" s="23" t="s">
        <v>24</v>
      </c>
      <c r="R24" s="3" t="s">
        <v>39</v>
      </c>
      <c r="U24" s="40" t="s">
        <v>43</v>
      </c>
      <c r="V24" s="41">
        <f>COUNTIF(R6:R55,"GSM")</f>
        <v>4</v>
      </c>
    </row>
    <row r="25" spans="1:22" ht="16.5" x14ac:dyDescent="0.25">
      <c r="A25" s="29">
        <v>20</v>
      </c>
      <c r="B25" s="16" t="s">
        <v>53</v>
      </c>
      <c r="C25" s="16" t="s">
        <v>93</v>
      </c>
      <c r="D25" s="3" t="s">
        <v>47</v>
      </c>
      <c r="E25" s="17">
        <v>867330065866638</v>
      </c>
      <c r="F25" s="3"/>
      <c r="G25" s="3" t="s">
        <v>48</v>
      </c>
      <c r="H25" s="20" t="s">
        <v>70</v>
      </c>
      <c r="I25" s="19" t="s">
        <v>64</v>
      </c>
      <c r="J25" s="13" t="s">
        <v>75</v>
      </c>
      <c r="K25" s="12" t="s">
        <v>69</v>
      </c>
      <c r="L25" s="12" t="s">
        <v>68</v>
      </c>
      <c r="M25" s="13" t="s">
        <v>74</v>
      </c>
      <c r="N25" s="12"/>
      <c r="O25" s="12" t="s">
        <v>61</v>
      </c>
      <c r="P25" s="12" t="s">
        <v>62</v>
      </c>
      <c r="Q25" s="23" t="s">
        <v>24</v>
      </c>
      <c r="R25" s="3" t="s">
        <v>28</v>
      </c>
      <c r="U25" s="40" t="s">
        <v>34</v>
      </c>
      <c r="V25" s="41">
        <f>COUNTIF(R6:R55,"GPS")</f>
        <v>3</v>
      </c>
    </row>
    <row r="26" spans="1:22" ht="16.5" x14ac:dyDescent="0.25">
      <c r="A26" s="29">
        <v>21</v>
      </c>
      <c r="B26" s="16" t="s">
        <v>53</v>
      </c>
      <c r="C26" s="16" t="s">
        <v>93</v>
      </c>
      <c r="D26" s="3" t="s">
        <v>47</v>
      </c>
      <c r="E26" s="17">
        <v>86733026961303</v>
      </c>
      <c r="F26" s="3"/>
      <c r="G26" s="3" t="s">
        <v>48</v>
      </c>
      <c r="H26" s="19"/>
      <c r="I26" s="19" t="s">
        <v>64</v>
      </c>
      <c r="J26" s="12"/>
      <c r="K26" s="12" t="s">
        <v>54</v>
      </c>
      <c r="L26" s="12" t="s">
        <v>68</v>
      </c>
      <c r="M26" s="12" t="s">
        <v>72</v>
      </c>
      <c r="N26" s="12"/>
      <c r="O26" s="12" t="s">
        <v>61</v>
      </c>
      <c r="P26" s="12" t="s">
        <v>62</v>
      </c>
      <c r="Q26" s="23" t="s">
        <v>26</v>
      </c>
      <c r="R26" s="3" t="s">
        <v>31</v>
      </c>
      <c r="U26" s="40" t="s">
        <v>40</v>
      </c>
      <c r="V26" s="41">
        <f>COUNTIF(R6:R55,"NG")</f>
        <v>7</v>
      </c>
    </row>
    <row r="27" spans="1:22" ht="16.5" x14ac:dyDescent="0.25">
      <c r="A27" s="29">
        <v>22</v>
      </c>
      <c r="B27" s="16" t="s">
        <v>53</v>
      </c>
      <c r="C27" s="16" t="s">
        <v>93</v>
      </c>
      <c r="D27" s="3" t="s">
        <v>47</v>
      </c>
      <c r="E27" s="17">
        <v>867330026909005</v>
      </c>
      <c r="F27" s="3"/>
      <c r="G27" s="3" t="s">
        <v>48</v>
      </c>
      <c r="H27" s="20"/>
      <c r="I27" s="19" t="s">
        <v>64</v>
      </c>
      <c r="J27" s="13" t="s">
        <v>79</v>
      </c>
      <c r="K27" s="12" t="s">
        <v>54</v>
      </c>
      <c r="L27" s="12" t="s">
        <v>68</v>
      </c>
      <c r="M27" s="13" t="s">
        <v>80</v>
      </c>
      <c r="N27" s="22">
        <v>20000</v>
      </c>
      <c r="O27" s="12" t="s">
        <v>61</v>
      </c>
      <c r="P27" s="12" t="s">
        <v>62</v>
      </c>
      <c r="Q27" s="23" t="s">
        <v>24</v>
      </c>
      <c r="R27" s="3" t="s">
        <v>39</v>
      </c>
      <c r="U27" s="40" t="s">
        <v>29</v>
      </c>
      <c r="V27" s="41">
        <f>COUNTIF(R6:R55,"LK")</f>
        <v>6</v>
      </c>
    </row>
    <row r="28" spans="1:22" ht="16.5" x14ac:dyDescent="0.25">
      <c r="A28" s="29">
        <v>23</v>
      </c>
      <c r="B28" s="16" t="s">
        <v>53</v>
      </c>
      <c r="C28" s="16" t="s">
        <v>93</v>
      </c>
      <c r="D28" s="3" t="s">
        <v>47</v>
      </c>
      <c r="E28" s="17">
        <v>869668021832955</v>
      </c>
      <c r="F28" s="3"/>
      <c r="G28" s="3" t="s">
        <v>48</v>
      </c>
      <c r="H28" s="20"/>
      <c r="I28" s="19"/>
      <c r="J28" s="12" t="s">
        <v>76</v>
      </c>
      <c r="K28" s="12"/>
      <c r="L28" s="12"/>
      <c r="M28" s="12" t="s">
        <v>77</v>
      </c>
      <c r="N28" s="12"/>
      <c r="O28" s="12" t="s">
        <v>92</v>
      </c>
      <c r="P28" s="12" t="s">
        <v>62</v>
      </c>
      <c r="Q28" s="23" t="s">
        <v>24</v>
      </c>
      <c r="R28" s="3" t="s">
        <v>38</v>
      </c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 t="s">
        <v>53</v>
      </c>
      <c r="C29" s="16" t="s">
        <v>93</v>
      </c>
      <c r="D29" s="3" t="s">
        <v>47</v>
      </c>
      <c r="E29" s="17">
        <v>867330023785531</v>
      </c>
      <c r="F29" s="3"/>
      <c r="G29" s="3" t="s">
        <v>48</v>
      </c>
      <c r="H29" s="20"/>
      <c r="I29" s="20" t="s">
        <v>64</v>
      </c>
      <c r="J29" s="12"/>
      <c r="K29" s="12" t="s">
        <v>63</v>
      </c>
      <c r="L29" s="12" t="s">
        <v>68</v>
      </c>
      <c r="M29" s="13" t="s">
        <v>71</v>
      </c>
      <c r="N29" s="12"/>
      <c r="O29" s="12" t="s">
        <v>61</v>
      </c>
      <c r="P29" s="12" t="s">
        <v>62</v>
      </c>
      <c r="Q29" s="23" t="s">
        <v>26</v>
      </c>
      <c r="R29" s="3" t="s">
        <v>31</v>
      </c>
      <c r="U29" s="40" t="s">
        <v>36</v>
      </c>
      <c r="V29" s="41">
        <f>COUNTIF(R6:R55,"NCFW")</f>
        <v>17</v>
      </c>
    </row>
    <row r="30" spans="1:22" ht="16.5" x14ac:dyDescent="0.25">
      <c r="A30" s="29">
        <v>25</v>
      </c>
      <c r="B30" s="16" t="s">
        <v>53</v>
      </c>
      <c r="C30" s="16" t="s">
        <v>93</v>
      </c>
      <c r="D30" s="3" t="s">
        <v>47</v>
      </c>
      <c r="E30" s="17">
        <v>867330021499242</v>
      </c>
      <c r="F30" s="3"/>
      <c r="G30" s="3" t="s">
        <v>48</v>
      </c>
      <c r="H30" s="12"/>
      <c r="I30" s="13" t="s">
        <v>64</v>
      </c>
      <c r="J30" s="13" t="s">
        <v>75</v>
      </c>
      <c r="K30" s="12" t="s">
        <v>78</v>
      </c>
      <c r="L30" s="12" t="s">
        <v>68</v>
      </c>
      <c r="M30" s="13" t="s">
        <v>74</v>
      </c>
      <c r="N30" s="12"/>
      <c r="O30" s="12" t="s">
        <v>61</v>
      </c>
      <c r="P30" s="12" t="s">
        <v>62</v>
      </c>
      <c r="Q30" s="23" t="s">
        <v>24</v>
      </c>
      <c r="R30" s="3" t="s">
        <v>28</v>
      </c>
      <c r="U30" s="40" t="s">
        <v>37</v>
      </c>
      <c r="V30" s="41">
        <f>COUNTIF(R6:R55,"KL")</f>
        <v>1</v>
      </c>
    </row>
    <row r="31" spans="1:22" ht="16.5" x14ac:dyDescent="0.25">
      <c r="A31" s="29">
        <v>26</v>
      </c>
      <c r="B31" s="16" t="s">
        <v>53</v>
      </c>
      <c r="C31" s="16" t="s">
        <v>93</v>
      </c>
      <c r="D31" s="3" t="s">
        <v>47</v>
      </c>
      <c r="E31" s="17">
        <v>869668021801950</v>
      </c>
      <c r="F31" s="3"/>
      <c r="G31" s="3" t="s">
        <v>48</v>
      </c>
      <c r="H31" s="12"/>
      <c r="I31" s="21" t="s">
        <v>55</v>
      </c>
      <c r="J31" s="21" t="s">
        <v>73</v>
      </c>
      <c r="K31" s="21" t="s">
        <v>54</v>
      </c>
      <c r="L31" s="12"/>
      <c r="M31" s="13" t="s">
        <v>74</v>
      </c>
      <c r="N31" s="12"/>
      <c r="O31" s="12" t="s">
        <v>61</v>
      </c>
      <c r="P31" s="12" t="s">
        <v>62</v>
      </c>
      <c r="Q31" s="28" t="s">
        <v>26</v>
      </c>
      <c r="R31" s="3" t="s">
        <v>31</v>
      </c>
    </row>
    <row r="32" spans="1:22" ht="16.5" x14ac:dyDescent="0.25">
      <c r="A32" s="29">
        <v>27</v>
      </c>
      <c r="B32" s="16" t="s">
        <v>98</v>
      </c>
      <c r="C32" s="16" t="s">
        <v>130</v>
      </c>
      <c r="D32" s="3" t="s">
        <v>47</v>
      </c>
      <c r="E32" s="17">
        <v>867330065867881</v>
      </c>
      <c r="F32" s="3"/>
      <c r="G32" s="3" t="s">
        <v>48</v>
      </c>
      <c r="H32" s="21"/>
      <c r="I32" s="21" t="s">
        <v>127</v>
      </c>
      <c r="J32" s="21"/>
      <c r="K32" s="21" t="s">
        <v>126</v>
      </c>
      <c r="L32" s="12" t="s">
        <v>68</v>
      </c>
      <c r="M32" s="12" t="s">
        <v>71</v>
      </c>
      <c r="N32" s="21"/>
      <c r="O32" s="12" t="s">
        <v>61</v>
      </c>
      <c r="P32" s="12" t="s">
        <v>105</v>
      </c>
      <c r="Q32" s="28" t="s">
        <v>26</v>
      </c>
      <c r="R32" s="3" t="s">
        <v>31</v>
      </c>
    </row>
    <row r="33" spans="1:18" ht="16.5" x14ac:dyDescent="0.25">
      <c r="A33" s="29">
        <v>28</v>
      </c>
      <c r="B33" s="16" t="s">
        <v>98</v>
      </c>
      <c r="C33" s="16" t="s">
        <v>130</v>
      </c>
      <c r="D33" s="3" t="s">
        <v>47</v>
      </c>
      <c r="E33" s="17">
        <v>869668021832955</v>
      </c>
      <c r="F33" s="3"/>
      <c r="G33" s="3" t="s">
        <v>48</v>
      </c>
      <c r="H33" s="12"/>
      <c r="I33" s="12"/>
      <c r="J33" s="12" t="s">
        <v>122</v>
      </c>
      <c r="K33" s="12"/>
      <c r="L33" s="12"/>
      <c r="M33" s="12" t="s">
        <v>123</v>
      </c>
      <c r="N33" s="12"/>
      <c r="O33" s="12" t="s">
        <v>92</v>
      </c>
      <c r="P33" s="12" t="s">
        <v>105</v>
      </c>
      <c r="Q33" s="28" t="s">
        <v>24</v>
      </c>
      <c r="R33" s="50" t="s">
        <v>38</v>
      </c>
    </row>
    <row r="34" spans="1:18" ht="16.5" x14ac:dyDescent="0.25">
      <c r="A34" s="29">
        <v>29</v>
      </c>
      <c r="B34" s="16" t="s">
        <v>98</v>
      </c>
      <c r="C34" s="16" t="s">
        <v>130</v>
      </c>
      <c r="D34" s="3" t="s">
        <v>47</v>
      </c>
      <c r="E34" s="17">
        <v>869668021842253</v>
      </c>
      <c r="F34" s="3"/>
      <c r="G34" s="3" t="s">
        <v>48</v>
      </c>
      <c r="H34" s="12"/>
      <c r="I34" s="22" t="s">
        <v>113</v>
      </c>
      <c r="J34" s="12" t="s">
        <v>124</v>
      </c>
      <c r="K34" s="12" t="s">
        <v>125</v>
      </c>
      <c r="L34" s="12" t="s">
        <v>68</v>
      </c>
      <c r="M34" s="13" t="s">
        <v>80</v>
      </c>
      <c r="N34" s="12"/>
      <c r="O34" s="12" t="s">
        <v>61</v>
      </c>
      <c r="P34" s="12" t="s">
        <v>105</v>
      </c>
      <c r="Q34" s="23" t="s">
        <v>24</v>
      </c>
      <c r="R34" s="3" t="s">
        <v>39</v>
      </c>
    </row>
    <row r="35" spans="1:18" ht="16.5" x14ac:dyDescent="0.25">
      <c r="A35" s="29">
        <v>30</v>
      </c>
      <c r="B35" s="16">
        <v>43431</v>
      </c>
      <c r="C35" s="56">
        <v>43434</v>
      </c>
      <c r="D35" s="3" t="s">
        <v>47</v>
      </c>
      <c r="E35" s="17">
        <v>867330023792875</v>
      </c>
      <c r="F35" s="12"/>
      <c r="G35" s="3" t="s">
        <v>48</v>
      </c>
      <c r="H35" s="12"/>
      <c r="I35" s="52" t="s">
        <v>155</v>
      </c>
      <c r="J35" s="12"/>
      <c r="K35" s="12" t="s">
        <v>154</v>
      </c>
      <c r="L35" s="12" t="s">
        <v>54</v>
      </c>
      <c r="M35" s="12" t="s">
        <v>71</v>
      </c>
      <c r="N35" s="12"/>
      <c r="O35" s="12" t="s">
        <v>61</v>
      </c>
      <c r="P35" s="12" t="s">
        <v>140</v>
      </c>
      <c r="Q35" s="28" t="s">
        <v>26</v>
      </c>
      <c r="R35" s="3" t="s">
        <v>31</v>
      </c>
    </row>
    <row r="36" spans="1:18" ht="16.5" x14ac:dyDescent="0.25">
      <c r="A36" s="29">
        <v>31</v>
      </c>
      <c r="B36" s="16">
        <v>43431</v>
      </c>
      <c r="C36" s="56">
        <v>43434</v>
      </c>
      <c r="D36" s="3" t="s">
        <v>47</v>
      </c>
      <c r="E36" s="17">
        <v>867330065866007</v>
      </c>
      <c r="F36" s="12"/>
      <c r="G36" s="3" t="s">
        <v>48</v>
      </c>
      <c r="H36" s="12"/>
      <c r="I36" s="52" t="s">
        <v>157</v>
      </c>
      <c r="J36" s="12" t="s">
        <v>40</v>
      </c>
      <c r="K36" s="12" t="s">
        <v>154</v>
      </c>
      <c r="L36" s="12" t="s">
        <v>54</v>
      </c>
      <c r="M36" s="12" t="s">
        <v>167</v>
      </c>
      <c r="N36" s="12"/>
      <c r="O36" s="12" t="s">
        <v>61</v>
      </c>
      <c r="P36" s="12" t="s">
        <v>140</v>
      </c>
      <c r="Q36" s="28" t="s">
        <v>24</v>
      </c>
      <c r="R36" s="50" t="s">
        <v>39</v>
      </c>
    </row>
    <row r="37" spans="1:18" ht="16.5" x14ac:dyDescent="0.25">
      <c r="A37" s="29">
        <v>32</v>
      </c>
      <c r="B37" s="16">
        <v>43431</v>
      </c>
      <c r="C37" s="56">
        <v>43434</v>
      </c>
      <c r="D37" s="3" t="s">
        <v>47</v>
      </c>
      <c r="E37" s="17">
        <v>867330023793451</v>
      </c>
      <c r="F37" s="12"/>
      <c r="G37" s="3" t="s">
        <v>48</v>
      </c>
      <c r="H37" s="12"/>
      <c r="I37" s="52" t="s">
        <v>155</v>
      </c>
      <c r="J37" s="51" t="s">
        <v>40</v>
      </c>
      <c r="K37" s="12" t="s">
        <v>154</v>
      </c>
      <c r="L37" s="12" t="s">
        <v>54</v>
      </c>
      <c r="M37" s="12" t="s">
        <v>156</v>
      </c>
      <c r="N37" s="22">
        <v>45000</v>
      </c>
      <c r="O37" s="12" t="s">
        <v>61</v>
      </c>
      <c r="P37" s="12" t="s">
        <v>140</v>
      </c>
      <c r="Q37" s="28" t="s">
        <v>26</v>
      </c>
      <c r="R37" s="3" t="s">
        <v>31</v>
      </c>
    </row>
    <row r="38" spans="1:18" ht="16.5" x14ac:dyDescent="0.25">
      <c r="A38" s="29">
        <v>33</v>
      </c>
      <c r="B38" s="16" t="s">
        <v>98</v>
      </c>
      <c r="C38" s="16" t="s">
        <v>130</v>
      </c>
      <c r="D38" s="3" t="s">
        <v>97</v>
      </c>
      <c r="E38" s="17">
        <v>867857039930768</v>
      </c>
      <c r="F38" s="3"/>
      <c r="G38" s="3" t="s">
        <v>52</v>
      </c>
      <c r="H38" s="12"/>
      <c r="I38" s="19" t="s">
        <v>101</v>
      </c>
      <c r="J38" s="13" t="s">
        <v>103</v>
      </c>
      <c r="K38" s="12" t="s">
        <v>102</v>
      </c>
      <c r="L38" s="12" t="s">
        <v>106</v>
      </c>
      <c r="M38" s="13" t="s">
        <v>104</v>
      </c>
      <c r="N38" s="12"/>
      <c r="O38" s="12" t="s">
        <v>61</v>
      </c>
      <c r="P38" s="12" t="s">
        <v>105</v>
      </c>
      <c r="Q38" s="23" t="s">
        <v>24</v>
      </c>
      <c r="R38" s="3" t="s">
        <v>38</v>
      </c>
    </row>
    <row r="39" spans="1:18" ht="16.5" x14ac:dyDescent="0.25">
      <c r="A39" s="29">
        <v>34</v>
      </c>
      <c r="B39" s="16">
        <v>43461</v>
      </c>
      <c r="C39" s="16">
        <v>43434</v>
      </c>
      <c r="D39" s="3" t="s">
        <v>134</v>
      </c>
      <c r="E39" s="17">
        <v>861694037941208</v>
      </c>
      <c r="F39" s="3" t="s">
        <v>135</v>
      </c>
      <c r="G39" s="3" t="s">
        <v>48</v>
      </c>
      <c r="H39" s="12"/>
      <c r="I39" s="54" t="s">
        <v>159</v>
      </c>
      <c r="J39" s="13" t="s">
        <v>160</v>
      </c>
      <c r="K39" s="12" t="s">
        <v>158</v>
      </c>
      <c r="L39" s="12" t="s">
        <v>161</v>
      </c>
      <c r="M39" s="13" t="s">
        <v>162</v>
      </c>
      <c r="N39" s="12"/>
      <c r="O39" s="12" t="s">
        <v>61</v>
      </c>
      <c r="P39" s="12" t="s">
        <v>140</v>
      </c>
      <c r="Q39" s="23" t="s">
        <v>26</v>
      </c>
      <c r="R39" s="3" t="s">
        <v>31</v>
      </c>
    </row>
    <row r="40" spans="1:18" ht="16.5" x14ac:dyDescent="0.25">
      <c r="A40" s="29">
        <v>35</v>
      </c>
      <c r="B40" s="16" t="s">
        <v>98</v>
      </c>
      <c r="C40" s="16" t="s">
        <v>130</v>
      </c>
      <c r="D40" s="3" t="s">
        <v>99</v>
      </c>
      <c r="E40" s="17">
        <v>868345031029200</v>
      </c>
      <c r="F40" s="3"/>
      <c r="G40" s="3" t="s">
        <v>52</v>
      </c>
      <c r="H40" s="12"/>
      <c r="I40" s="19" t="s">
        <v>113</v>
      </c>
      <c r="J40" s="13" t="s">
        <v>133</v>
      </c>
      <c r="K40" s="12" t="s">
        <v>112</v>
      </c>
      <c r="L40" s="12"/>
      <c r="M40" s="13" t="s">
        <v>131</v>
      </c>
      <c r="N40" s="12"/>
      <c r="O40" s="12" t="s">
        <v>132</v>
      </c>
      <c r="P40" s="12" t="s">
        <v>105</v>
      </c>
      <c r="Q40" s="23" t="s">
        <v>24</v>
      </c>
      <c r="R40" s="3" t="s">
        <v>44</v>
      </c>
    </row>
    <row r="41" spans="1:18" ht="16.5" x14ac:dyDescent="0.25">
      <c r="A41" s="29">
        <v>36</v>
      </c>
      <c r="B41" s="16" t="s">
        <v>98</v>
      </c>
      <c r="C41" s="16" t="s">
        <v>130</v>
      </c>
      <c r="D41" s="3" t="s">
        <v>99</v>
      </c>
      <c r="E41" s="17">
        <v>868345031046378</v>
      </c>
      <c r="F41" s="3"/>
      <c r="G41" s="3" t="s">
        <v>52</v>
      </c>
      <c r="H41" s="19"/>
      <c r="I41" s="19" t="s">
        <v>114</v>
      </c>
      <c r="J41" s="13" t="s">
        <v>133</v>
      </c>
      <c r="K41" s="12" t="s">
        <v>112</v>
      </c>
      <c r="L41" s="12"/>
      <c r="M41" s="13" t="s">
        <v>131</v>
      </c>
      <c r="N41" s="12"/>
      <c r="O41" s="12" t="s">
        <v>132</v>
      </c>
      <c r="P41" s="12" t="s">
        <v>105</v>
      </c>
      <c r="Q41" s="23" t="s">
        <v>24</v>
      </c>
      <c r="R41" s="3" t="s">
        <v>44</v>
      </c>
    </row>
    <row r="42" spans="1:18" ht="16.5" x14ac:dyDescent="0.25">
      <c r="A42" s="29">
        <v>37</v>
      </c>
      <c r="B42" s="16" t="s">
        <v>98</v>
      </c>
      <c r="C42" s="16" t="s">
        <v>130</v>
      </c>
      <c r="D42" s="3" t="s">
        <v>100</v>
      </c>
      <c r="E42" s="17">
        <v>1805240016</v>
      </c>
      <c r="F42" s="3"/>
      <c r="G42" s="3" t="s">
        <v>52</v>
      </c>
      <c r="H42" s="12"/>
      <c r="I42" s="19"/>
      <c r="J42" s="13" t="s">
        <v>128</v>
      </c>
      <c r="K42" s="12"/>
      <c r="L42" s="12"/>
      <c r="M42" s="13"/>
      <c r="N42" s="12"/>
      <c r="O42" s="12" t="s">
        <v>61</v>
      </c>
      <c r="P42" s="12" t="s">
        <v>105</v>
      </c>
      <c r="Q42" s="23" t="s">
        <v>26</v>
      </c>
      <c r="R42" s="3" t="s">
        <v>32</v>
      </c>
    </row>
    <row r="43" spans="1:18" ht="16.5" x14ac:dyDescent="0.25">
      <c r="A43" s="29">
        <v>38</v>
      </c>
      <c r="B43" s="70" t="s">
        <v>98</v>
      </c>
      <c r="C43" s="70" t="s">
        <v>168</v>
      </c>
      <c r="D43" s="69" t="s">
        <v>100</v>
      </c>
      <c r="E43" s="71">
        <v>1805240009</v>
      </c>
      <c r="F43" s="69"/>
      <c r="G43" s="69" t="s">
        <v>52</v>
      </c>
      <c r="H43" s="72"/>
      <c r="I43" s="72"/>
      <c r="J43" s="69" t="s">
        <v>129</v>
      </c>
      <c r="K43" s="69"/>
      <c r="L43" s="69"/>
      <c r="M43" s="69" t="s">
        <v>77</v>
      </c>
      <c r="N43" s="69"/>
      <c r="O43" s="69" t="s">
        <v>61</v>
      </c>
      <c r="P43" s="69" t="s">
        <v>105</v>
      </c>
      <c r="Q43" s="73" t="s">
        <v>24</v>
      </c>
      <c r="R43" s="69" t="s">
        <v>39</v>
      </c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TG102</vt:lpstr>
      <vt:lpstr>TG007X</vt:lpstr>
      <vt:lpstr>TG007</vt:lpstr>
      <vt:lpstr>TG102LE</vt:lpstr>
      <vt:lpstr>TG102SE</vt:lpstr>
      <vt:lpstr>TG102V</vt:lpstr>
      <vt:lpstr>Phụ Kiện</vt:lpstr>
      <vt:lpstr>Tổng hợp tháng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2018-12-10T03:51:05Z</dcterms:modified>
</cp:coreProperties>
</file>