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3270" activeTab="2"/>
  </bookViews>
  <sheets>
    <sheet name="TG102SE" sheetId="24" r:id="rId1"/>
    <sheet name="TG102" sheetId="23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s="1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<sst xmlns="http://schemas.openxmlformats.org/spreadsheetml/2006/main" count="506" uniqueCount="105">
  <si>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</si>
  <si>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</si>
  <si>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</si>
  <si>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</si>
  <si>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</si>
  <si>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</si>
  <si>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</si>
  <si>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</si>
  <si>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</si>
  <si>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</si>
  <si>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</si>
  <si>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</si>
  <si>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</si>
  <si>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</si>
  <si>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</si>
  <si>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</si>
  <si>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</si>
  <si>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</si>
  <si>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</si>
  <si>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</si>
  <si>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</si>
  <si>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</si>
  <si>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</si>
  <si>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</si>
  <si>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</si>
  <si>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</si>
  <si>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</si>
  <si>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</si>
  <si>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</si>
  <si>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</si>
  <si>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</si>
  <si>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</si>
  <si>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</si>
  <si>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</si>
  <si>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</si>
  <si>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</si>
  <si>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</si>
  <si>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</si>
  <si>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</si>
  <si>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</si>
  <si>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</si>
  <si>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</si>
  <si>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</si>
  <si>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</si>
  <si>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</si>
  <si>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</si>
  <si>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</si>
  <si>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TG102</t>
  </si>
  <si>
    <t>X.2.28</t>
  </si>
  <si>
    <t>Hùng Cường</t>
  </si>
  <si>
    <t>Thẻ</t>
  </si>
  <si>
    <t>Thẻ + sim</t>
  </si>
  <si>
    <t>013226001695689</t>
  </si>
  <si>
    <t>013227004360560</t>
  </si>
  <si>
    <t>6001695689, 221.132.035.067, 10304</t>
  </si>
  <si>
    <t>ID mới: 013226001695689</t>
  </si>
  <si>
    <t>Thay khay thẻ nhớ, hàn lại mạch, nâng cấp FW</t>
  </si>
  <si>
    <t>X.4.0.0.00002.180125</t>
  </si>
  <si>
    <t>8021728131, 221.132.035.067, 10304</t>
  </si>
  <si>
    <t>ID mới:  862118021728131</t>
  </si>
  <si>
    <t>Nâng cấp FW</t>
  </si>
  <si>
    <t>Nổ IC nguồn, đứt mạch</t>
  </si>
  <si>
    <t>Không sửa</t>
  </si>
  <si>
    <t>1020990235, 221.132.035.067, 10304</t>
  </si>
  <si>
    <t>Cháy IC nguồn 3,3V, đứt mạch</t>
  </si>
  <si>
    <t>Thay IC nguồn 3,3V, xử lý phần cứng</t>
  </si>
  <si>
    <t>ID mới: 864161020990235</t>
  </si>
  <si>
    <t>X.3.0.0.00042.250815</t>
  </si>
  <si>
    <t>Lỗi IP port</t>
  </si>
  <si>
    <t>8021514911,221.132.035.067,10404</t>
  </si>
  <si>
    <t>Lỗi IC giao tiếp</t>
  </si>
  <si>
    <t>Thay IC giao tiếp, nâng cấp FW</t>
  </si>
  <si>
    <t>Hỏng toàn bộ IC nguồn, MCU + Module</t>
  </si>
  <si>
    <t>ID mới: 862118021514911</t>
  </si>
  <si>
    <t>862118029938963,221.132.035.067,30214</t>
  </si>
  <si>
    <t>1029416356,221.132.035.067, 10304</t>
  </si>
  <si>
    <t>ID mới: 864161029416356</t>
  </si>
  <si>
    <t>Không chốt GSM do sim</t>
  </si>
  <si>
    <t>ID mới: 862118021524704</t>
  </si>
  <si>
    <t>8021524704, 221.132.035.067,10304</t>
  </si>
  <si>
    <t>864161020963539, 118.069.171.118,07788</t>
  </si>
  <si>
    <t>BT</t>
  </si>
  <si>
    <t>Đạt</t>
  </si>
  <si>
    <t>1029419863, 221.132.035.067,10304</t>
  </si>
  <si>
    <t>ID mới: 864161029419863</t>
  </si>
  <si>
    <t>Không nhận thẻ nhớ</t>
  </si>
  <si>
    <t>Xử lý phần cứng, nâng cấp FW</t>
  </si>
  <si>
    <t>KS</t>
  </si>
  <si>
    <t>ID mới: 864161026901376</t>
  </si>
  <si>
    <t>B.2.27</t>
  </si>
  <si>
    <t>7004360560, 221.132.035.067, 30303</t>
  </si>
  <si>
    <t>ID mới: 013227004360560</t>
  </si>
  <si>
    <t>Thẻ nhớ lỗi</t>
  </si>
  <si>
    <t>Không nhận thẻ,   không nhận SIM</t>
  </si>
  <si>
    <t>Khách không sửa</t>
  </si>
  <si>
    <t>864161029424178</t>
  </si>
  <si>
    <t>TG102SE</t>
  </si>
  <si>
    <t>H</t>
  </si>
  <si>
    <t>103.053.169.214,16868</t>
  </si>
  <si>
    <t>SE.3.00.---02.180115</t>
  </si>
  <si>
    <t>SE.2.03.---25.111215</t>
  </si>
  <si>
    <t>Không chốt GSM</t>
  </si>
  <si>
    <t>ID mới: 866192037524699</t>
  </si>
  <si>
    <t>ID mới: 866192037482203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</si>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</sst>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b/>
      <sz val="13"/>
      <name val="Times New Roman"/>
      <family val="1"/>
    </font>
    <font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14" fontId="11" fillId="3" borderId="1" xfId="0" quotePrefix="1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6" fillId="3" borderId="0" xfId="0" applyFont="1" applyFill="1"/>
    <xf numFmtId="0" fontId="16" fillId="3" borderId="1" xfId="0" applyFont="1" applyFill="1" applyBorder="1" applyAlignment="1">
      <alignment horizontal="center" vertical="center"/>
    </xf>
    <xf numFmtId="1" fontId="11" fillId="3" borderId="1" xfId="0" quotePrefix="1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 t="s">
        <v>49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7"/>
      <c r="N3" s="37"/>
      <c r="O3" s="37"/>
      <c r="P3" s="37"/>
      <c r="Q3" s="39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79" t="s">
        <v>6</v>
      </c>
      <c r="K4" s="79" t="s">
        <v>15</v>
      </c>
      <c r="L4" s="79"/>
      <c r="M4" s="79" t="s">
        <v>8</v>
      </c>
      <c r="N4" s="79"/>
      <c r="O4" s="80" t="s">
        <v>9</v>
      </c>
      <c r="P4" s="80" t="s">
        <v>18</v>
      </c>
      <c r="Q4" s="79" t="s">
        <v>26</v>
      </c>
      <c r="R4" s="79" t="s">
        <v>20</v>
      </c>
      <c r="U4" s="79" t="s">
        <v>26</v>
      </c>
      <c r="V4" s="79" t="s">
        <v>20</v>
      </c>
    </row>
    <row r="5" spans="1:22" ht="45" customHeight="1" x14ac:dyDescent="0.25">
      <c r="A5" s="7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9"/>
      <c r="K5" s="53" t="s">
        <v>16</v>
      </c>
      <c r="L5" s="53" t="s">
        <v>17</v>
      </c>
      <c r="M5" s="52" t="s">
        <v>13</v>
      </c>
      <c r="N5" s="53" t="s">
        <v>14</v>
      </c>
      <c r="O5" s="80"/>
      <c r="P5" s="80"/>
      <c r="Q5" s="79"/>
      <c r="R5" s="79"/>
      <c r="U5" s="79"/>
      <c r="V5" s="79"/>
    </row>
    <row r="6" spans="1:22" s="2" customFormat="1" ht="17.25" customHeight="1" x14ac:dyDescent="0.25">
      <c r="A6" s="32">
        <v>1</v>
      </c>
      <c r="B6" s="21">
        <v>43438</v>
      </c>
      <c r="C6" s="21">
        <v>43438</v>
      </c>
      <c r="D6" s="4" t="s">
        <v>96</v>
      </c>
      <c r="E6" s="22">
        <v>861694031109265</v>
      </c>
      <c r="F6" s="4"/>
      <c r="G6" s="4" t="s">
        <v>97</v>
      </c>
      <c r="H6" s="4" t="s">
        <v>103</v>
      </c>
      <c r="I6" s="16" t="s">
        <v>98</v>
      </c>
      <c r="J6" s="16" t="s">
        <v>101</v>
      </c>
      <c r="K6" s="69" t="s">
        <v>99</v>
      </c>
      <c r="L6" s="69" t="s">
        <v>99</v>
      </c>
      <c r="M6" s="16" t="s">
        <v>104</v>
      </c>
      <c r="N6" s="16"/>
      <c r="O6" s="16" t="s">
        <v>81</v>
      </c>
      <c r="P6" s="16" t="s">
        <v>82</v>
      </c>
      <c r="Q6" s="51" t="s">
        <v>25</v>
      </c>
      <c r="R6" s="16" t="s">
        <v>45</v>
      </c>
      <c r="U6" s="81" t="s">
        <v>25</v>
      </c>
      <c r="V6" s="41" t="s">
        <v>28</v>
      </c>
    </row>
    <row r="7" spans="1:22" s="54" customFormat="1" ht="15.75" customHeight="1" x14ac:dyDescent="0.25">
      <c r="A7" s="26">
        <v>2</v>
      </c>
      <c r="B7" s="21">
        <v>43438</v>
      </c>
      <c r="C7" s="21">
        <v>43438</v>
      </c>
      <c r="D7" s="4" t="s">
        <v>96</v>
      </c>
      <c r="E7" s="22">
        <v>861694030672404</v>
      </c>
      <c r="F7" s="4"/>
      <c r="G7" s="4" t="s">
        <v>97</v>
      </c>
      <c r="H7" s="26" t="s">
        <v>102</v>
      </c>
      <c r="I7" s="57" t="s">
        <v>98</v>
      </c>
      <c r="J7" s="16" t="s">
        <v>101</v>
      </c>
      <c r="K7" s="26" t="s">
        <v>100</v>
      </c>
      <c r="L7" s="69" t="s">
        <v>99</v>
      </c>
      <c r="M7" s="16" t="s">
        <v>104</v>
      </c>
      <c r="N7" s="26"/>
      <c r="O7" s="16" t="s">
        <v>81</v>
      </c>
      <c r="P7" s="16" t="s">
        <v>82</v>
      </c>
      <c r="Q7" s="51" t="s">
        <v>25</v>
      </c>
      <c r="R7" s="16" t="s">
        <v>45</v>
      </c>
      <c r="U7" s="82"/>
      <c r="V7" s="55" t="s">
        <v>45</v>
      </c>
    </row>
    <row r="8" spans="1:22" s="54" customFormat="1" ht="15.75" customHeight="1" x14ac:dyDescent="0.25">
      <c r="A8" s="26">
        <v>3</v>
      </c>
      <c r="B8" s="47"/>
      <c r="C8" s="21"/>
      <c r="D8" s="26"/>
      <c r="E8" s="56"/>
      <c r="F8" s="26"/>
      <c r="G8" s="26"/>
      <c r="H8" s="26"/>
      <c r="I8" s="57"/>
      <c r="J8" s="26"/>
      <c r="K8" s="26"/>
      <c r="L8" s="26"/>
      <c r="M8" s="26"/>
      <c r="N8" s="26"/>
      <c r="O8" s="26"/>
      <c r="P8" s="26"/>
      <c r="Q8" s="58"/>
      <c r="R8" s="26"/>
      <c r="U8" s="82"/>
      <c r="V8" s="55" t="s">
        <v>29</v>
      </c>
    </row>
    <row r="9" spans="1:22" s="54" customFormat="1" ht="15.75" customHeight="1" x14ac:dyDescent="0.25">
      <c r="A9" s="26">
        <v>4</v>
      </c>
      <c r="B9" s="47"/>
      <c r="C9" s="21"/>
      <c r="D9" s="26"/>
      <c r="E9" s="56"/>
      <c r="F9" s="26"/>
      <c r="G9" s="26"/>
      <c r="H9" s="26"/>
      <c r="I9" s="57"/>
      <c r="J9" s="59"/>
      <c r="K9" s="26"/>
      <c r="L9" s="26"/>
      <c r="M9" s="26"/>
      <c r="N9" s="26"/>
      <c r="O9" s="26"/>
      <c r="P9" s="26"/>
      <c r="Q9" s="58"/>
      <c r="R9" s="26"/>
      <c r="U9" s="82"/>
      <c r="V9" s="55" t="s">
        <v>40</v>
      </c>
    </row>
    <row r="10" spans="1:22" s="54" customFormat="1" ht="15.75" customHeight="1" x14ac:dyDescent="0.25">
      <c r="A10" s="26">
        <v>5</v>
      </c>
      <c r="B10" s="47"/>
      <c r="C10" s="21"/>
      <c r="D10" s="26"/>
      <c r="E10" s="5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59"/>
      <c r="R10" s="55"/>
      <c r="U10" s="83"/>
      <c r="V10" s="55" t="s">
        <v>39</v>
      </c>
    </row>
    <row r="11" spans="1:22" s="54" customFormat="1" ht="15.75" customHeight="1" x14ac:dyDescent="0.25">
      <c r="A11" s="26">
        <v>6</v>
      </c>
      <c r="B11" s="47"/>
      <c r="C11" s="21"/>
      <c r="D11" s="26"/>
      <c r="E11" s="5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59"/>
      <c r="R11" s="55"/>
      <c r="U11" s="70" t="s">
        <v>27</v>
      </c>
      <c r="V11" s="55" t="s">
        <v>31</v>
      </c>
    </row>
    <row r="12" spans="1:22" s="60" customFormat="1" ht="15.75" customHeight="1" x14ac:dyDescent="0.25">
      <c r="A12" s="26">
        <v>7</v>
      </c>
      <c r="B12" s="47"/>
      <c r="C12" s="21"/>
      <c r="D12" s="26"/>
      <c r="E12" s="5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59"/>
      <c r="R12" s="55"/>
      <c r="U12" s="71"/>
      <c r="V12" s="61" t="s">
        <v>32</v>
      </c>
    </row>
    <row r="13" spans="1:22" s="54" customFormat="1" ht="15.75" customHeight="1" x14ac:dyDescent="0.25">
      <c r="A13" s="26">
        <v>8</v>
      </c>
      <c r="B13" s="47"/>
      <c r="C13" s="21"/>
      <c r="D13" s="26"/>
      <c r="E13" s="5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59"/>
      <c r="R13" s="55"/>
      <c r="U13" s="72"/>
      <c r="V13" s="55" t="s">
        <v>33</v>
      </c>
    </row>
    <row r="14" spans="1:22" s="54" customFormat="1" ht="15.75" customHeight="1" x14ac:dyDescent="0.25">
      <c r="A14" s="26">
        <v>9</v>
      </c>
      <c r="B14" s="47"/>
      <c r="C14" s="21"/>
      <c r="D14" s="26"/>
      <c r="E14" s="5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58"/>
      <c r="R14" s="26"/>
    </row>
    <row r="15" spans="1:22" s="54" customFormat="1" ht="16.5" x14ac:dyDescent="0.25">
      <c r="A15" s="26">
        <v>10</v>
      </c>
      <c r="B15" s="47"/>
      <c r="C15" s="21"/>
      <c r="D15" s="26"/>
      <c r="E15" s="62"/>
      <c r="F15" s="26"/>
      <c r="G15" s="26"/>
      <c r="H15" s="26"/>
      <c r="I15" s="63"/>
      <c r="J15" s="26"/>
      <c r="K15" s="26"/>
      <c r="L15" s="26"/>
      <c r="M15" s="26"/>
      <c r="N15" s="26"/>
      <c r="O15" s="26"/>
      <c r="P15" s="26"/>
      <c r="Q15" s="58"/>
      <c r="R15" s="55"/>
    </row>
    <row r="16" spans="1:22" s="54" customFormat="1" ht="16.5" x14ac:dyDescent="0.25">
      <c r="A16" s="26">
        <v>11</v>
      </c>
      <c r="B16" s="47"/>
      <c r="C16" s="21"/>
      <c r="D16" s="26"/>
      <c r="E16" s="62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59"/>
      <c r="R16" s="26"/>
      <c r="U16" s="64" t="s">
        <v>42</v>
      </c>
      <c r="V16" s="65" t="s">
        <v>22</v>
      </c>
    </row>
    <row r="17" spans="1:22" s="54" customFormat="1" ht="16.5" x14ac:dyDescent="0.25">
      <c r="A17" s="26">
        <v>12</v>
      </c>
      <c r="B17" s="47"/>
      <c r="C17" s="21"/>
      <c r="D17" s="26"/>
      <c r="E17" s="5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59"/>
      <c r="R17" s="65"/>
      <c r="U17" s="66" t="s">
        <v>24</v>
      </c>
      <c r="V17" s="26">
        <f>COUNTIF(Q6:Q55,"PM")</f>
        <v>0</v>
      </c>
    </row>
    <row r="18" spans="1:22" s="54" customFormat="1" ht="16.5" x14ac:dyDescent="0.25">
      <c r="A18" s="26">
        <v>13</v>
      </c>
      <c r="B18" s="47"/>
      <c r="C18" s="21"/>
      <c r="D18" s="26"/>
      <c r="E18" s="5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59"/>
      <c r="R18" s="65"/>
      <c r="U18" s="66" t="s">
        <v>23</v>
      </c>
      <c r="V18" s="26">
        <f>COUNTIF(Q6:Q56,"PC")</f>
        <v>2</v>
      </c>
    </row>
    <row r="19" spans="1:22" s="54" customFormat="1" ht="17.25" x14ac:dyDescent="0.25">
      <c r="A19" s="26">
        <v>14</v>
      </c>
      <c r="B19" s="47"/>
      <c r="C19" s="21"/>
      <c r="D19" s="26"/>
      <c r="E19" s="5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59"/>
      <c r="R19" s="65"/>
      <c r="U19" s="67" t="s">
        <v>43</v>
      </c>
      <c r="V19" s="68">
        <f>SUM(V17:V18)</f>
        <v>2</v>
      </c>
    </row>
    <row r="20" spans="1:22" s="54" customFormat="1" ht="16.5" x14ac:dyDescent="0.25">
      <c r="A20" s="26">
        <v>15</v>
      </c>
      <c r="B20" s="47"/>
      <c r="C20" s="21"/>
      <c r="D20" s="26"/>
      <c r="E20" s="5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59"/>
      <c r="R20" s="55"/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5" t="s">
        <v>20</v>
      </c>
      <c r="V22" s="44" t="s">
        <v>22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3" t="s">
        <v>34</v>
      </c>
      <c r="V23" s="44">
        <f>COUNTIF(R6:R55,"MCU")</f>
        <v>0</v>
      </c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3" t="s">
        <v>44</v>
      </c>
      <c r="V24" s="44">
        <f>COUNTIF(R6:R55,"GSM")</f>
        <v>2</v>
      </c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35</v>
      </c>
      <c r="V25" s="44">
        <f>COUNTIF(R6:R55,"GPS")</f>
        <v>0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43" t="s">
        <v>41</v>
      </c>
      <c r="V26" s="44">
        <f>COUNTIF(R6:R55,"NG")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43" t="s">
        <v>30</v>
      </c>
      <c r="V27" s="44">
        <f>COUNTIF(R6:R55,"LK")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43" t="s">
        <v>36</v>
      </c>
      <c r="V28" s="44">
        <f>COUNTIF(R6:R55,"MCH")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43" t="s">
        <v>37</v>
      </c>
      <c r="V29" s="44">
        <f>COUNTIF(R6:R55,"NCFW")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43" t="s">
        <v>38</v>
      </c>
      <c r="V30" s="44">
        <f>COUNTIF(R6:R55,"KL")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</row>
    <row r="33" spans="1:18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</row>
    <row r="34" spans="1:18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</row>
    <row r="35" spans="1:18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</row>
    <row r="36" spans="1:18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</row>
    <row r="37" spans="1:18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</row>
    <row r="38" spans="1:18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18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18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18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18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18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18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18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18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18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18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9"/>
      <c r="M55" s="23"/>
      <c r="N55" s="23"/>
      <c r="O55" s="23"/>
      <c r="P55" s="23"/>
      <c r="Q55" s="23"/>
      <c r="R55" s="33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 t="s">
        <v>49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7"/>
      <c r="N3" s="37"/>
      <c r="O3" s="37"/>
      <c r="P3" s="37"/>
      <c r="Q3" s="39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79" t="s">
        <v>6</v>
      </c>
      <c r="K4" s="79" t="s">
        <v>15</v>
      </c>
      <c r="L4" s="79"/>
      <c r="M4" s="79" t="s">
        <v>8</v>
      </c>
      <c r="N4" s="79"/>
      <c r="O4" s="80" t="s">
        <v>9</v>
      </c>
      <c r="P4" s="80" t="s">
        <v>18</v>
      </c>
      <c r="Q4" s="79" t="s">
        <v>26</v>
      </c>
      <c r="R4" s="79" t="s">
        <v>20</v>
      </c>
      <c r="U4" s="79" t="s">
        <v>26</v>
      </c>
      <c r="V4" s="79" t="s">
        <v>20</v>
      </c>
    </row>
    <row r="5" spans="1:22" ht="45" customHeight="1" x14ac:dyDescent="0.25">
      <c r="A5" s="77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9"/>
      <c r="K5" s="50" t="s">
        <v>16</v>
      </c>
      <c r="L5" s="50" t="s">
        <v>17</v>
      </c>
      <c r="M5" s="49" t="s">
        <v>13</v>
      </c>
      <c r="N5" s="50" t="s">
        <v>14</v>
      </c>
      <c r="O5" s="80"/>
      <c r="P5" s="80"/>
      <c r="Q5" s="79"/>
      <c r="R5" s="79"/>
      <c r="U5" s="79"/>
      <c r="V5" s="79"/>
    </row>
    <row r="6" spans="1:22" s="2" customFormat="1" ht="17.25" customHeight="1" x14ac:dyDescent="0.25">
      <c r="A6" s="32">
        <v>1</v>
      </c>
      <c r="B6" s="21">
        <v>43194</v>
      </c>
      <c r="C6" s="21">
        <v>43285</v>
      </c>
      <c r="D6" s="4" t="s">
        <v>47</v>
      </c>
      <c r="E6" s="48">
        <v>862118021524704</v>
      </c>
      <c r="F6" s="4"/>
      <c r="G6" s="4"/>
      <c r="H6" s="4" t="s">
        <v>78</v>
      </c>
      <c r="I6" s="24" t="s">
        <v>79</v>
      </c>
      <c r="J6" s="16"/>
      <c r="K6" s="16" t="s">
        <v>67</v>
      </c>
      <c r="L6" s="26" t="s">
        <v>57</v>
      </c>
      <c r="M6" s="16" t="s">
        <v>60</v>
      </c>
      <c r="N6" s="16"/>
      <c r="O6" s="16" t="s">
        <v>81</v>
      </c>
      <c r="P6" s="16" t="s">
        <v>82</v>
      </c>
      <c r="Q6" s="51" t="s">
        <v>27</v>
      </c>
      <c r="R6" s="16" t="s">
        <v>32</v>
      </c>
      <c r="U6" s="81" t="s">
        <v>25</v>
      </c>
      <c r="V6" s="41" t="s">
        <v>28</v>
      </c>
    </row>
    <row r="7" spans="1:22" s="54" customFormat="1" ht="15.75" customHeight="1" x14ac:dyDescent="0.25">
      <c r="A7" s="26">
        <v>2</v>
      </c>
      <c r="B7" s="47">
        <v>43194</v>
      </c>
      <c r="C7" s="21">
        <v>43285</v>
      </c>
      <c r="D7" s="26" t="s">
        <v>47</v>
      </c>
      <c r="E7" s="56">
        <v>862118021514911</v>
      </c>
      <c r="F7" s="26" t="s">
        <v>50</v>
      </c>
      <c r="G7" s="26"/>
      <c r="H7" s="26" t="s">
        <v>73</v>
      </c>
      <c r="I7" s="57" t="s">
        <v>69</v>
      </c>
      <c r="J7" s="26" t="s">
        <v>70</v>
      </c>
      <c r="K7" s="26"/>
      <c r="L7" s="26" t="s">
        <v>57</v>
      </c>
      <c r="M7" s="26" t="s">
        <v>71</v>
      </c>
      <c r="N7" s="26"/>
      <c r="O7" s="26" t="s">
        <v>81</v>
      </c>
      <c r="P7" s="26" t="s">
        <v>82</v>
      </c>
      <c r="Q7" s="58" t="s">
        <v>25</v>
      </c>
      <c r="R7" s="26" t="s">
        <v>39</v>
      </c>
      <c r="U7" s="82"/>
      <c r="V7" s="55" t="s">
        <v>45</v>
      </c>
    </row>
    <row r="8" spans="1:22" s="54" customFormat="1" ht="15.75" customHeight="1" x14ac:dyDescent="0.25">
      <c r="A8" s="26">
        <v>3</v>
      </c>
      <c r="B8" s="47">
        <v>43194</v>
      </c>
      <c r="C8" s="21">
        <v>43285</v>
      </c>
      <c r="D8" s="26" t="s">
        <v>47</v>
      </c>
      <c r="E8" s="56">
        <v>864161020963539</v>
      </c>
      <c r="F8" s="26" t="s">
        <v>50</v>
      </c>
      <c r="G8" s="26"/>
      <c r="H8" s="26"/>
      <c r="I8" s="57" t="s">
        <v>80</v>
      </c>
      <c r="J8" s="26"/>
      <c r="K8" s="26" t="s">
        <v>67</v>
      </c>
      <c r="L8" s="26" t="s">
        <v>57</v>
      </c>
      <c r="M8" s="26" t="s">
        <v>60</v>
      </c>
      <c r="N8" s="26"/>
      <c r="O8" s="26" t="s">
        <v>81</v>
      </c>
      <c r="P8" s="26" t="s">
        <v>82</v>
      </c>
      <c r="Q8" s="58" t="s">
        <v>27</v>
      </c>
      <c r="R8" s="26" t="s">
        <v>32</v>
      </c>
      <c r="U8" s="82"/>
      <c r="V8" s="55" t="s">
        <v>29</v>
      </c>
    </row>
    <row r="9" spans="1:22" s="54" customFormat="1" ht="15.75" customHeight="1" x14ac:dyDescent="0.25">
      <c r="A9" s="26">
        <v>4</v>
      </c>
      <c r="B9" s="47">
        <v>43194</v>
      </c>
      <c r="C9" s="21">
        <v>43285</v>
      </c>
      <c r="D9" s="26" t="s">
        <v>47</v>
      </c>
      <c r="E9" s="56">
        <v>864161029424178</v>
      </c>
      <c r="F9" s="26"/>
      <c r="G9" s="26"/>
      <c r="H9" s="26"/>
      <c r="I9" s="57" t="s">
        <v>95</v>
      </c>
      <c r="J9" s="59" t="s">
        <v>68</v>
      </c>
      <c r="K9" s="26" t="s">
        <v>67</v>
      </c>
      <c r="L9" s="26" t="s">
        <v>57</v>
      </c>
      <c r="M9" s="26" t="s">
        <v>60</v>
      </c>
      <c r="N9" s="26"/>
      <c r="O9" s="26" t="s">
        <v>81</v>
      </c>
      <c r="P9" s="26" t="s">
        <v>82</v>
      </c>
      <c r="Q9" s="58" t="s">
        <v>27</v>
      </c>
      <c r="R9" s="26" t="s">
        <v>32</v>
      </c>
      <c r="U9" s="82"/>
      <c r="V9" s="55" t="s">
        <v>40</v>
      </c>
    </row>
    <row r="10" spans="1:22" s="54" customFormat="1" ht="15.75" customHeight="1" x14ac:dyDescent="0.25">
      <c r="A10" s="26">
        <v>5</v>
      </c>
      <c r="B10" s="47">
        <v>43194</v>
      </c>
      <c r="C10" s="21">
        <v>43285</v>
      </c>
      <c r="D10" s="26" t="s">
        <v>47</v>
      </c>
      <c r="E10" s="56">
        <v>866762025783679</v>
      </c>
      <c r="F10" s="26"/>
      <c r="G10" s="26"/>
      <c r="H10" s="26"/>
      <c r="I10" s="26"/>
      <c r="J10" s="26" t="s">
        <v>72</v>
      </c>
      <c r="K10" s="26"/>
      <c r="L10" s="26"/>
      <c r="M10" s="26" t="s">
        <v>94</v>
      </c>
      <c r="N10" s="26"/>
      <c r="O10" s="26" t="s">
        <v>87</v>
      </c>
      <c r="P10" s="26" t="s">
        <v>82</v>
      </c>
      <c r="Q10" s="59" t="s">
        <v>25</v>
      </c>
      <c r="R10" s="55" t="s">
        <v>40</v>
      </c>
      <c r="U10" s="83"/>
      <c r="V10" s="55" t="s">
        <v>39</v>
      </c>
    </row>
    <row r="11" spans="1:22" s="54" customFormat="1" ht="15.75" customHeight="1" x14ac:dyDescent="0.25">
      <c r="A11" s="26">
        <v>6</v>
      </c>
      <c r="B11" s="47">
        <v>43194</v>
      </c>
      <c r="C11" s="21">
        <v>43285</v>
      </c>
      <c r="D11" s="26" t="s">
        <v>47</v>
      </c>
      <c r="E11" s="56">
        <v>869988018303095</v>
      </c>
      <c r="F11" s="26" t="s">
        <v>50</v>
      </c>
      <c r="G11" s="26"/>
      <c r="H11" s="26"/>
      <c r="I11" s="26"/>
      <c r="J11" s="26" t="s">
        <v>72</v>
      </c>
      <c r="K11" s="26"/>
      <c r="L11" s="26"/>
      <c r="M11" s="26" t="s">
        <v>94</v>
      </c>
      <c r="N11" s="26"/>
      <c r="O11" s="26" t="s">
        <v>87</v>
      </c>
      <c r="P11" s="26" t="s">
        <v>82</v>
      </c>
      <c r="Q11" s="59" t="s">
        <v>25</v>
      </c>
      <c r="R11" s="55" t="s">
        <v>40</v>
      </c>
      <c r="U11" s="70" t="s">
        <v>27</v>
      </c>
      <c r="V11" s="55" t="s">
        <v>31</v>
      </c>
    </row>
    <row r="12" spans="1:22" s="60" customFormat="1" ht="15.75" customHeight="1" x14ac:dyDescent="0.25">
      <c r="A12" s="26">
        <v>7</v>
      </c>
      <c r="B12" s="47">
        <v>43194</v>
      </c>
      <c r="C12" s="21">
        <v>43285</v>
      </c>
      <c r="D12" s="26" t="s">
        <v>47</v>
      </c>
      <c r="E12" s="56">
        <v>862118021728131</v>
      </c>
      <c r="F12" s="26" t="s">
        <v>50</v>
      </c>
      <c r="G12" s="26"/>
      <c r="H12" s="26" t="s">
        <v>59</v>
      </c>
      <c r="I12" s="26" t="s">
        <v>58</v>
      </c>
      <c r="J12" s="26"/>
      <c r="K12" s="26" t="s">
        <v>48</v>
      </c>
      <c r="L12" s="26" t="s">
        <v>57</v>
      </c>
      <c r="M12" s="26" t="s">
        <v>60</v>
      </c>
      <c r="N12" s="26"/>
      <c r="O12" s="26" t="s">
        <v>81</v>
      </c>
      <c r="P12" s="26" t="s">
        <v>82</v>
      </c>
      <c r="Q12" s="59" t="s">
        <v>27</v>
      </c>
      <c r="R12" s="55" t="s">
        <v>32</v>
      </c>
      <c r="U12" s="71"/>
      <c r="V12" s="61" t="s">
        <v>32</v>
      </c>
    </row>
    <row r="13" spans="1:22" s="54" customFormat="1" ht="15.75" customHeight="1" x14ac:dyDescent="0.25">
      <c r="A13" s="26">
        <v>8</v>
      </c>
      <c r="B13" s="47">
        <v>43194</v>
      </c>
      <c r="C13" s="21">
        <v>43285</v>
      </c>
      <c r="D13" s="26" t="s">
        <v>47</v>
      </c>
      <c r="E13" s="56">
        <v>862118029938963</v>
      </c>
      <c r="F13" s="26" t="s">
        <v>50</v>
      </c>
      <c r="G13" s="26"/>
      <c r="H13" s="26"/>
      <c r="I13" s="26" t="s">
        <v>74</v>
      </c>
      <c r="J13" s="26"/>
      <c r="K13" s="26"/>
      <c r="L13" s="26" t="s">
        <v>57</v>
      </c>
      <c r="M13" s="26" t="s">
        <v>60</v>
      </c>
      <c r="N13" s="26"/>
      <c r="O13" s="26" t="s">
        <v>81</v>
      </c>
      <c r="P13" s="26" t="s">
        <v>82</v>
      </c>
      <c r="Q13" s="59" t="s">
        <v>27</v>
      </c>
      <c r="R13" s="55" t="s">
        <v>32</v>
      </c>
      <c r="U13" s="72"/>
      <c r="V13" s="55" t="s">
        <v>33</v>
      </c>
    </row>
    <row r="14" spans="1:22" s="54" customFormat="1" ht="15.75" customHeight="1" x14ac:dyDescent="0.25">
      <c r="A14" s="26">
        <v>9</v>
      </c>
      <c r="B14" s="47">
        <v>43194</v>
      </c>
      <c r="C14" s="21">
        <v>43285</v>
      </c>
      <c r="D14" s="26" t="s">
        <v>47</v>
      </c>
      <c r="E14" s="56">
        <v>864161020990235</v>
      </c>
      <c r="F14" s="26"/>
      <c r="G14" s="26"/>
      <c r="H14" s="26" t="s">
        <v>66</v>
      </c>
      <c r="I14" s="26" t="s">
        <v>63</v>
      </c>
      <c r="J14" s="26" t="s">
        <v>64</v>
      </c>
      <c r="K14" s="26" t="s">
        <v>48</v>
      </c>
      <c r="L14" s="26" t="s">
        <v>57</v>
      </c>
      <c r="M14" s="26" t="s">
        <v>65</v>
      </c>
      <c r="N14" s="26"/>
      <c r="O14" s="26" t="s">
        <v>81</v>
      </c>
      <c r="P14" s="26" t="s">
        <v>82</v>
      </c>
      <c r="Q14" s="58" t="s">
        <v>25</v>
      </c>
      <c r="R14" s="26" t="s">
        <v>40</v>
      </c>
    </row>
    <row r="15" spans="1:22" s="54" customFormat="1" ht="16.5" x14ac:dyDescent="0.25">
      <c r="A15" s="26">
        <v>10</v>
      </c>
      <c r="B15" s="47">
        <v>43194</v>
      </c>
      <c r="C15" s="21">
        <v>43285</v>
      </c>
      <c r="D15" s="26" t="s">
        <v>47</v>
      </c>
      <c r="E15" s="62" t="s">
        <v>52</v>
      </c>
      <c r="F15" s="26" t="s">
        <v>50</v>
      </c>
      <c r="G15" s="26"/>
      <c r="H15" s="26" t="s">
        <v>55</v>
      </c>
      <c r="I15" s="63" t="s">
        <v>54</v>
      </c>
      <c r="J15" s="26" t="s">
        <v>93</v>
      </c>
      <c r="K15" s="26" t="s">
        <v>48</v>
      </c>
      <c r="L15" s="26" t="s">
        <v>57</v>
      </c>
      <c r="M15" s="26" t="s">
        <v>56</v>
      </c>
      <c r="N15" s="26"/>
      <c r="O15" s="26" t="s">
        <v>81</v>
      </c>
      <c r="P15" s="26" t="s">
        <v>82</v>
      </c>
      <c r="Q15" s="58" t="s">
        <v>25</v>
      </c>
      <c r="R15" s="55" t="s">
        <v>29</v>
      </c>
    </row>
    <row r="16" spans="1:22" s="54" customFormat="1" ht="16.5" x14ac:dyDescent="0.25">
      <c r="A16" s="26">
        <v>11</v>
      </c>
      <c r="B16" s="47">
        <v>43194</v>
      </c>
      <c r="C16" s="21">
        <v>43285</v>
      </c>
      <c r="D16" s="26" t="s">
        <v>47</v>
      </c>
      <c r="E16" s="62" t="s">
        <v>53</v>
      </c>
      <c r="F16" s="26" t="s">
        <v>50</v>
      </c>
      <c r="G16" s="26"/>
      <c r="H16" s="26" t="s">
        <v>91</v>
      </c>
      <c r="I16" s="26" t="s">
        <v>90</v>
      </c>
      <c r="J16" s="26" t="s">
        <v>92</v>
      </c>
      <c r="K16" s="26" t="s">
        <v>89</v>
      </c>
      <c r="L16" s="26" t="s">
        <v>57</v>
      </c>
      <c r="M16" s="26" t="s">
        <v>60</v>
      </c>
      <c r="N16" s="26"/>
      <c r="O16" s="26" t="s">
        <v>81</v>
      </c>
      <c r="P16" s="26" t="s">
        <v>82</v>
      </c>
      <c r="Q16" s="59" t="s">
        <v>25</v>
      </c>
      <c r="R16" s="26" t="s">
        <v>39</v>
      </c>
      <c r="U16" s="64" t="s">
        <v>42</v>
      </c>
      <c r="V16" s="65" t="s">
        <v>22</v>
      </c>
    </row>
    <row r="17" spans="1:22" s="54" customFormat="1" ht="16.5" x14ac:dyDescent="0.25">
      <c r="A17" s="26">
        <v>12</v>
      </c>
      <c r="B17" s="47">
        <v>43194</v>
      </c>
      <c r="C17" s="21">
        <v>43285</v>
      </c>
      <c r="D17" s="26" t="s">
        <v>47</v>
      </c>
      <c r="E17" s="56">
        <v>864161026901376</v>
      </c>
      <c r="F17" s="26"/>
      <c r="G17" s="26"/>
      <c r="H17" s="26" t="s">
        <v>88</v>
      </c>
      <c r="I17" s="26">
        <v>1026901376</v>
      </c>
      <c r="J17" s="26" t="s">
        <v>70</v>
      </c>
      <c r="K17" s="26"/>
      <c r="L17" s="26" t="s">
        <v>57</v>
      </c>
      <c r="M17" s="26" t="s">
        <v>71</v>
      </c>
      <c r="N17" s="26"/>
      <c r="O17" s="26" t="s">
        <v>81</v>
      </c>
      <c r="P17" s="26" t="s">
        <v>82</v>
      </c>
      <c r="Q17" s="59" t="s">
        <v>25</v>
      </c>
      <c r="R17" s="65" t="s">
        <v>39</v>
      </c>
      <c r="U17" s="66" t="s">
        <v>24</v>
      </c>
      <c r="V17" s="26">
        <f>COUNTIF(Q6:Q55,"PM")</f>
        <v>6</v>
      </c>
    </row>
    <row r="18" spans="1:22" s="54" customFormat="1" ht="16.5" x14ac:dyDescent="0.25">
      <c r="A18" s="26">
        <v>13</v>
      </c>
      <c r="B18" s="47">
        <v>43194</v>
      </c>
      <c r="C18" s="21">
        <v>43285</v>
      </c>
      <c r="D18" s="26" t="s">
        <v>47</v>
      </c>
      <c r="E18" s="56">
        <v>864161029419863</v>
      </c>
      <c r="F18" s="26"/>
      <c r="G18" s="26"/>
      <c r="H18" s="26" t="s">
        <v>84</v>
      </c>
      <c r="I18" s="26" t="s">
        <v>83</v>
      </c>
      <c r="J18" s="26" t="s">
        <v>85</v>
      </c>
      <c r="K18" s="26" t="s">
        <v>48</v>
      </c>
      <c r="L18" s="26" t="s">
        <v>57</v>
      </c>
      <c r="M18" s="26" t="s">
        <v>86</v>
      </c>
      <c r="N18" s="26"/>
      <c r="O18" s="26" t="s">
        <v>81</v>
      </c>
      <c r="P18" s="26" t="s">
        <v>82</v>
      </c>
      <c r="Q18" s="59" t="s">
        <v>25</v>
      </c>
      <c r="R18" s="65" t="s">
        <v>39</v>
      </c>
      <c r="U18" s="66" t="s">
        <v>23</v>
      </c>
      <c r="V18" s="26">
        <f>COUNTIF(Q6:Q56,"PC")</f>
        <v>9</v>
      </c>
    </row>
    <row r="19" spans="1:22" s="54" customFormat="1" ht="17.25" x14ac:dyDescent="0.25">
      <c r="A19" s="26">
        <v>14</v>
      </c>
      <c r="B19" s="47">
        <v>43194</v>
      </c>
      <c r="C19" s="21">
        <v>43285</v>
      </c>
      <c r="D19" s="26" t="s">
        <v>47</v>
      </c>
      <c r="E19" s="56">
        <v>866762029055942</v>
      </c>
      <c r="F19" s="26" t="s">
        <v>50</v>
      </c>
      <c r="G19" s="26"/>
      <c r="H19" s="26"/>
      <c r="I19" s="26"/>
      <c r="J19" s="26" t="s">
        <v>61</v>
      </c>
      <c r="K19" s="26"/>
      <c r="L19" s="26"/>
      <c r="M19" s="26" t="s">
        <v>62</v>
      </c>
      <c r="N19" s="26"/>
      <c r="O19" s="26" t="s">
        <v>87</v>
      </c>
      <c r="P19" s="26" t="s">
        <v>82</v>
      </c>
      <c r="Q19" s="59" t="s">
        <v>25</v>
      </c>
      <c r="R19" s="65" t="s">
        <v>40</v>
      </c>
      <c r="U19" s="67" t="s">
        <v>43</v>
      </c>
      <c r="V19" s="68">
        <f>SUM(V17:V18)</f>
        <v>15</v>
      </c>
    </row>
    <row r="20" spans="1:22" s="54" customFormat="1" ht="16.5" x14ac:dyDescent="0.25">
      <c r="A20" s="26">
        <v>15</v>
      </c>
      <c r="B20" s="47">
        <v>43194</v>
      </c>
      <c r="C20" s="21">
        <v>43285</v>
      </c>
      <c r="D20" s="26" t="s">
        <v>47</v>
      </c>
      <c r="E20" s="56">
        <v>864161029416356</v>
      </c>
      <c r="F20" s="26" t="s">
        <v>51</v>
      </c>
      <c r="G20" s="26"/>
      <c r="H20" s="26" t="s">
        <v>76</v>
      </c>
      <c r="I20" s="26" t="s">
        <v>75</v>
      </c>
      <c r="J20" s="26" t="s">
        <v>77</v>
      </c>
      <c r="K20" s="26" t="s">
        <v>48</v>
      </c>
      <c r="L20" s="26" t="s">
        <v>57</v>
      </c>
      <c r="M20" s="26" t="s">
        <v>60</v>
      </c>
      <c r="N20" s="26"/>
      <c r="O20" s="26" t="s">
        <v>81</v>
      </c>
      <c r="P20" s="26" t="s">
        <v>82</v>
      </c>
      <c r="Q20" s="59" t="s">
        <v>27</v>
      </c>
      <c r="R20" s="55" t="s">
        <v>32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5" t="s">
        <v>20</v>
      </c>
      <c r="V22" s="44" t="s">
        <v>22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3" t="s">
        <v>34</v>
      </c>
      <c r="V23" s="44">
        <f>COUNTIF(R6:R55,"MCU")</f>
        <v>0</v>
      </c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3" t="s">
        <v>44</v>
      </c>
      <c r="V24" s="44">
        <f>COUNTIF(R6:R55,"GSM")</f>
        <v>0</v>
      </c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35</v>
      </c>
      <c r="V25" s="44">
        <f>COUNTIF(R6:R55,"GPS")</f>
        <v>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43" t="s">
        <v>41</v>
      </c>
      <c r="V26" s="44">
        <f>COUNTIF(R6:R55,"NG")</f>
        <v>4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43" t="s">
        <v>30</v>
      </c>
      <c r="V27" s="44">
        <f>COUNTIF(R6:R55,"LK")</f>
        <v>4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43" t="s">
        <v>36</v>
      </c>
      <c r="V28" s="44">
        <f>COUNTIF(R6:R55,"MCH")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43" t="s">
        <v>37</v>
      </c>
      <c r="V29" s="44">
        <f>COUNTIF(R6:R55,"NCFW")</f>
        <v>6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43" t="s">
        <v>38</v>
      </c>
      <c r="V30" s="44">
        <f>COUNTIF(R6:R55,"KL")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</row>
    <row r="33" spans="1:18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</row>
    <row r="34" spans="1:18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</row>
    <row r="35" spans="1:18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</row>
    <row r="36" spans="1:18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</row>
    <row r="37" spans="1:18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</row>
    <row r="38" spans="1:18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18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18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18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18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18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18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18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18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18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18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9"/>
      <c r="M55" s="23"/>
      <c r="N55" s="23"/>
      <c r="O55" s="23"/>
      <c r="P55" s="23"/>
      <c r="Q55" s="23"/>
      <c r="R55" s="33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46"/>
    </row>
    <row r="2" spans="1:21" ht="20.25" customHeight="1" x14ac:dyDescent="0.25">
      <c r="A2" s="74" t="s">
        <v>11</v>
      </c>
      <c r="B2" s="75"/>
      <c r="C2" s="75"/>
      <c r="D2" s="75"/>
      <c r="E2" s="76" t="s">
        <v>49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6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7"/>
      <c r="R3" s="46"/>
    </row>
    <row r="4" spans="1:21" ht="16.5" x14ac:dyDescent="0.25">
      <c r="A4" s="84" t="s">
        <v>0</v>
      </c>
      <c r="B4" s="86" t="s">
        <v>10</v>
      </c>
      <c r="C4" s="87"/>
      <c r="D4" s="87"/>
      <c r="E4" s="87"/>
      <c r="F4" s="87"/>
      <c r="G4" s="87"/>
      <c r="H4" s="87"/>
      <c r="I4" s="88"/>
      <c r="J4" s="89" t="s">
        <v>6</v>
      </c>
      <c r="K4" s="79" t="s">
        <v>15</v>
      </c>
      <c r="L4" s="79"/>
      <c r="M4" s="91" t="s">
        <v>8</v>
      </c>
      <c r="N4" s="92"/>
      <c r="O4" s="93" t="s">
        <v>9</v>
      </c>
      <c r="P4" s="93" t="s">
        <v>18</v>
      </c>
      <c r="Q4" s="79" t="s">
        <v>26</v>
      </c>
      <c r="R4" s="79" t="s">
        <v>20</v>
      </c>
      <c r="T4" s="79" t="s">
        <v>26</v>
      </c>
      <c r="U4" s="79" t="s">
        <v>20</v>
      </c>
    </row>
    <row r="5" spans="1:21" ht="45" customHeight="1" x14ac:dyDescent="0.25">
      <c r="A5" s="8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0"/>
      <c r="K5" s="1" t="s">
        <v>16</v>
      </c>
      <c r="L5" s="1" t="s">
        <v>17</v>
      </c>
      <c r="M5" s="20" t="s">
        <v>13</v>
      </c>
      <c r="N5" s="1" t="s">
        <v>14</v>
      </c>
      <c r="O5" s="94"/>
      <c r="P5" s="94"/>
      <c r="Q5" s="79"/>
      <c r="R5" s="79"/>
      <c r="T5" s="79"/>
      <c r="U5" s="79"/>
    </row>
    <row r="6" spans="1:21" s="2" customFormat="1" ht="15.75" customHeight="1" x14ac:dyDescent="0.25">
      <c r="A6" s="32">
        <v>1</v>
      </c>
      <c r="B6" s="21">
        <v>43438</v>
      </c>
      <c r="C6" s="21">
        <v>43438</v>
      </c>
      <c r="D6" s="4" t="s">
        <v>96</v>
      </c>
      <c r="E6" s="22">
        <v>861694031109265</v>
      </c>
      <c r="F6" s="4"/>
      <c r="G6" s="4" t="s">
        <v>97</v>
      </c>
      <c r="H6" s="4" t="s">
        <v>103</v>
      </c>
      <c r="I6" s="16" t="s">
        <v>98</v>
      </c>
      <c r="J6" s="16" t="s">
        <v>101</v>
      </c>
      <c r="K6" s="69" t="s">
        <v>99</v>
      </c>
      <c r="L6" s="69" t="s">
        <v>99</v>
      </c>
      <c r="M6" s="16" t="s">
        <v>104</v>
      </c>
      <c r="N6" s="16"/>
      <c r="O6" s="16" t="s">
        <v>81</v>
      </c>
      <c r="P6" s="16" t="s">
        <v>82</v>
      </c>
      <c r="Q6" s="51" t="s">
        <v>25</v>
      </c>
      <c r="R6" s="16" t="s">
        <v>45</v>
      </c>
      <c r="T6" s="81" t="s">
        <v>25</v>
      </c>
      <c r="U6" s="41" t="s">
        <v>28</v>
      </c>
    </row>
    <row r="7" spans="1:21" s="2" customFormat="1" ht="15.75" customHeight="1" x14ac:dyDescent="0.25">
      <c r="A7" s="32">
        <v>2</v>
      </c>
      <c r="B7" s="21">
        <v>43438</v>
      </c>
      <c r="C7" s="21">
        <v>43438</v>
      </c>
      <c r="D7" s="4" t="s">
        <v>96</v>
      </c>
      <c r="E7" s="22">
        <v>861694030672404</v>
      </c>
      <c r="F7" s="4"/>
      <c r="G7" s="4" t="s">
        <v>97</v>
      </c>
      <c r="H7" s="26" t="s">
        <v>102</v>
      </c>
      <c r="I7" s="57" t="s">
        <v>98</v>
      </c>
      <c r="J7" s="16" t="s">
        <v>101</v>
      </c>
      <c r="K7" s="26" t="s">
        <v>100</v>
      </c>
      <c r="L7" s="69" t="s">
        <v>99</v>
      </c>
      <c r="M7" s="16" t="s">
        <v>104</v>
      </c>
      <c r="N7" s="26"/>
      <c r="O7" s="16" t="s">
        <v>81</v>
      </c>
      <c r="P7" s="16" t="s">
        <v>82</v>
      </c>
      <c r="Q7" s="51" t="s">
        <v>25</v>
      </c>
      <c r="R7" s="16" t="s">
        <v>45</v>
      </c>
      <c r="T7" s="82"/>
      <c r="U7" s="41" t="s">
        <v>45</v>
      </c>
    </row>
    <row r="8" spans="1:21" s="2" customFormat="1" ht="15.75" customHeight="1" x14ac:dyDescent="0.25">
      <c r="A8" s="32">
        <v>3</v>
      </c>
      <c r="B8" s="21">
        <v>43194</v>
      </c>
      <c r="C8" s="21">
        <v>43285</v>
      </c>
      <c r="D8" s="4" t="s">
        <v>47</v>
      </c>
      <c r="E8" s="48">
        <v>862118021524704</v>
      </c>
      <c r="F8" s="4"/>
      <c r="G8" s="4"/>
      <c r="H8" s="4" t="s">
        <v>78</v>
      </c>
      <c r="I8" s="24" t="s">
        <v>79</v>
      </c>
      <c r="J8" s="16"/>
      <c r="K8" s="16" t="s">
        <v>67</v>
      </c>
      <c r="L8" s="26" t="s">
        <v>57</v>
      </c>
      <c r="M8" s="16" t="s">
        <v>60</v>
      </c>
      <c r="N8" s="16"/>
      <c r="O8" s="16" t="s">
        <v>81</v>
      </c>
      <c r="P8" s="16" t="s">
        <v>82</v>
      </c>
      <c r="Q8" s="51" t="s">
        <v>27</v>
      </c>
      <c r="R8" s="16" t="s">
        <v>32</v>
      </c>
      <c r="T8" s="82"/>
      <c r="U8" s="41" t="s">
        <v>29</v>
      </c>
    </row>
    <row r="9" spans="1:21" s="2" customFormat="1" ht="15.75" customHeight="1" x14ac:dyDescent="0.25">
      <c r="A9" s="32">
        <v>4</v>
      </c>
      <c r="B9" s="47">
        <v>43194</v>
      </c>
      <c r="C9" s="21">
        <v>43285</v>
      </c>
      <c r="D9" s="26" t="s">
        <v>47</v>
      </c>
      <c r="E9" s="56">
        <v>862118021514911</v>
      </c>
      <c r="F9" s="26" t="s">
        <v>50</v>
      </c>
      <c r="G9" s="26"/>
      <c r="H9" s="26" t="s">
        <v>73</v>
      </c>
      <c r="I9" s="57" t="s">
        <v>69</v>
      </c>
      <c r="J9" s="26" t="s">
        <v>70</v>
      </c>
      <c r="K9" s="26"/>
      <c r="L9" s="26" t="s">
        <v>57</v>
      </c>
      <c r="M9" s="26" t="s">
        <v>71</v>
      </c>
      <c r="N9" s="26"/>
      <c r="O9" s="26" t="s">
        <v>81</v>
      </c>
      <c r="P9" s="26" t="s">
        <v>82</v>
      </c>
      <c r="Q9" s="58" t="s">
        <v>25</v>
      </c>
      <c r="R9" s="26" t="s">
        <v>39</v>
      </c>
      <c r="T9" s="82"/>
      <c r="U9" s="41" t="s">
        <v>40</v>
      </c>
    </row>
    <row r="10" spans="1:21" s="2" customFormat="1" ht="15.75" customHeight="1" x14ac:dyDescent="0.25">
      <c r="A10" s="32">
        <v>5</v>
      </c>
      <c r="B10" s="47">
        <v>43194</v>
      </c>
      <c r="C10" s="21">
        <v>43285</v>
      </c>
      <c r="D10" s="26" t="s">
        <v>47</v>
      </c>
      <c r="E10" s="56">
        <v>864161020963539</v>
      </c>
      <c r="F10" s="26" t="s">
        <v>50</v>
      </c>
      <c r="G10" s="26"/>
      <c r="H10" s="26"/>
      <c r="I10" s="57" t="s">
        <v>80</v>
      </c>
      <c r="J10" s="26"/>
      <c r="K10" s="26" t="s">
        <v>67</v>
      </c>
      <c r="L10" s="26" t="s">
        <v>57</v>
      </c>
      <c r="M10" s="26" t="s">
        <v>60</v>
      </c>
      <c r="N10" s="26"/>
      <c r="O10" s="26" t="s">
        <v>81</v>
      </c>
      <c r="P10" s="26" t="s">
        <v>82</v>
      </c>
      <c r="Q10" s="58" t="s">
        <v>27</v>
      </c>
      <c r="R10" s="26" t="s">
        <v>32</v>
      </c>
      <c r="T10" s="83"/>
      <c r="U10" s="41" t="s">
        <v>39</v>
      </c>
    </row>
    <row r="11" spans="1:21" s="2" customFormat="1" ht="15.75" customHeight="1" x14ac:dyDescent="0.25">
      <c r="A11" s="32">
        <v>6</v>
      </c>
      <c r="B11" s="47">
        <v>43194</v>
      </c>
      <c r="C11" s="21">
        <v>43285</v>
      </c>
      <c r="D11" s="26" t="s">
        <v>47</v>
      </c>
      <c r="E11" s="56">
        <v>864161029424178</v>
      </c>
      <c r="F11" s="26"/>
      <c r="G11" s="26"/>
      <c r="H11" s="26"/>
      <c r="I11" s="57" t="s">
        <v>95</v>
      </c>
      <c r="J11" s="59" t="s">
        <v>68</v>
      </c>
      <c r="K11" s="26" t="s">
        <v>67</v>
      </c>
      <c r="L11" s="26" t="s">
        <v>57</v>
      </c>
      <c r="M11" s="26" t="s">
        <v>60</v>
      </c>
      <c r="N11" s="26"/>
      <c r="O11" s="26" t="s">
        <v>81</v>
      </c>
      <c r="P11" s="26" t="s">
        <v>82</v>
      </c>
      <c r="Q11" s="58" t="s">
        <v>27</v>
      </c>
      <c r="R11" s="26" t="s">
        <v>32</v>
      </c>
      <c r="T11" s="81" t="s">
        <v>27</v>
      </c>
      <c r="U11" s="41" t="s">
        <v>31</v>
      </c>
    </row>
    <row r="12" spans="1:21" s="18" customFormat="1" ht="15.75" customHeight="1" x14ac:dyDescent="0.25">
      <c r="A12" s="32">
        <v>7</v>
      </c>
      <c r="B12" s="47">
        <v>43194</v>
      </c>
      <c r="C12" s="21">
        <v>43285</v>
      </c>
      <c r="D12" s="26" t="s">
        <v>47</v>
      </c>
      <c r="E12" s="56">
        <v>866762025783679</v>
      </c>
      <c r="F12" s="26"/>
      <c r="G12" s="26"/>
      <c r="H12" s="26"/>
      <c r="I12" s="26"/>
      <c r="J12" s="26" t="s">
        <v>72</v>
      </c>
      <c r="K12" s="26"/>
      <c r="L12" s="26"/>
      <c r="M12" s="26" t="s">
        <v>94</v>
      </c>
      <c r="N12" s="26"/>
      <c r="O12" s="26" t="s">
        <v>87</v>
      </c>
      <c r="P12" s="26" t="s">
        <v>82</v>
      </c>
      <c r="Q12" s="59" t="s">
        <v>25</v>
      </c>
      <c r="R12" s="55" t="s">
        <v>40</v>
      </c>
      <c r="T12" s="82"/>
      <c r="U12" s="42" t="s">
        <v>32</v>
      </c>
    </row>
    <row r="13" spans="1:21" s="2" customFormat="1" ht="15.75" customHeight="1" x14ac:dyDescent="0.25">
      <c r="A13" s="32">
        <v>8</v>
      </c>
      <c r="B13" s="47">
        <v>43194</v>
      </c>
      <c r="C13" s="21">
        <v>43285</v>
      </c>
      <c r="D13" s="26" t="s">
        <v>47</v>
      </c>
      <c r="E13" s="56">
        <v>869988018303095</v>
      </c>
      <c r="F13" s="26" t="s">
        <v>50</v>
      </c>
      <c r="G13" s="26"/>
      <c r="H13" s="26"/>
      <c r="I13" s="26"/>
      <c r="J13" s="26" t="s">
        <v>72</v>
      </c>
      <c r="K13" s="26"/>
      <c r="L13" s="26"/>
      <c r="M13" s="26" t="s">
        <v>94</v>
      </c>
      <c r="N13" s="26"/>
      <c r="O13" s="26" t="s">
        <v>87</v>
      </c>
      <c r="P13" s="26" t="s">
        <v>82</v>
      </c>
      <c r="Q13" s="59" t="s">
        <v>25</v>
      </c>
      <c r="R13" s="55" t="s">
        <v>40</v>
      </c>
      <c r="T13" s="83"/>
      <c r="U13" s="41" t="s">
        <v>33</v>
      </c>
    </row>
    <row r="14" spans="1:21" s="2" customFormat="1" ht="15.75" customHeight="1" x14ac:dyDescent="0.25">
      <c r="A14" s="32">
        <v>9</v>
      </c>
      <c r="B14" s="47">
        <v>43194</v>
      </c>
      <c r="C14" s="21">
        <v>43285</v>
      </c>
      <c r="D14" s="26" t="s">
        <v>47</v>
      </c>
      <c r="E14" s="56">
        <v>862118021728131</v>
      </c>
      <c r="F14" s="26" t="s">
        <v>50</v>
      </c>
      <c r="G14" s="26"/>
      <c r="H14" s="26" t="s">
        <v>59</v>
      </c>
      <c r="I14" s="26" t="s">
        <v>58</v>
      </c>
      <c r="J14" s="26"/>
      <c r="K14" s="26" t="s">
        <v>48</v>
      </c>
      <c r="L14" s="26" t="s">
        <v>57</v>
      </c>
      <c r="M14" s="26" t="s">
        <v>60</v>
      </c>
      <c r="N14" s="26"/>
      <c r="O14" s="26" t="s">
        <v>81</v>
      </c>
      <c r="P14" s="26" t="s">
        <v>82</v>
      </c>
      <c r="Q14" s="59" t="s">
        <v>27</v>
      </c>
      <c r="R14" s="55" t="s">
        <v>32</v>
      </c>
    </row>
    <row r="15" spans="1:21" ht="16.5" x14ac:dyDescent="0.25">
      <c r="A15" s="32">
        <v>10</v>
      </c>
      <c r="B15" s="47">
        <v>43194</v>
      </c>
      <c r="C15" s="21">
        <v>43285</v>
      </c>
      <c r="D15" s="26" t="s">
        <v>47</v>
      </c>
      <c r="E15" s="56">
        <v>862118029938963</v>
      </c>
      <c r="F15" s="26" t="s">
        <v>50</v>
      </c>
      <c r="G15" s="26"/>
      <c r="H15" s="26"/>
      <c r="I15" s="26" t="s">
        <v>74</v>
      </c>
      <c r="J15" s="26"/>
      <c r="K15" s="26"/>
      <c r="L15" s="26" t="s">
        <v>57</v>
      </c>
      <c r="M15" s="26" t="s">
        <v>60</v>
      </c>
      <c r="N15" s="26"/>
      <c r="O15" s="26" t="s">
        <v>81</v>
      </c>
      <c r="P15" s="26" t="s">
        <v>82</v>
      </c>
      <c r="Q15" s="59" t="s">
        <v>27</v>
      </c>
      <c r="R15" s="55" t="s">
        <v>32</v>
      </c>
    </row>
    <row r="16" spans="1:21" ht="16.5" x14ac:dyDescent="0.25">
      <c r="A16" s="32">
        <v>11</v>
      </c>
      <c r="B16" s="47">
        <v>43194</v>
      </c>
      <c r="C16" s="21">
        <v>43285</v>
      </c>
      <c r="D16" s="26" t="s">
        <v>47</v>
      </c>
      <c r="E16" s="56">
        <v>864161020990235</v>
      </c>
      <c r="F16" s="26"/>
      <c r="G16" s="26"/>
      <c r="H16" s="26" t="s">
        <v>66</v>
      </c>
      <c r="I16" s="26" t="s">
        <v>63</v>
      </c>
      <c r="J16" s="26" t="s">
        <v>64</v>
      </c>
      <c r="K16" s="26" t="s">
        <v>48</v>
      </c>
      <c r="L16" s="26" t="s">
        <v>57</v>
      </c>
      <c r="M16" s="26" t="s">
        <v>65</v>
      </c>
      <c r="N16" s="26"/>
      <c r="O16" s="26" t="s">
        <v>81</v>
      </c>
      <c r="P16" s="26" t="s">
        <v>82</v>
      </c>
      <c r="Q16" s="58" t="s">
        <v>25</v>
      </c>
      <c r="R16" s="26" t="s">
        <v>40</v>
      </c>
      <c r="T16" s="30" t="s">
        <v>21</v>
      </c>
      <c r="U16" s="29" t="s">
        <v>22</v>
      </c>
    </row>
    <row r="17" spans="1:21" ht="16.5" x14ac:dyDescent="0.25">
      <c r="A17" s="32">
        <v>12</v>
      </c>
      <c r="B17" s="47">
        <v>43194</v>
      </c>
      <c r="C17" s="21">
        <v>43285</v>
      </c>
      <c r="D17" s="26" t="s">
        <v>47</v>
      </c>
      <c r="E17" s="62" t="s">
        <v>52</v>
      </c>
      <c r="F17" s="26" t="s">
        <v>50</v>
      </c>
      <c r="G17" s="26"/>
      <c r="H17" s="26" t="s">
        <v>55</v>
      </c>
      <c r="I17" s="63" t="s">
        <v>54</v>
      </c>
      <c r="J17" s="26" t="s">
        <v>93</v>
      </c>
      <c r="K17" s="26" t="s">
        <v>48</v>
      </c>
      <c r="L17" s="26" t="s">
        <v>57</v>
      </c>
      <c r="M17" s="26" t="s">
        <v>56</v>
      </c>
      <c r="N17" s="26"/>
      <c r="O17" s="26" t="s">
        <v>81</v>
      </c>
      <c r="P17" s="26" t="s">
        <v>82</v>
      </c>
      <c r="Q17" s="58" t="s">
        <v>25</v>
      </c>
      <c r="R17" s="55" t="s">
        <v>29</v>
      </c>
      <c r="T17" s="27" t="s">
        <v>24</v>
      </c>
      <c r="U17" s="23">
        <f>COUNTIF(Q6:Q105,"PM")</f>
        <v>6</v>
      </c>
    </row>
    <row r="18" spans="1:21" ht="16.5" x14ac:dyDescent="0.25">
      <c r="A18" s="32">
        <v>13</v>
      </c>
      <c r="B18" s="47">
        <v>43194</v>
      </c>
      <c r="C18" s="21">
        <v>43285</v>
      </c>
      <c r="D18" s="26" t="s">
        <v>47</v>
      </c>
      <c r="E18" s="62" t="s">
        <v>53</v>
      </c>
      <c r="F18" s="26" t="s">
        <v>50</v>
      </c>
      <c r="G18" s="26"/>
      <c r="H18" s="26" t="s">
        <v>91</v>
      </c>
      <c r="I18" s="26" t="s">
        <v>90</v>
      </c>
      <c r="J18" s="26" t="s">
        <v>92</v>
      </c>
      <c r="K18" s="26" t="s">
        <v>89</v>
      </c>
      <c r="L18" s="26" t="s">
        <v>57</v>
      </c>
      <c r="M18" s="26" t="s">
        <v>60</v>
      </c>
      <c r="N18" s="26"/>
      <c r="O18" s="26" t="s">
        <v>81</v>
      </c>
      <c r="P18" s="26" t="s">
        <v>82</v>
      </c>
      <c r="Q18" s="59" t="s">
        <v>25</v>
      </c>
      <c r="R18" s="26" t="s">
        <v>39</v>
      </c>
      <c r="T18" s="27" t="s">
        <v>23</v>
      </c>
      <c r="U18" s="23">
        <f>COUNTIF(Q6:Q105,"PC")</f>
        <v>11</v>
      </c>
    </row>
    <row r="19" spans="1:21" ht="16.5" x14ac:dyDescent="0.25">
      <c r="A19" s="32">
        <v>14</v>
      </c>
      <c r="B19" s="47">
        <v>43194</v>
      </c>
      <c r="C19" s="21">
        <v>43285</v>
      </c>
      <c r="D19" s="26" t="s">
        <v>47</v>
      </c>
      <c r="E19" s="56">
        <v>864161026901376</v>
      </c>
      <c r="F19" s="26"/>
      <c r="G19" s="26"/>
      <c r="H19" s="26" t="s">
        <v>88</v>
      </c>
      <c r="I19" s="26">
        <v>1026901376</v>
      </c>
      <c r="J19" s="26" t="s">
        <v>70</v>
      </c>
      <c r="K19" s="26"/>
      <c r="L19" s="26" t="s">
        <v>57</v>
      </c>
      <c r="M19" s="26" t="s">
        <v>71</v>
      </c>
      <c r="N19" s="26"/>
      <c r="O19" s="26" t="s">
        <v>81</v>
      </c>
      <c r="P19" s="26" t="s">
        <v>82</v>
      </c>
      <c r="Q19" s="59" t="s">
        <v>25</v>
      </c>
      <c r="R19" s="65" t="s">
        <v>39</v>
      </c>
      <c r="T19" s="33"/>
      <c r="U19" s="33"/>
    </row>
    <row r="20" spans="1:21" ht="16.5" x14ac:dyDescent="0.25">
      <c r="A20" s="32">
        <v>15</v>
      </c>
      <c r="B20" s="47">
        <v>43194</v>
      </c>
      <c r="C20" s="21">
        <v>43285</v>
      </c>
      <c r="D20" s="26" t="s">
        <v>47</v>
      </c>
      <c r="E20" s="56">
        <v>864161029419863</v>
      </c>
      <c r="F20" s="26"/>
      <c r="G20" s="26"/>
      <c r="H20" s="26" t="s">
        <v>84</v>
      </c>
      <c r="I20" s="26" t="s">
        <v>83</v>
      </c>
      <c r="J20" s="26" t="s">
        <v>85</v>
      </c>
      <c r="K20" s="26" t="s">
        <v>48</v>
      </c>
      <c r="L20" s="26" t="s">
        <v>57</v>
      </c>
      <c r="M20" s="26" t="s">
        <v>86</v>
      </c>
      <c r="N20" s="26"/>
      <c r="O20" s="26" t="s">
        <v>81</v>
      </c>
      <c r="P20" s="26" t="s">
        <v>82</v>
      </c>
      <c r="Q20" s="59" t="s">
        <v>25</v>
      </c>
      <c r="R20" s="65" t="s">
        <v>39</v>
      </c>
    </row>
    <row r="21" spans="1:21" ht="16.5" x14ac:dyDescent="0.25">
      <c r="A21" s="32">
        <v>16</v>
      </c>
      <c r="B21" s="47">
        <v>43194</v>
      </c>
      <c r="C21" s="21">
        <v>43285</v>
      </c>
      <c r="D21" s="26" t="s">
        <v>47</v>
      </c>
      <c r="E21" s="56">
        <v>866762029055942</v>
      </c>
      <c r="F21" s="26" t="s">
        <v>50</v>
      </c>
      <c r="G21" s="26"/>
      <c r="H21" s="26"/>
      <c r="I21" s="26"/>
      <c r="J21" s="26" t="s">
        <v>61</v>
      </c>
      <c r="K21" s="26"/>
      <c r="L21" s="26"/>
      <c r="M21" s="26" t="s">
        <v>62</v>
      </c>
      <c r="N21" s="26"/>
      <c r="O21" s="26" t="s">
        <v>87</v>
      </c>
      <c r="P21" s="26" t="s">
        <v>82</v>
      </c>
      <c r="Q21" s="59" t="s">
        <v>25</v>
      </c>
      <c r="R21" s="65" t="s">
        <v>40</v>
      </c>
    </row>
    <row r="22" spans="1:21" ht="16.5" x14ac:dyDescent="0.25">
      <c r="A22" s="32">
        <v>17</v>
      </c>
      <c r="B22" s="47">
        <v>43194</v>
      </c>
      <c r="C22" s="21">
        <v>43285</v>
      </c>
      <c r="D22" s="26" t="s">
        <v>47</v>
      </c>
      <c r="E22" s="56">
        <v>864161029416356</v>
      </c>
      <c r="F22" s="26" t="s">
        <v>51</v>
      </c>
      <c r="G22" s="26"/>
      <c r="H22" s="26" t="s">
        <v>76</v>
      </c>
      <c r="I22" s="26" t="s">
        <v>75</v>
      </c>
      <c r="J22" s="26" t="s">
        <v>77</v>
      </c>
      <c r="K22" s="26" t="s">
        <v>48</v>
      </c>
      <c r="L22" s="26" t="s">
        <v>57</v>
      </c>
      <c r="M22" s="26" t="s">
        <v>60</v>
      </c>
      <c r="N22" s="26"/>
      <c r="O22" s="26" t="s">
        <v>81</v>
      </c>
      <c r="P22" s="26" t="s">
        <v>82</v>
      </c>
      <c r="Q22" s="59" t="s">
        <v>27</v>
      </c>
      <c r="R22" s="55" t="s">
        <v>32</v>
      </c>
      <c r="T22" s="45" t="s">
        <v>20</v>
      </c>
      <c r="U22" s="44" t="s">
        <v>22</v>
      </c>
    </row>
    <row r="23" spans="1:21" ht="16.5" x14ac:dyDescent="0.25">
      <c r="A23" s="32">
        <v>18</v>
      </c>
      <c r="B23" s="21"/>
      <c r="C23" s="21"/>
      <c r="D23" s="16"/>
      <c r="E23" s="34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1"/>
      <c r="R23" s="40"/>
      <c r="T23" s="43" t="s">
        <v>34</v>
      </c>
      <c r="U23" s="44">
        <f>COUNTIF(R6:R105,"MCU")</f>
        <v>0</v>
      </c>
    </row>
    <row r="24" spans="1:21" ht="16.5" x14ac:dyDescent="0.25">
      <c r="A24" s="32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1"/>
      <c r="R24" s="33"/>
      <c r="T24" s="43" t="s">
        <v>44</v>
      </c>
      <c r="U24" s="44">
        <f>COUNTIF(R6:R105,"GSM")</f>
        <v>2</v>
      </c>
    </row>
    <row r="25" spans="1:21" ht="16.5" x14ac:dyDescent="0.25">
      <c r="A25" s="32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1"/>
      <c r="R25" s="33"/>
      <c r="T25" s="43" t="s">
        <v>35</v>
      </c>
      <c r="U25" s="44">
        <f>COUNTIF(R6:R105,"GPS")</f>
        <v>1</v>
      </c>
    </row>
    <row r="26" spans="1:21" ht="16.5" x14ac:dyDescent="0.25">
      <c r="A26" s="32">
        <v>21</v>
      </c>
      <c r="B26" s="21"/>
      <c r="C26" s="21"/>
      <c r="D26" s="16"/>
      <c r="E26" s="3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1"/>
      <c r="R26" s="33"/>
      <c r="T26" s="43" t="s">
        <v>41</v>
      </c>
      <c r="U26" s="44">
        <f>COUNTIF(R6:R105,"NG")</f>
        <v>4</v>
      </c>
    </row>
    <row r="27" spans="1:21" ht="16.5" x14ac:dyDescent="0.25">
      <c r="A27" s="32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1"/>
      <c r="R27" s="33"/>
      <c r="T27" s="43" t="s">
        <v>30</v>
      </c>
      <c r="U27" s="44">
        <f>COUNTIF(R6:R105,"LK")</f>
        <v>4</v>
      </c>
    </row>
    <row r="28" spans="1:21" ht="16.5" x14ac:dyDescent="0.25">
      <c r="A28" s="32">
        <v>23</v>
      </c>
      <c r="B28" s="21"/>
      <c r="C28" s="21"/>
      <c r="D28" s="16"/>
      <c r="E28" s="34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T28" s="43" t="s">
        <v>36</v>
      </c>
      <c r="U28" s="44">
        <f>COUNTIF(R6:R105,"MCH")</f>
        <v>0</v>
      </c>
    </row>
    <row r="29" spans="1:21" ht="16.5" x14ac:dyDescent="0.25">
      <c r="A29" s="32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1"/>
      <c r="R29" s="32"/>
      <c r="T29" s="43" t="s">
        <v>37</v>
      </c>
      <c r="U29" s="44">
        <f>COUNTIF(R6:R105,"NCFW")</f>
        <v>6</v>
      </c>
    </row>
    <row r="30" spans="1:21" ht="16.5" x14ac:dyDescent="0.25">
      <c r="A30" s="32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1"/>
      <c r="R30" s="33"/>
      <c r="T30" s="43" t="s">
        <v>38</v>
      </c>
      <c r="U30" s="44">
        <f>COUNTIF(R6:R105,"KL")</f>
        <v>0</v>
      </c>
    </row>
    <row r="31" spans="1:21" ht="16.5" x14ac:dyDescent="0.25">
      <c r="A31" s="32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1"/>
      <c r="R31" s="33"/>
    </row>
    <row r="32" spans="1:21" ht="16.5" x14ac:dyDescent="0.25">
      <c r="A32" s="32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1"/>
      <c r="R32" s="33"/>
    </row>
    <row r="33" spans="1:18" ht="16.5" x14ac:dyDescent="0.25">
      <c r="A33" s="32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1"/>
      <c r="R33" s="33"/>
    </row>
    <row r="34" spans="1:18" ht="16.5" x14ac:dyDescent="0.25">
      <c r="A34" s="32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1"/>
      <c r="R34" s="33"/>
    </row>
    <row r="35" spans="1:18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</row>
    <row r="36" spans="1:18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</row>
    <row r="37" spans="1:18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</row>
    <row r="38" spans="1:18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18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18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18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18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18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18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18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18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18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18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29"/>
      <c r="M105" s="23"/>
      <c r="N105" s="23"/>
      <c r="O105" s="23"/>
      <c r="P105" s="23"/>
      <c r="Q105" s="23"/>
      <c r="R105" s="33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2018-05-07T08:01:54Z</dcterms:modified>
</cp:coreProperties>
</file>