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2.XuLyBH\"/>
    </mc:Choice>
  </mc:AlternateContent>
  <bookViews>
    <workbookView xWindow="-15" yWindow="4035" windowWidth="10320" windowHeight="3870"/>
  </bookViews>
  <sheets>
    <sheet name="TG007S" sheetId="28" r:id="rId1"/>
    <sheet name="TG102" sheetId="25" r:id="rId2"/>
    <sheet name="TG102SE" sheetId="32" r:id="rId3"/>
    <sheet name="TG007" sheetId="23" r:id="rId4"/>
    <sheet name="TG102V" sheetId="27" r:id="rId5"/>
    <sheet name="TG102LE" sheetId="31" r:id="rId6"/>
    <sheet name="TG007X" sheetId="30" r:id="rId7"/>
    <sheet name="Ireader" sheetId="24" r:id="rId8"/>
    <sheet name="Phụ kiện" sheetId="29" r:id="rId9"/>
    <sheet name="Tong hop thang" sheetId="17" r:id="rId10"/>
  </sheets>
  <definedNames>
    <definedName name="_xlnm._FilterDatabase" localSheetId="5" hidden="1">TG102LE!$A$4:$R$55</definedName>
  </definedNames>
  <calcPr calcId="152511"/>
</workbook>
</file>

<file path=xl/calcChain.xml><?xml version="1.0" encoding="utf-8"?>
<calcChain xmlns="http://schemas.openxmlformats.org/spreadsheetml/2006/main">
  <c r="V30" i="32" l="1"/>
  <c r="V29" i="32"/>
  <c r="V28" i="32"/>
  <c r="V27" i="32"/>
  <c r="V26" i="32"/>
  <c r="V25" i="32"/>
  <c r="V24" i="32"/>
  <c r="V23" i="32"/>
  <c r="V18" i="32"/>
  <c r="V17" i="32"/>
  <c r="V19" i="32" s="1"/>
  <c r="V30" i="31" l="1"/>
  <c r="V29" i="31"/>
  <c r="V28" i="31"/>
  <c r="V27" i="31"/>
  <c r="V26" i="31"/>
  <c r="V25" i="31"/>
  <c r="V24" i="31"/>
  <c r="V23" i="31"/>
  <c r="V18" i="31"/>
  <c r="V17" i="31"/>
  <c r="V30" i="30"/>
  <c r="V29" i="30"/>
  <c r="V28" i="30"/>
  <c r="V27" i="30"/>
  <c r="V26" i="30"/>
  <c r="V25" i="30"/>
  <c r="V24" i="30"/>
  <c r="V23" i="30"/>
  <c r="V18" i="30"/>
  <c r="V17" i="30"/>
  <c r="V19" i="30" s="1"/>
  <c r="V19" i="31" l="1"/>
  <c r="U30" i="29"/>
  <c r="U29" i="29"/>
  <c r="U28" i="29"/>
  <c r="U27" i="29"/>
  <c r="U26" i="29"/>
  <c r="U25" i="29"/>
  <c r="U24" i="29"/>
  <c r="U23" i="29"/>
  <c r="U18" i="29"/>
  <c r="U17" i="29"/>
  <c r="V30" i="28" l="1"/>
  <c r="V29" i="28"/>
  <c r="V28" i="28"/>
  <c r="V27" i="28"/>
  <c r="V26" i="28"/>
  <c r="V25" i="28"/>
  <c r="V24" i="28"/>
  <c r="V23" i="28"/>
  <c r="V18" i="28"/>
  <c r="V17" i="28"/>
  <c r="V30" i="27"/>
  <c r="V29" i="27"/>
  <c r="V28" i="27"/>
  <c r="V27" i="27"/>
  <c r="V26" i="27"/>
  <c r="V25" i="27"/>
  <c r="V24" i="27"/>
  <c r="V23" i="27"/>
  <c r="V18" i="27"/>
  <c r="V17" i="27"/>
  <c r="V19" i="28" l="1"/>
  <c r="V19" i="27"/>
  <c r="V30" i="25"/>
  <c r="V29" i="25"/>
  <c r="V28" i="25"/>
  <c r="V27" i="25"/>
  <c r="V26" i="25"/>
  <c r="V25" i="25"/>
  <c r="V24" i="25"/>
  <c r="V23" i="25"/>
  <c r="V18" i="25"/>
  <c r="V17" i="25"/>
  <c r="V19" i="25" l="1"/>
  <c r="V30" i="24"/>
  <c r="V29" i="24"/>
  <c r="V28" i="24"/>
  <c r="V27" i="24"/>
  <c r="V26" i="24"/>
  <c r="V25" i="24"/>
  <c r="V24" i="24"/>
  <c r="V23" i="24"/>
  <c r="V18" i="24"/>
  <c r="V17" i="24"/>
  <c r="V19" i="24" l="1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<sst xmlns="http://schemas.openxmlformats.org/spreadsheetml/2006/main" count="1605" uniqueCount="197">
  <si>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</si>
  <si>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</si>
  <si>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</si>
  <si>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</si>
  <si>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</si>
  <si>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</si>
  <si>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</si>
  <si>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</si>
  <si>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</si>
  <si>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</si>
  <si>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</si>
  <si>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</si>
  <si>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</si>
  <si>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</si>
  <si>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</si>
  <si>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</si>
  <si>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</si>
  <si>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</si>
  <si>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</si>
  <si>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</si>
  <si>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</si>
  <si>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</si>
  <si>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</si>
  <si>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</si>
  <si>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</si>
  <si>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</si>
  <si>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</si>
  <si>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</si>
  <si>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</si>
  <si>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</si>
  <si>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</si>
  <si>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</si>
  <si>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</si>
  <si>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</si>
  <si>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</si>
  <si>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</si>
  <si>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</si>
  <si>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</si>
  <si>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</si>
  <si>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</si>
  <si>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</si>
  <si>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</si>
  <si>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</si>
  <si>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</si>
  <si>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</si>
  <si>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</si>
  <si>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</si>
  <si>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TG102V</t>
  </si>
  <si>
    <t>BT</t>
  </si>
  <si>
    <t>Đạt</t>
  </si>
  <si>
    <t>TechGlobal</t>
  </si>
  <si>
    <t>TG007</t>
  </si>
  <si>
    <t>TG102</t>
  </si>
  <si>
    <t>TG007S</t>
  </si>
  <si>
    <t>X.4.0.0.00002.180125</t>
  </si>
  <si>
    <t>H</t>
  </si>
  <si>
    <t>Còn BH</t>
  </si>
  <si>
    <t>TG.007S.---01.180115</t>
  </si>
  <si>
    <t>SL:1</t>
  </si>
  <si>
    <t>Bo test</t>
  </si>
  <si>
    <t>31/5/2018</t>
  </si>
  <si>
    <t>Ireader</t>
  </si>
  <si>
    <t>SL:2</t>
  </si>
  <si>
    <t>Dây kết nối 007</t>
  </si>
  <si>
    <t>SL:3</t>
  </si>
  <si>
    <t>TG.007S.---01.170812</t>
  </si>
  <si>
    <t>Lock: 221.132.033.067,11168</t>
  </si>
  <si>
    <t>Nâng cấp FW</t>
  </si>
  <si>
    <t>Thay diode quá áp, nâng cấp fW</t>
  </si>
  <si>
    <t>X.3.0.0.00036.250815</t>
  </si>
  <si>
    <t>867330024355326, Lock: 203.162.121.025,09008</t>
  </si>
  <si>
    <t>Hỏng diode quá áp, lỗi led</t>
  </si>
  <si>
    <t>Thay diode quá áp + led, nâng cấp FW</t>
  </si>
  <si>
    <t>Bt</t>
  </si>
  <si>
    <t>6024481605, 203.162.121.025, 09004</t>
  </si>
  <si>
    <t>ID mới: 863306024481605</t>
  </si>
  <si>
    <t>X.2.28</t>
  </si>
  <si>
    <t xml:space="preserve">W.1.00.---01.170909 </t>
  </si>
  <si>
    <t>Lock: 203.162.121.026,01102</t>
  </si>
  <si>
    <t xml:space="preserve">W.1.00.---01.180320 </t>
  </si>
  <si>
    <t>Lock: 203.162.121.044,01102</t>
  </si>
  <si>
    <t>Lỗi ACC</t>
  </si>
  <si>
    <t>Thay MCU + transistor</t>
  </si>
  <si>
    <t>Thay cuộn cảm</t>
  </si>
  <si>
    <t xml:space="preserve">TG.007.---16.051017 </t>
  </si>
  <si>
    <t>203.162.121.025,09007</t>
  </si>
  <si>
    <t>Không chốt GPS</t>
  </si>
  <si>
    <t>867330023783700, vnetgps.com,16969</t>
  </si>
  <si>
    <t>Thiết bị hoạt động bình thường</t>
  </si>
  <si>
    <t>867330023736666, 203.162.121.024,09007</t>
  </si>
  <si>
    <t>Hong module GSM</t>
  </si>
  <si>
    <t>Hàn lại cuộn cảm trong module</t>
  </si>
  <si>
    <t>869668021839927, 203.162.121.025,09007</t>
  </si>
  <si>
    <t>861693038270641, 203.162.121.044,09007</t>
  </si>
  <si>
    <t>TG.007.---16.051017</t>
  </si>
  <si>
    <t>ID mới: 868004027083305</t>
  </si>
  <si>
    <t>Thay module GSM</t>
  </si>
  <si>
    <t>867330023806055, 203.162.121.025,09007</t>
  </si>
  <si>
    <t>Lỗi RTC</t>
  </si>
  <si>
    <t>Hàn lại MCU</t>
  </si>
  <si>
    <t>Hàn lại cầu chì</t>
  </si>
  <si>
    <t>ID mới: 868004027151797</t>
  </si>
  <si>
    <t>Lỗi connector</t>
  </si>
  <si>
    <t>Lỗi Mcu</t>
  </si>
  <si>
    <t>Thay Mcu</t>
  </si>
  <si>
    <t>Thay connector</t>
  </si>
  <si>
    <t>Mcu</t>
  </si>
  <si>
    <t>Bộ chuyển đổi cam HL02</t>
  </si>
  <si>
    <t>Bấm lại cốt</t>
  </si>
  <si>
    <t>Đứt cốt, đứt ngầm 1 dây</t>
  </si>
  <si>
    <t>Bấm lại cốt 2 dây, 1 dây không sửa</t>
  </si>
  <si>
    <t xml:space="preserve"> 1 bộ lỗi cốt</t>
  </si>
  <si>
    <t>19/6/2018</t>
  </si>
  <si>
    <t>TG007X</t>
  </si>
  <si>
    <t>TG102LE</t>
  </si>
  <si>
    <t>TG.007S.---01.170612</t>
  </si>
  <si>
    <t>203.162.121.068,09007</t>
  </si>
  <si>
    <t>124.158.005.014,16870</t>
  </si>
  <si>
    <t>Lỗi GPS</t>
  </si>
  <si>
    <t>Hàn lại phần cứng</t>
  </si>
  <si>
    <t>LE.1.00.---01.180405</t>
  </si>
  <si>
    <t>125.212.203.114,16767</t>
  </si>
  <si>
    <t>203.162.121.024,09207</t>
  </si>
  <si>
    <t>Đat</t>
  </si>
  <si>
    <t>203.162.121.024,01102</t>
  </si>
  <si>
    <t>Không nhận SIM</t>
  </si>
  <si>
    <t>Hàn lại khay SIM</t>
  </si>
  <si>
    <t>Sóng GSM yếu</t>
  </si>
  <si>
    <t>Hàn lại đế anten</t>
  </si>
  <si>
    <t>Không chốt GSM</t>
  </si>
  <si>
    <t>203.162.121.026,01102</t>
  </si>
  <si>
    <t>203.162.121.044,01102</t>
  </si>
  <si>
    <t>TG.007.---15.130417</t>
  </si>
  <si>
    <t>203.162.121.026,09007</t>
  </si>
  <si>
    <t>Nạp lại FW</t>
  </si>
  <si>
    <t>Nổ cầu chì + diode quá áp</t>
  </si>
  <si>
    <t>Thay cầu chì + diode quá áp</t>
  </si>
  <si>
    <t xml:space="preserve">TG.007.---13.060116 </t>
  </si>
  <si>
    <t>TG.007.---12.060116</t>
  </si>
  <si>
    <t>Cấu hình lại thiết bị</t>
  </si>
  <si>
    <t>867330029860111, 118.70.12.239,07005</t>
  </si>
  <si>
    <t>Hàn lại thạch anh</t>
  </si>
  <si>
    <t>X.2.27</t>
  </si>
  <si>
    <t>Thay IC nguồn 3,3V</t>
  </si>
  <si>
    <t>4028282702, 203.162.121.044, 09004</t>
  </si>
  <si>
    <t>ID mới: 865904028282702</t>
  </si>
  <si>
    <t>21/6/2018</t>
  </si>
  <si>
    <t>26/6/2018</t>
  </si>
  <si>
    <t>013226001652433</t>
  </si>
  <si>
    <t>Dây nguồn V</t>
  </si>
  <si>
    <t>SL: 1</t>
  </si>
  <si>
    <t>042.117.007.033,16833</t>
  </si>
  <si>
    <t>Thiêt bị bình thường</t>
  </si>
  <si>
    <t>203.162.121.016,01202</t>
  </si>
  <si>
    <t>Thay tụ nguồn</t>
  </si>
  <si>
    <t>Hàn lại connector</t>
  </si>
  <si>
    <t>125.212.203.114,16363</t>
  </si>
  <si>
    <t>1418B05SIM800C32_BT</t>
  </si>
  <si>
    <t>GSM chập chờn</t>
  </si>
  <si>
    <t>Thiết bị bình thường</t>
  </si>
  <si>
    <t>TG.007S.---01.120417</t>
  </si>
  <si>
    <t>203.162.121.024,09107</t>
  </si>
  <si>
    <t>TG.007S.---01.171115</t>
  </si>
  <si>
    <t>Thiết bị không lên đèn</t>
  </si>
  <si>
    <t>863306024481605, '203.162.121.025,09004</t>
  </si>
  <si>
    <t>B.2.21</t>
  </si>
  <si>
    <t>1205343225, 203.162.121.025, 09004</t>
  </si>
  <si>
    <t>1212040179, 203.162.121.025, 09004</t>
  </si>
  <si>
    <t>Hỏng diode quá áp</t>
  </si>
  <si>
    <t>6001652433,203.162.121.025,09004</t>
  </si>
  <si>
    <t>1029419798, 115.146.123.160,02020</t>
  </si>
  <si>
    <t>ID mới: 013226001652433</t>
  </si>
  <si>
    <t>ID mới: 864161029419798</t>
  </si>
  <si>
    <t>ID mới: 863306022855651</t>
  </si>
  <si>
    <t>ID mới: 864161026861562</t>
  </si>
  <si>
    <t>Lỗi IC giao tiếp</t>
  </si>
  <si>
    <t>TG.007.---15.120617</t>
  </si>
  <si>
    <t>118.070.012.239,02102</t>
  </si>
  <si>
    <t xml:space="preserve">TG.007.---15.251116 </t>
  </si>
  <si>
    <t>Thay diode quá áp</t>
  </si>
  <si>
    <t>TG102SE</t>
  </si>
  <si>
    <t>Hỏng cầu chì</t>
  </si>
  <si>
    <t>SE.3.00.---02.180115</t>
  </si>
  <si>
    <t>Thay cầu chì</t>
  </si>
  <si>
    <t>dt.vnetgps.com,16767</t>
  </si>
  <si>
    <t>SE.3.00.---02.180626</t>
  </si>
  <si>
    <t>Thay max 32323</t>
  </si>
  <si>
    <t>s</t>
  </si>
  <si>
    <t>Thay module GPS</t>
  </si>
  <si>
    <t xml:space="preserve">W.1.00.---01.180629 </t>
  </si>
  <si>
    <t>LE.1.00.---01.180615</t>
  </si>
  <si>
    <t>Nạp lại FW module GSM, nâng cấp FW</t>
  </si>
  <si>
    <t>Lỗi cốt</t>
  </si>
  <si>
    <t>Đổi mới</t>
  </si>
  <si>
    <t>Chua trả</t>
  </si>
  <si>
    <t>Lỗi MCU + Moudle GSM</t>
  </si>
  <si>
    <t>Thay MCU +GSM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</si>
</sst>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14" fillId="0" borderId="1" xfId="0" applyFont="1" applyFill="1" applyBorder="1"/>
    <xf numFmtId="0" fontId="10" fillId="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1" fontId="3" fillId="3" borderId="1" xfId="0" quotePrefix="1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9"/>
  <sheetViews>
    <sheetView tabSelected="1" topLeftCell="C3" zoomScale="55" zoomScaleNormal="55" workbookViewId="0">
      <selection activeCell="T9" sqref="T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1"/>
    </row>
    <row r="2" spans="1:22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99" t="s">
        <v>6</v>
      </c>
      <c r="K4" s="99" t="s">
        <v>15</v>
      </c>
      <c r="L4" s="99"/>
      <c r="M4" s="99" t="s">
        <v>8</v>
      </c>
      <c r="N4" s="99"/>
      <c r="O4" s="109" t="s">
        <v>9</v>
      </c>
      <c r="P4" s="109" t="s">
        <v>18</v>
      </c>
      <c r="Q4" s="99" t="s">
        <v>26</v>
      </c>
      <c r="R4" s="99" t="s">
        <v>20</v>
      </c>
      <c r="U4" s="99" t="s">
        <v>26</v>
      </c>
      <c r="V4" s="99" t="s">
        <v>20</v>
      </c>
    </row>
    <row r="5" spans="1:22" ht="45" customHeight="1" x14ac:dyDescent="0.25">
      <c r="A5" s="107"/>
      <c r="B5" s="70" t="s">
        <v>1</v>
      </c>
      <c r="C5" s="70" t="s">
        <v>2</v>
      </c>
      <c r="D5" s="69" t="s">
        <v>3</v>
      </c>
      <c r="E5" s="69" t="s">
        <v>12</v>
      </c>
      <c r="F5" s="69" t="s">
        <v>4</v>
      </c>
      <c r="G5" s="5" t="s">
        <v>5</v>
      </c>
      <c r="H5" s="5" t="s">
        <v>7</v>
      </c>
      <c r="I5" s="19" t="s">
        <v>19</v>
      </c>
      <c r="J5" s="99"/>
      <c r="K5" s="70" t="s">
        <v>16</v>
      </c>
      <c r="L5" s="70" t="s">
        <v>17</v>
      </c>
      <c r="M5" s="69" t="s">
        <v>13</v>
      </c>
      <c r="N5" s="70" t="s">
        <v>14</v>
      </c>
      <c r="O5" s="109"/>
      <c r="P5" s="109"/>
      <c r="Q5" s="99"/>
      <c r="R5" s="99"/>
      <c r="U5" s="99"/>
      <c r="V5" s="99"/>
    </row>
    <row r="6" spans="1:22" s="2" customFormat="1" ht="17.25" customHeight="1" x14ac:dyDescent="0.25">
      <c r="A6" s="34">
        <v>1</v>
      </c>
      <c r="B6" s="21" t="s">
        <v>60</v>
      </c>
      <c r="C6" s="21">
        <v>43226</v>
      </c>
      <c r="D6" s="4" t="s">
        <v>53</v>
      </c>
      <c r="E6" s="22">
        <v>863586032867669</v>
      </c>
      <c r="F6" s="4"/>
      <c r="G6" s="4" t="s">
        <v>56</v>
      </c>
      <c r="H6" s="4"/>
      <c r="I6" s="24" t="s">
        <v>66</v>
      </c>
      <c r="J6" s="16" t="s">
        <v>41</v>
      </c>
      <c r="K6" s="16" t="s">
        <v>65</v>
      </c>
      <c r="L6" s="16" t="s">
        <v>57</v>
      </c>
      <c r="M6" s="16" t="s">
        <v>68</v>
      </c>
      <c r="N6" s="16"/>
      <c r="O6" s="16" t="s">
        <v>48</v>
      </c>
      <c r="P6" s="16" t="s">
        <v>49</v>
      </c>
      <c r="Q6" s="28" t="s">
        <v>25</v>
      </c>
      <c r="R6" s="4" t="s">
        <v>40</v>
      </c>
      <c r="U6" s="10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112</v>
      </c>
      <c r="C7" s="21" t="s">
        <v>146</v>
      </c>
      <c r="D7" s="4" t="s">
        <v>53</v>
      </c>
      <c r="E7" s="22">
        <v>865209034439191</v>
      </c>
      <c r="F7" s="4"/>
      <c r="G7" s="4" t="s">
        <v>56</v>
      </c>
      <c r="H7" s="4"/>
      <c r="I7" s="24" t="s">
        <v>117</v>
      </c>
      <c r="J7" s="16" t="s">
        <v>118</v>
      </c>
      <c r="K7" s="16" t="s">
        <v>115</v>
      </c>
      <c r="L7" s="16" t="s">
        <v>57</v>
      </c>
      <c r="M7" s="16" t="s">
        <v>119</v>
      </c>
      <c r="N7" s="16"/>
      <c r="O7" s="16" t="s">
        <v>48</v>
      </c>
      <c r="P7" s="16" t="s">
        <v>49</v>
      </c>
      <c r="Q7" s="28" t="s">
        <v>25</v>
      </c>
      <c r="R7" s="4" t="s">
        <v>39</v>
      </c>
      <c r="U7" s="101"/>
      <c r="V7" s="44" t="s">
        <v>45</v>
      </c>
    </row>
    <row r="8" spans="1:22" s="2" customFormat="1" ht="15.75" customHeight="1" x14ac:dyDescent="0.25">
      <c r="A8" s="34">
        <v>3</v>
      </c>
      <c r="B8" s="21" t="s">
        <v>112</v>
      </c>
      <c r="C8" s="21" t="s">
        <v>146</v>
      </c>
      <c r="D8" s="4" t="s">
        <v>53</v>
      </c>
      <c r="E8" s="22">
        <v>865209034371741</v>
      </c>
      <c r="F8" s="4"/>
      <c r="G8" s="4" t="s">
        <v>56</v>
      </c>
      <c r="H8" s="4"/>
      <c r="I8" s="24" t="s">
        <v>116</v>
      </c>
      <c r="J8" s="16" t="s">
        <v>41</v>
      </c>
      <c r="K8" s="16" t="s">
        <v>115</v>
      </c>
      <c r="L8" s="16" t="s">
        <v>57</v>
      </c>
      <c r="M8" s="16" t="s">
        <v>68</v>
      </c>
      <c r="N8" s="16"/>
      <c r="O8" s="16" t="s">
        <v>48</v>
      </c>
      <c r="P8" s="16" t="s">
        <v>49</v>
      </c>
      <c r="Q8" s="28" t="s">
        <v>25</v>
      </c>
      <c r="R8" s="4" t="s">
        <v>40</v>
      </c>
      <c r="U8" s="101"/>
      <c r="V8" s="44" t="s">
        <v>29</v>
      </c>
    </row>
    <row r="9" spans="1:22" s="66" customFormat="1" ht="15.75" customHeight="1" x14ac:dyDescent="0.25">
      <c r="A9" s="34">
        <v>4</v>
      </c>
      <c r="B9" s="21" t="s">
        <v>147</v>
      </c>
      <c r="C9" s="21">
        <v>43258</v>
      </c>
      <c r="D9" s="4" t="s">
        <v>53</v>
      </c>
      <c r="E9" s="22">
        <v>863586032939096</v>
      </c>
      <c r="F9" s="50"/>
      <c r="G9" s="4" t="s">
        <v>56</v>
      </c>
      <c r="H9" s="4"/>
      <c r="I9" s="24" t="s">
        <v>133</v>
      </c>
      <c r="J9" s="17" t="s">
        <v>195</v>
      </c>
      <c r="K9" s="16" t="s">
        <v>160</v>
      </c>
      <c r="L9" s="16" t="s">
        <v>57</v>
      </c>
      <c r="M9" s="16" t="s">
        <v>196</v>
      </c>
      <c r="N9" s="16"/>
      <c r="O9" s="16" t="s">
        <v>48</v>
      </c>
      <c r="P9" s="16" t="s">
        <v>49</v>
      </c>
      <c r="Q9" s="28" t="s">
        <v>25</v>
      </c>
      <c r="R9" s="4" t="s">
        <v>45</v>
      </c>
      <c r="U9" s="101"/>
      <c r="V9" s="67" t="s">
        <v>40</v>
      </c>
    </row>
    <row r="10" spans="1:22" s="66" customFormat="1" ht="15.75" customHeight="1" x14ac:dyDescent="0.25">
      <c r="A10" s="34">
        <v>5</v>
      </c>
      <c r="B10" s="21" t="s">
        <v>147</v>
      </c>
      <c r="C10" s="21">
        <v>43166</v>
      </c>
      <c r="D10" s="4" t="s">
        <v>53</v>
      </c>
      <c r="E10" s="22">
        <v>865209034446089</v>
      </c>
      <c r="F10" s="50"/>
      <c r="G10" s="4" t="s">
        <v>56</v>
      </c>
      <c r="H10" s="4"/>
      <c r="I10" s="16" t="s">
        <v>161</v>
      </c>
      <c r="J10" s="16"/>
      <c r="K10" s="16" t="s">
        <v>162</v>
      </c>
      <c r="L10" s="16" t="s">
        <v>57</v>
      </c>
      <c r="M10" s="16" t="s">
        <v>67</v>
      </c>
      <c r="N10" s="16"/>
      <c r="O10" s="16" t="s">
        <v>48</v>
      </c>
      <c r="P10" s="16" t="s">
        <v>49</v>
      </c>
      <c r="Q10" s="28" t="s">
        <v>27</v>
      </c>
      <c r="R10" s="65" t="s">
        <v>32</v>
      </c>
      <c r="U10" s="102"/>
      <c r="V10" s="67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100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101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102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109"/>
  <sheetViews>
    <sheetView zoomScale="55" zoomScaleNormal="55" workbookViewId="0">
      <selection activeCell="B6" sqref="B6:R5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7"/>
      <c r="R1" s="49"/>
    </row>
    <row r="2" spans="1:21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113" t="s">
        <v>0</v>
      </c>
      <c r="B4" s="115" t="s">
        <v>10</v>
      </c>
      <c r="C4" s="116"/>
      <c r="D4" s="116"/>
      <c r="E4" s="116"/>
      <c r="F4" s="116"/>
      <c r="G4" s="116"/>
      <c r="H4" s="116"/>
      <c r="I4" s="117"/>
      <c r="J4" s="118" t="s">
        <v>6</v>
      </c>
      <c r="K4" s="99" t="s">
        <v>15</v>
      </c>
      <c r="L4" s="99"/>
      <c r="M4" s="120" t="s">
        <v>8</v>
      </c>
      <c r="N4" s="121"/>
      <c r="O4" s="122" t="s">
        <v>9</v>
      </c>
      <c r="P4" s="122" t="s">
        <v>18</v>
      </c>
      <c r="Q4" s="99" t="s">
        <v>26</v>
      </c>
      <c r="R4" s="99" t="s">
        <v>20</v>
      </c>
      <c r="T4" s="99" t="s">
        <v>26</v>
      </c>
      <c r="U4" s="99" t="s">
        <v>20</v>
      </c>
    </row>
    <row r="5" spans="1:21" ht="45" customHeight="1" x14ac:dyDescent="0.25">
      <c r="A5" s="11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19"/>
      <c r="K5" s="1" t="s">
        <v>16</v>
      </c>
      <c r="L5" s="1" t="s">
        <v>17</v>
      </c>
      <c r="M5" s="20" t="s">
        <v>13</v>
      </c>
      <c r="N5" s="1" t="s">
        <v>14</v>
      </c>
      <c r="O5" s="123"/>
      <c r="P5" s="123"/>
      <c r="Q5" s="99"/>
      <c r="R5" s="99"/>
      <c r="T5" s="99"/>
      <c r="U5" s="99"/>
    </row>
    <row r="6" spans="1:21" s="2" customFormat="1" ht="15.75" customHeight="1" x14ac:dyDescent="0.25">
      <c r="A6" s="34">
        <v>1</v>
      </c>
      <c r="B6" s="21" t="s">
        <v>60</v>
      </c>
      <c r="C6" s="21">
        <v>43226</v>
      </c>
      <c r="D6" s="4" t="s">
        <v>53</v>
      </c>
      <c r="E6" s="22">
        <v>863586032867669</v>
      </c>
      <c r="F6" s="4"/>
      <c r="G6" s="4" t="s">
        <v>56</v>
      </c>
      <c r="H6" s="4"/>
      <c r="I6" s="24" t="s">
        <v>66</v>
      </c>
      <c r="J6" s="16" t="s">
        <v>41</v>
      </c>
      <c r="K6" s="16" t="s">
        <v>65</v>
      </c>
      <c r="L6" s="16" t="s">
        <v>57</v>
      </c>
      <c r="M6" s="16" t="s">
        <v>68</v>
      </c>
      <c r="N6" s="16"/>
      <c r="O6" s="16" t="s">
        <v>48</v>
      </c>
      <c r="P6" s="16" t="s">
        <v>49</v>
      </c>
      <c r="Q6" s="28" t="s">
        <v>25</v>
      </c>
      <c r="R6" s="4" t="s">
        <v>40</v>
      </c>
      <c r="T6" s="100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112</v>
      </c>
      <c r="C7" s="21" t="s">
        <v>146</v>
      </c>
      <c r="D7" s="4" t="s">
        <v>53</v>
      </c>
      <c r="E7" s="22">
        <v>865209034439191</v>
      </c>
      <c r="F7" s="4"/>
      <c r="G7" s="4" t="s">
        <v>56</v>
      </c>
      <c r="H7" s="4"/>
      <c r="I7" s="24" t="s">
        <v>117</v>
      </c>
      <c r="J7" s="16" t="s">
        <v>118</v>
      </c>
      <c r="K7" s="16" t="s">
        <v>115</v>
      </c>
      <c r="L7" s="16" t="s">
        <v>57</v>
      </c>
      <c r="M7" s="16" t="s">
        <v>119</v>
      </c>
      <c r="N7" s="16"/>
      <c r="O7" s="16" t="s">
        <v>48</v>
      </c>
      <c r="P7" s="16" t="s">
        <v>49</v>
      </c>
      <c r="Q7" s="28" t="s">
        <v>25</v>
      </c>
      <c r="R7" s="4" t="s">
        <v>39</v>
      </c>
      <c r="T7" s="101"/>
      <c r="U7" s="44" t="s">
        <v>45</v>
      </c>
    </row>
    <row r="8" spans="1:21" s="2" customFormat="1" ht="15.75" customHeight="1" x14ac:dyDescent="0.25">
      <c r="A8" s="34">
        <v>3</v>
      </c>
      <c r="B8" s="21" t="s">
        <v>112</v>
      </c>
      <c r="C8" s="21" t="s">
        <v>146</v>
      </c>
      <c r="D8" s="4" t="s">
        <v>53</v>
      </c>
      <c r="E8" s="22">
        <v>865209034371741</v>
      </c>
      <c r="F8" s="4"/>
      <c r="G8" s="4" t="s">
        <v>56</v>
      </c>
      <c r="H8" s="4"/>
      <c r="I8" s="24" t="s">
        <v>116</v>
      </c>
      <c r="J8" s="16" t="s">
        <v>41</v>
      </c>
      <c r="K8" s="16" t="s">
        <v>115</v>
      </c>
      <c r="L8" s="16" t="s">
        <v>57</v>
      </c>
      <c r="M8" s="16" t="s">
        <v>68</v>
      </c>
      <c r="N8" s="16"/>
      <c r="O8" s="16" t="s">
        <v>48</v>
      </c>
      <c r="P8" s="16" t="s">
        <v>49</v>
      </c>
      <c r="Q8" s="28" t="s">
        <v>25</v>
      </c>
      <c r="R8" s="4" t="s">
        <v>40</v>
      </c>
      <c r="T8" s="101"/>
      <c r="U8" s="44" t="s">
        <v>29</v>
      </c>
    </row>
    <row r="9" spans="1:21" s="2" customFormat="1" ht="15.75" customHeight="1" x14ac:dyDescent="0.25">
      <c r="A9" s="34">
        <v>4</v>
      </c>
      <c r="B9" s="92" t="s">
        <v>147</v>
      </c>
      <c r="C9" s="92" t="s">
        <v>194</v>
      </c>
      <c r="D9" s="93" t="s">
        <v>53</v>
      </c>
      <c r="E9" s="94">
        <v>863586032939096</v>
      </c>
      <c r="F9" s="95"/>
      <c r="G9" s="93" t="s">
        <v>56</v>
      </c>
      <c r="H9" s="93"/>
      <c r="I9" s="96" t="s">
        <v>133</v>
      </c>
      <c r="J9" s="97"/>
      <c r="K9" s="98" t="s">
        <v>160</v>
      </c>
      <c r="L9" s="98"/>
      <c r="M9" s="98"/>
      <c r="N9" s="98"/>
      <c r="O9" s="98"/>
      <c r="P9" s="16" t="s">
        <v>49</v>
      </c>
      <c r="Q9" s="28" t="s">
        <v>25</v>
      </c>
      <c r="R9" s="93" t="s">
        <v>45</v>
      </c>
      <c r="T9" s="101"/>
      <c r="U9" s="44" t="s">
        <v>40</v>
      </c>
    </row>
    <row r="10" spans="1:21" s="2" customFormat="1" ht="15.75" customHeight="1" x14ac:dyDescent="0.25">
      <c r="A10" s="34">
        <v>5</v>
      </c>
      <c r="B10" s="21" t="s">
        <v>147</v>
      </c>
      <c r="C10" s="21">
        <v>43166</v>
      </c>
      <c r="D10" s="4" t="s">
        <v>53</v>
      </c>
      <c r="E10" s="22">
        <v>865209034446089</v>
      </c>
      <c r="F10" s="50"/>
      <c r="G10" s="4" t="s">
        <v>56</v>
      </c>
      <c r="H10" s="4"/>
      <c r="I10" s="16" t="s">
        <v>161</v>
      </c>
      <c r="J10" s="16"/>
      <c r="K10" s="16" t="s">
        <v>162</v>
      </c>
      <c r="L10" s="16" t="s">
        <v>57</v>
      </c>
      <c r="M10" s="16" t="s">
        <v>67</v>
      </c>
      <c r="N10" s="16"/>
      <c r="O10" s="16" t="s">
        <v>48</v>
      </c>
      <c r="P10" s="16" t="s">
        <v>49</v>
      </c>
      <c r="Q10" s="28" t="s">
        <v>27</v>
      </c>
      <c r="R10" s="65" t="s">
        <v>32</v>
      </c>
      <c r="T10" s="102"/>
      <c r="U10" s="44" t="s">
        <v>39</v>
      </c>
    </row>
    <row r="11" spans="1:21" s="2" customFormat="1" ht="15.75" customHeight="1" x14ac:dyDescent="0.25">
      <c r="A11" s="34">
        <v>6</v>
      </c>
      <c r="B11" s="21" t="s">
        <v>60</v>
      </c>
      <c r="C11" s="21">
        <v>43226</v>
      </c>
      <c r="D11" s="16" t="s">
        <v>52</v>
      </c>
      <c r="E11" s="36">
        <v>863306024481605</v>
      </c>
      <c r="F11" s="16"/>
      <c r="G11" s="16" t="s">
        <v>55</v>
      </c>
      <c r="H11" s="16" t="s">
        <v>75</v>
      </c>
      <c r="I11" s="24" t="s">
        <v>74</v>
      </c>
      <c r="J11" s="16"/>
      <c r="K11" s="16" t="s">
        <v>76</v>
      </c>
      <c r="L11" s="16" t="s">
        <v>54</v>
      </c>
      <c r="M11" s="16" t="s">
        <v>67</v>
      </c>
      <c r="N11" s="16"/>
      <c r="O11" s="16" t="s">
        <v>48</v>
      </c>
      <c r="P11" s="16" t="s">
        <v>49</v>
      </c>
      <c r="Q11" s="75" t="s">
        <v>27</v>
      </c>
      <c r="R11" s="16" t="s">
        <v>32</v>
      </c>
      <c r="T11" s="100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 t="s">
        <v>60</v>
      </c>
      <c r="C12" s="21">
        <v>43226</v>
      </c>
      <c r="D12" s="16" t="s">
        <v>52</v>
      </c>
      <c r="E12" s="36">
        <v>867330024355326</v>
      </c>
      <c r="F12" s="16"/>
      <c r="G12" s="16" t="s">
        <v>55</v>
      </c>
      <c r="H12" s="16"/>
      <c r="I12" s="25" t="s">
        <v>70</v>
      </c>
      <c r="J12" s="16" t="s">
        <v>71</v>
      </c>
      <c r="K12" s="16" t="s">
        <v>69</v>
      </c>
      <c r="L12" s="16" t="s">
        <v>54</v>
      </c>
      <c r="M12" s="16" t="s">
        <v>72</v>
      </c>
      <c r="N12" s="16"/>
      <c r="O12" s="16" t="s">
        <v>73</v>
      </c>
      <c r="P12" s="16" t="s">
        <v>49</v>
      </c>
      <c r="Q12" s="75" t="s">
        <v>25</v>
      </c>
      <c r="R12" s="16" t="s">
        <v>40</v>
      </c>
      <c r="T12" s="101"/>
      <c r="U12" s="45" t="s">
        <v>32</v>
      </c>
    </row>
    <row r="13" spans="1:21" s="2" customFormat="1" ht="15.75" customHeight="1" x14ac:dyDescent="0.25">
      <c r="A13" s="34">
        <v>8</v>
      </c>
      <c r="B13" s="21" t="s">
        <v>112</v>
      </c>
      <c r="C13" s="21" t="s">
        <v>146</v>
      </c>
      <c r="D13" s="16" t="s">
        <v>52</v>
      </c>
      <c r="E13" s="36">
        <v>865904028282702</v>
      </c>
      <c r="F13" s="16"/>
      <c r="G13" s="16" t="s">
        <v>55</v>
      </c>
      <c r="H13" s="16" t="s">
        <v>145</v>
      </c>
      <c r="I13" s="24" t="s">
        <v>144</v>
      </c>
      <c r="J13" s="17" t="s">
        <v>41</v>
      </c>
      <c r="K13" s="16" t="s">
        <v>142</v>
      </c>
      <c r="L13" s="16" t="s">
        <v>54</v>
      </c>
      <c r="M13" s="16" t="s">
        <v>143</v>
      </c>
      <c r="N13" s="16"/>
      <c r="O13" s="16" t="s">
        <v>48</v>
      </c>
      <c r="P13" s="16" t="s">
        <v>49</v>
      </c>
      <c r="Q13" s="75" t="s">
        <v>25</v>
      </c>
      <c r="R13" s="16" t="s">
        <v>40</v>
      </c>
      <c r="T13" s="102"/>
      <c r="U13" s="44" t="s">
        <v>33</v>
      </c>
    </row>
    <row r="14" spans="1:21" s="2" customFormat="1" ht="15.75" customHeight="1" x14ac:dyDescent="0.25">
      <c r="A14" s="34">
        <v>9</v>
      </c>
      <c r="B14" s="21" t="s">
        <v>147</v>
      </c>
      <c r="C14" s="21">
        <v>43166</v>
      </c>
      <c r="D14" s="4" t="s">
        <v>52</v>
      </c>
      <c r="E14" s="22">
        <v>863306024481605</v>
      </c>
      <c r="F14" s="50"/>
      <c r="G14" s="4" t="s">
        <v>55</v>
      </c>
      <c r="H14" s="4"/>
      <c r="I14" s="24" t="s">
        <v>164</v>
      </c>
      <c r="J14" s="17" t="s">
        <v>163</v>
      </c>
      <c r="K14" s="16"/>
      <c r="L14" s="16" t="s">
        <v>54</v>
      </c>
      <c r="M14" s="16" t="s">
        <v>134</v>
      </c>
      <c r="N14" s="16"/>
      <c r="O14" s="16" t="s">
        <v>48</v>
      </c>
      <c r="P14" s="16" t="s">
        <v>49</v>
      </c>
      <c r="Q14" s="75" t="s">
        <v>27</v>
      </c>
      <c r="R14" s="16" t="s">
        <v>32</v>
      </c>
    </row>
    <row r="15" spans="1:21" ht="16.5" x14ac:dyDescent="0.25">
      <c r="A15" s="34">
        <v>10</v>
      </c>
      <c r="B15" s="21" t="s">
        <v>147</v>
      </c>
      <c r="C15" s="21">
        <v>43166</v>
      </c>
      <c r="D15" s="16" t="s">
        <v>52</v>
      </c>
      <c r="E15" s="36">
        <v>863306022855651</v>
      </c>
      <c r="F15" s="86"/>
      <c r="G15" s="16" t="s">
        <v>55</v>
      </c>
      <c r="H15" s="16" t="s">
        <v>173</v>
      </c>
      <c r="I15" s="16" t="s">
        <v>166</v>
      </c>
      <c r="J15" s="16" t="s">
        <v>118</v>
      </c>
      <c r="K15" s="16" t="s">
        <v>165</v>
      </c>
      <c r="L15" s="16" t="s">
        <v>54</v>
      </c>
      <c r="M15" s="16" t="s">
        <v>188</v>
      </c>
      <c r="N15" s="16"/>
      <c r="O15" s="16" t="s">
        <v>48</v>
      </c>
      <c r="P15" s="16" t="s">
        <v>49</v>
      </c>
      <c r="Q15" s="17" t="s">
        <v>25</v>
      </c>
      <c r="R15" s="77" t="s">
        <v>29</v>
      </c>
    </row>
    <row r="16" spans="1:21" ht="16.5" x14ac:dyDescent="0.25">
      <c r="A16" s="34">
        <v>11</v>
      </c>
      <c r="B16" s="21" t="s">
        <v>147</v>
      </c>
      <c r="C16" s="21">
        <v>43166</v>
      </c>
      <c r="D16" s="16" t="s">
        <v>52</v>
      </c>
      <c r="E16" s="36">
        <v>864161026861562</v>
      </c>
      <c r="F16" s="86"/>
      <c r="G16" s="16" t="s">
        <v>55</v>
      </c>
      <c r="H16" s="16" t="s">
        <v>174</v>
      </c>
      <c r="I16" s="26" t="s">
        <v>167</v>
      </c>
      <c r="J16" s="26" t="s">
        <v>168</v>
      </c>
      <c r="K16" s="26"/>
      <c r="L16" s="16" t="s">
        <v>54</v>
      </c>
      <c r="M16" s="16" t="s">
        <v>179</v>
      </c>
      <c r="N16" s="26"/>
      <c r="O16" s="16" t="s">
        <v>48</v>
      </c>
      <c r="P16" s="16" t="s">
        <v>49</v>
      </c>
      <c r="Q16" s="17" t="s">
        <v>25</v>
      </c>
      <c r="R16" s="74" t="s">
        <v>40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 t="s">
        <v>147</v>
      </c>
      <c r="C17" s="21">
        <v>43166</v>
      </c>
      <c r="D17" s="16" t="s">
        <v>52</v>
      </c>
      <c r="E17" s="89" t="s">
        <v>148</v>
      </c>
      <c r="F17" s="86"/>
      <c r="G17" s="16" t="s">
        <v>55</v>
      </c>
      <c r="H17" s="16" t="s">
        <v>171</v>
      </c>
      <c r="I17" s="16" t="s">
        <v>169</v>
      </c>
      <c r="J17" s="16"/>
      <c r="K17" s="16"/>
      <c r="L17" s="16" t="s">
        <v>54</v>
      </c>
      <c r="M17" s="16" t="s">
        <v>67</v>
      </c>
      <c r="N17" s="16"/>
      <c r="O17" s="16" t="s">
        <v>48</v>
      </c>
      <c r="P17" s="16" t="s">
        <v>49</v>
      </c>
      <c r="Q17" s="75" t="s">
        <v>27</v>
      </c>
      <c r="R17" s="16" t="s">
        <v>32</v>
      </c>
      <c r="T17" s="29" t="s">
        <v>24</v>
      </c>
      <c r="U17" s="23">
        <f>COUNTIF(Q6:Q105,"PM")</f>
        <v>16</v>
      </c>
    </row>
    <row r="18" spans="1:21" ht="16.5" x14ac:dyDescent="0.25">
      <c r="A18" s="34">
        <v>13</v>
      </c>
      <c r="B18" s="21" t="s">
        <v>147</v>
      </c>
      <c r="C18" s="21">
        <v>43166</v>
      </c>
      <c r="D18" s="16" t="s">
        <v>52</v>
      </c>
      <c r="E18" s="36">
        <v>864161029419798</v>
      </c>
      <c r="F18" s="86"/>
      <c r="G18" s="16" t="s">
        <v>55</v>
      </c>
      <c r="H18" s="16" t="s">
        <v>172</v>
      </c>
      <c r="I18" s="26" t="s">
        <v>170</v>
      </c>
      <c r="J18" s="26" t="s">
        <v>175</v>
      </c>
      <c r="K18" s="26"/>
      <c r="L18" s="16" t="s">
        <v>54</v>
      </c>
      <c r="M18" s="16" t="s">
        <v>186</v>
      </c>
      <c r="N18" s="26"/>
      <c r="O18" s="16" t="s">
        <v>48</v>
      </c>
      <c r="P18" s="16" t="s">
        <v>49</v>
      </c>
      <c r="Q18" s="17" t="s">
        <v>25</v>
      </c>
      <c r="R18" s="74" t="s">
        <v>39</v>
      </c>
      <c r="T18" s="29" t="s">
        <v>23</v>
      </c>
      <c r="U18" s="23">
        <f>COUNTIF(Q6:Q105,"PC")</f>
        <v>30</v>
      </c>
    </row>
    <row r="19" spans="1:21" ht="16.5" x14ac:dyDescent="0.25">
      <c r="A19" s="34">
        <v>14</v>
      </c>
      <c r="B19" s="78" t="s">
        <v>147</v>
      </c>
      <c r="C19" s="21">
        <v>43166</v>
      </c>
      <c r="D19" s="4" t="s">
        <v>180</v>
      </c>
      <c r="E19" s="22">
        <v>861694031776691</v>
      </c>
      <c r="F19" s="50"/>
      <c r="G19" s="4" t="s">
        <v>55</v>
      </c>
      <c r="H19" s="4"/>
      <c r="I19" s="16" t="s">
        <v>184</v>
      </c>
      <c r="J19" s="16" t="s">
        <v>181</v>
      </c>
      <c r="K19" s="16" t="s">
        <v>182</v>
      </c>
      <c r="L19" s="16" t="s">
        <v>185</v>
      </c>
      <c r="M19" s="16" t="s">
        <v>183</v>
      </c>
      <c r="N19" s="16"/>
      <c r="O19" s="16" t="s">
        <v>48</v>
      </c>
      <c r="P19" s="16" t="s">
        <v>49</v>
      </c>
      <c r="Q19" s="28" t="s">
        <v>25</v>
      </c>
      <c r="R19" s="4" t="s">
        <v>40</v>
      </c>
      <c r="T19" s="35"/>
      <c r="U19" s="35"/>
    </row>
    <row r="20" spans="1:21" ht="16.5" x14ac:dyDescent="0.25">
      <c r="A20" s="34">
        <v>15</v>
      </c>
      <c r="B20" s="21" t="s">
        <v>60</v>
      </c>
      <c r="C20" s="21">
        <v>43226</v>
      </c>
      <c r="D20" s="16" t="s">
        <v>51</v>
      </c>
      <c r="E20" s="36">
        <v>868004027109357</v>
      </c>
      <c r="F20" s="16"/>
      <c r="G20" s="16" t="s">
        <v>55</v>
      </c>
      <c r="H20" s="16" t="s">
        <v>101</v>
      </c>
      <c r="I20" s="16" t="s">
        <v>85</v>
      </c>
      <c r="J20" s="16" t="s">
        <v>90</v>
      </c>
      <c r="K20" s="16" t="s">
        <v>84</v>
      </c>
      <c r="L20" s="26"/>
      <c r="M20" s="16" t="s">
        <v>96</v>
      </c>
      <c r="N20" s="16"/>
      <c r="O20" s="16" t="s">
        <v>48</v>
      </c>
      <c r="P20" s="16" t="s">
        <v>49</v>
      </c>
      <c r="Q20" s="17" t="s">
        <v>25</v>
      </c>
      <c r="R20" s="16" t="s">
        <v>45</v>
      </c>
    </row>
    <row r="21" spans="1:21" ht="16.5" x14ac:dyDescent="0.25">
      <c r="A21" s="34">
        <v>16</v>
      </c>
      <c r="B21" s="21" t="s">
        <v>60</v>
      </c>
      <c r="C21" s="21">
        <v>43226</v>
      </c>
      <c r="D21" s="4" t="s">
        <v>51</v>
      </c>
      <c r="E21" s="22">
        <v>867330023736666</v>
      </c>
      <c r="F21" s="4"/>
      <c r="G21" s="4"/>
      <c r="H21" s="16"/>
      <c r="I21" s="16" t="s">
        <v>89</v>
      </c>
      <c r="J21" s="17" t="s">
        <v>88</v>
      </c>
      <c r="K21" s="16" t="s">
        <v>84</v>
      </c>
      <c r="L21" s="16"/>
      <c r="M21" s="16"/>
      <c r="N21" s="16"/>
      <c r="O21" s="16" t="s">
        <v>48</v>
      </c>
      <c r="P21" s="16" t="s">
        <v>49</v>
      </c>
      <c r="Q21" s="75" t="s">
        <v>27</v>
      </c>
      <c r="R21" s="16" t="s">
        <v>32</v>
      </c>
    </row>
    <row r="22" spans="1:21" ht="16.5" x14ac:dyDescent="0.25">
      <c r="A22" s="34">
        <v>17</v>
      </c>
      <c r="B22" s="21" t="s">
        <v>60</v>
      </c>
      <c r="C22" s="21">
        <v>43226</v>
      </c>
      <c r="D22" s="4" t="s">
        <v>51</v>
      </c>
      <c r="E22" s="22">
        <v>869668021839927</v>
      </c>
      <c r="F22" s="4"/>
      <c r="G22" s="4"/>
      <c r="H22" s="16"/>
      <c r="I22" s="16" t="s">
        <v>92</v>
      </c>
      <c r="J22" s="16" t="s">
        <v>86</v>
      </c>
      <c r="K22" s="16" t="s">
        <v>84</v>
      </c>
      <c r="L22" s="16"/>
      <c r="M22" s="16" t="s">
        <v>91</v>
      </c>
      <c r="N22" s="16"/>
      <c r="O22" s="16" t="s">
        <v>48</v>
      </c>
      <c r="P22" s="16" t="s">
        <v>49</v>
      </c>
      <c r="Q22" s="17" t="s">
        <v>25</v>
      </c>
      <c r="R22" s="16" t="s">
        <v>29</v>
      </c>
      <c r="T22" s="48" t="s">
        <v>20</v>
      </c>
      <c r="U22" s="47" t="s">
        <v>22</v>
      </c>
    </row>
    <row r="23" spans="1:21" ht="33" x14ac:dyDescent="0.25">
      <c r="A23" s="34">
        <v>18</v>
      </c>
      <c r="B23" s="21" t="s">
        <v>60</v>
      </c>
      <c r="C23" s="21">
        <v>43226</v>
      </c>
      <c r="D23" s="4" t="s">
        <v>51</v>
      </c>
      <c r="E23" s="22">
        <v>861693038270641</v>
      </c>
      <c r="F23" s="4"/>
      <c r="G23" s="4" t="s">
        <v>56</v>
      </c>
      <c r="H23" s="16" t="s">
        <v>95</v>
      </c>
      <c r="I23" s="24" t="s">
        <v>93</v>
      </c>
      <c r="J23" s="17" t="s">
        <v>90</v>
      </c>
      <c r="K23" s="24" t="s">
        <v>94</v>
      </c>
      <c r="L23" s="16"/>
      <c r="M23" s="16" t="s">
        <v>96</v>
      </c>
      <c r="N23" s="26"/>
      <c r="O23" s="16" t="s">
        <v>48</v>
      </c>
      <c r="P23" s="16" t="s">
        <v>49</v>
      </c>
      <c r="Q23" s="17" t="s">
        <v>25</v>
      </c>
      <c r="R23" s="16" t="s">
        <v>45</v>
      </c>
      <c r="T23" s="46" t="s">
        <v>34</v>
      </c>
      <c r="U23" s="47">
        <f>COUNTIF(R6:R105,"MCU")</f>
        <v>1</v>
      </c>
    </row>
    <row r="24" spans="1:21" ht="16.5" x14ac:dyDescent="0.25">
      <c r="A24" s="34">
        <v>19</v>
      </c>
      <c r="B24" s="21" t="s">
        <v>60</v>
      </c>
      <c r="C24" s="21">
        <v>43226</v>
      </c>
      <c r="D24" s="4" t="s">
        <v>51</v>
      </c>
      <c r="E24" s="22">
        <v>867330023806055</v>
      </c>
      <c r="F24" s="4"/>
      <c r="G24" s="4"/>
      <c r="H24" s="16"/>
      <c r="I24" s="16" t="s">
        <v>97</v>
      </c>
      <c r="J24" s="17" t="s">
        <v>98</v>
      </c>
      <c r="K24" s="16" t="s">
        <v>84</v>
      </c>
      <c r="L24" s="26"/>
      <c r="M24" s="16" t="s">
        <v>99</v>
      </c>
      <c r="N24" s="16"/>
      <c r="O24" s="16" t="s">
        <v>48</v>
      </c>
      <c r="P24" s="16" t="s">
        <v>49</v>
      </c>
      <c r="Q24" s="17" t="s">
        <v>25</v>
      </c>
      <c r="R24" s="74" t="s">
        <v>39</v>
      </c>
      <c r="T24" s="46" t="s">
        <v>44</v>
      </c>
      <c r="U24" s="47">
        <f>COUNTIF(R6:R105,"GSM")</f>
        <v>3</v>
      </c>
    </row>
    <row r="25" spans="1:21" ht="16.5" x14ac:dyDescent="0.25">
      <c r="A25" s="34">
        <v>20</v>
      </c>
      <c r="B25" s="21" t="s">
        <v>60</v>
      </c>
      <c r="C25" s="21">
        <v>43226</v>
      </c>
      <c r="D25" s="4" t="s">
        <v>51</v>
      </c>
      <c r="E25" s="22">
        <v>868004027138588</v>
      </c>
      <c r="F25" s="4"/>
      <c r="G25" s="4" t="s">
        <v>56</v>
      </c>
      <c r="H25" s="54"/>
      <c r="I25" s="16" t="s">
        <v>87</v>
      </c>
      <c r="J25" s="17" t="s">
        <v>41</v>
      </c>
      <c r="K25" s="16" t="s">
        <v>84</v>
      </c>
      <c r="L25" s="26"/>
      <c r="M25" s="16" t="s">
        <v>100</v>
      </c>
      <c r="N25" s="26"/>
      <c r="O25" s="16" t="s">
        <v>48</v>
      </c>
      <c r="P25" s="16" t="s">
        <v>49</v>
      </c>
      <c r="Q25" s="17" t="s">
        <v>25</v>
      </c>
      <c r="R25" s="58" t="s">
        <v>40</v>
      </c>
      <c r="T25" s="46" t="s">
        <v>35</v>
      </c>
      <c r="U25" s="47">
        <f>COUNTIF(R6:R105,"GPS")</f>
        <v>2</v>
      </c>
    </row>
    <row r="26" spans="1:21" ht="16.5" x14ac:dyDescent="0.25">
      <c r="A26" s="34">
        <v>21</v>
      </c>
      <c r="B26" s="21" t="s">
        <v>112</v>
      </c>
      <c r="C26" s="21" t="s">
        <v>146</v>
      </c>
      <c r="D26" s="4" t="s">
        <v>51</v>
      </c>
      <c r="E26" s="22">
        <v>869668021820455</v>
      </c>
      <c r="F26" s="4"/>
      <c r="G26" s="4" t="s">
        <v>55</v>
      </c>
      <c r="H26" s="4"/>
      <c r="I26" s="16" t="s">
        <v>133</v>
      </c>
      <c r="J26" s="16" t="s">
        <v>98</v>
      </c>
      <c r="K26" s="16" t="s">
        <v>138</v>
      </c>
      <c r="L26" s="16" t="s">
        <v>84</v>
      </c>
      <c r="M26" s="16" t="s">
        <v>141</v>
      </c>
      <c r="N26" s="16"/>
      <c r="O26" s="16" t="s">
        <v>48</v>
      </c>
      <c r="P26" s="16" t="s">
        <v>49</v>
      </c>
      <c r="Q26" s="33" t="s">
        <v>25</v>
      </c>
      <c r="R26" s="16" t="s">
        <v>39</v>
      </c>
      <c r="T26" s="46" t="s">
        <v>41</v>
      </c>
      <c r="U26" s="47">
        <f>COUNTIF(R6:R105,"NG")</f>
        <v>13</v>
      </c>
    </row>
    <row r="27" spans="1:21" ht="16.5" x14ac:dyDescent="0.25">
      <c r="A27" s="34">
        <v>22</v>
      </c>
      <c r="B27" s="21" t="s">
        <v>112</v>
      </c>
      <c r="C27" s="21" t="s">
        <v>146</v>
      </c>
      <c r="D27" s="4" t="s">
        <v>51</v>
      </c>
      <c r="E27" s="22">
        <v>868004026315112</v>
      </c>
      <c r="F27" s="4"/>
      <c r="G27" s="4"/>
      <c r="H27" s="4"/>
      <c r="I27" s="16"/>
      <c r="J27" s="17" t="s">
        <v>36</v>
      </c>
      <c r="K27" s="26" t="s">
        <v>138</v>
      </c>
      <c r="L27" s="16" t="s">
        <v>84</v>
      </c>
      <c r="M27" s="16" t="s">
        <v>139</v>
      </c>
      <c r="N27" s="26"/>
      <c r="O27" s="16" t="s">
        <v>48</v>
      </c>
      <c r="P27" s="16" t="s">
        <v>49</v>
      </c>
      <c r="Q27" s="33" t="s">
        <v>27</v>
      </c>
      <c r="R27" s="4" t="s">
        <v>31</v>
      </c>
      <c r="T27" s="46" t="s">
        <v>30</v>
      </c>
      <c r="U27" s="47">
        <f>COUNTIF(R6:R105,"LK")</f>
        <v>11</v>
      </c>
    </row>
    <row r="28" spans="1:21" ht="16.5" x14ac:dyDescent="0.25">
      <c r="A28" s="34">
        <v>23</v>
      </c>
      <c r="B28" s="21" t="s">
        <v>112</v>
      </c>
      <c r="C28" s="21" t="s">
        <v>146</v>
      </c>
      <c r="D28" s="16" t="s">
        <v>51</v>
      </c>
      <c r="E28" s="36">
        <v>867330023774378</v>
      </c>
      <c r="F28" s="16"/>
      <c r="G28" s="16" t="s">
        <v>55</v>
      </c>
      <c r="H28" s="16"/>
      <c r="I28" s="16" t="s">
        <v>133</v>
      </c>
      <c r="J28" s="16" t="s">
        <v>135</v>
      </c>
      <c r="K28" s="16" t="s">
        <v>137</v>
      </c>
      <c r="L28" s="16" t="s">
        <v>84</v>
      </c>
      <c r="M28" s="16" t="s">
        <v>136</v>
      </c>
      <c r="N28" s="16"/>
      <c r="O28" s="16" t="s">
        <v>48</v>
      </c>
      <c r="P28" s="16" t="s">
        <v>49</v>
      </c>
      <c r="Q28" s="17" t="s">
        <v>25</v>
      </c>
      <c r="R28" s="74" t="s">
        <v>40</v>
      </c>
      <c r="T28" s="46" t="s">
        <v>36</v>
      </c>
      <c r="U28" s="47">
        <f>COUNTIF(R6:R105,"MCH")</f>
        <v>1</v>
      </c>
    </row>
    <row r="29" spans="1:21" ht="16.5" x14ac:dyDescent="0.25">
      <c r="A29" s="34">
        <v>24</v>
      </c>
      <c r="B29" s="21" t="s">
        <v>112</v>
      </c>
      <c r="C29" s="21" t="s">
        <v>146</v>
      </c>
      <c r="D29" s="16" t="s">
        <v>51</v>
      </c>
      <c r="E29" s="36">
        <v>867330029864157</v>
      </c>
      <c r="F29" s="16"/>
      <c r="G29" s="16" t="s">
        <v>55</v>
      </c>
      <c r="H29" s="16"/>
      <c r="I29" s="16" t="s">
        <v>140</v>
      </c>
      <c r="J29" s="16" t="s">
        <v>135</v>
      </c>
      <c r="K29" s="16" t="s">
        <v>84</v>
      </c>
      <c r="L29" s="26"/>
      <c r="M29" s="16" t="s">
        <v>136</v>
      </c>
      <c r="N29" s="16"/>
      <c r="O29" s="16" t="s">
        <v>48</v>
      </c>
      <c r="P29" s="16" t="s">
        <v>49</v>
      </c>
      <c r="Q29" s="17" t="s">
        <v>25</v>
      </c>
      <c r="R29" s="74" t="s">
        <v>40</v>
      </c>
      <c r="T29" s="46" t="s">
        <v>37</v>
      </c>
      <c r="U29" s="47">
        <f>COUNTIF(R6:R105,"NCFW")</f>
        <v>15</v>
      </c>
    </row>
    <row r="30" spans="1:21" ht="16.5" x14ac:dyDescent="0.25">
      <c r="A30" s="34">
        <v>25</v>
      </c>
      <c r="B30" s="21" t="s">
        <v>112</v>
      </c>
      <c r="C30" s="21" t="s">
        <v>146</v>
      </c>
      <c r="D30" s="4" t="s">
        <v>51</v>
      </c>
      <c r="E30" s="22">
        <v>868004027110710</v>
      </c>
      <c r="F30" s="4"/>
      <c r="G30" s="4" t="s">
        <v>55</v>
      </c>
      <c r="H30" s="16"/>
      <c r="I30" s="16" t="s">
        <v>133</v>
      </c>
      <c r="J30" s="16" t="s">
        <v>98</v>
      </c>
      <c r="L30" s="16" t="s">
        <v>84</v>
      </c>
      <c r="M30" s="16" t="s">
        <v>134</v>
      </c>
      <c r="N30" s="16"/>
      <c r="O30" s="16" t="s">
        <v>48</v>
      </c>
      <c r="P30" s="16" t="s">
        <v>49</v>
      </c>
      <c r="Q30" s="33" t="s">
        <v>27</v>
      </c>
      <c r="R30" s="58" t="s">
        <v>32</v>
      </c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 t="s">
        <v>112</v>
      </c>
      <c r="C31" s="21" t="s">
        <v>146</v>
      </c>
      <c r="D31" s="4" t="s">
        <v>51</v>
      </c>
      <c r="E31" s="22">
        <v>868004027109274</v>
      </c>
      <c r="F31" s="4"/>
      <c r="G31" s="4"/>
      <c r="H31" s="16"/>
      <c r="I31" s="16" t="s">
        <v>133</v>
      </c>
      <c r="J31" s="16"/>
      <c r="K31" s="16" t="s">
        <v>132</v>
      </c>
      <c r="L31" s="16" t="s">
        <v>94</v>
      </c>
      <c r="M31" s="16" t="s">
        <v>67</v>
      </c>
      <c r="N31" s="16"/>
      <c r="O31" s="16" t="s">
        <v>48</v>
      </c>
      <c r="P31" s="16" t="s">
        <v>49</v>
      </c>
      <c r="Q31" s="33" t="s">
        <v>27</v>
      </c>
      <c r="R31" s="58" t="s">
        <v>32</v>
      </c>
    </row>
    <row r="32" spans="1:21" ht="16.5" x14ac:dyDescent="0.25">
      <c r="A32" s="34">
        <v>27</v>
      </c>
      <c r="B32" s="21" t="s">
        <v>147</v>
      </c>
      <c r="C32" s="21">
        <v>43166</v>
      </c>
      <c r="D32" s="4" t="s">
        <v>51</v>
      </c>
      <c r="E32" s="22">
        <v>869668021839620</v>
      </c>
      <c r="F32" s="50"/>
      <c r="G32" s="4" t="s">
        <v>56</v>
      </c>
      <c r="H32" s="16"/>
      <c r="I32" s="16" t="s">
        <v>177</v>
      </c>
      <c r="J32" s="16"/>
      <c r="K32" s="16" t="s">
        <v>176</v>
      </c>
      <c r="L32" s="16" t="s">
        <v>94</v>
      </c>
      <c r="M32" s="16" t="s">
        <v>67</v>
      </c>
      <c r="N32" s="16"/>
      <c r="O32" s="16" t="s">
        <v>48</v>
      </c>
      <c r="P32" s="16" t="s">
        <v>49</v>
      </c>
      <c r="Q32" s="33" t="s">
        <v>27</v>
      </c>
      <c r="R32" s="58" t="s">
        <v>32</v>
      </c>
    </row>
    <row r="33" spans="1:18" ht="16.5" x14ac:dyDescent="0.25">
      <c r="A33" s="34">
        <v>28</v>
      </c>
      <c r="B33" s="21" t="s">
        <v>147</v>
      </c>
      <c r="C33" s="21">
        <v>43166</v>
      </c>
      <c r="D33" s="4" t="s">
        <v>51</v>
      </c>
      <c r="E33" s="22">
        <v>868004027087843</v>
      </c>
      <c r="F33" s="50"/>
      <c r="G33" s="4" t="s">
        <v>56</v>
      </c>
      <c r="H33" s="16"/>
      <c r="I33" s="16"/>
      <c r="J33" s="16" t="s">
        <v>168</v>
      </c>
      <c r="K33" s="16" t="s">
        <v>178</v>
      </c>
      <c r="L33" s="16" t="s">
        <v>94</v>
      </c>
      <c r="M33" s="16" t="s">
        <v>179</v>
      </c>
      <c r="N33" s="16"/>
      <c r="O33" s="16" t="s">
        <v>48</v>
      </c>
      <c r="P33" s="16" t="s">
        <v>49</v>
      </c>
      <c r="Q33" s="17" t="s">
        <v>25</v>
      </c>
      <c r="R33" s="74" t="s">
        <v>40</v>
      </c>
    </row>
    <row r="34" spans="1:18" ht="16.5" x14ac:dyDescent="0.25">
      <c r="A34" s="34">
        <v>29</v>
      </c>
      <c r="B34" s="21" t="s">
        <v>60</v>
      </c>
      <c r="C34" s="21">
        <v>43226</v>
      </c>
      <c r="D34" s="4" t="s">
        <v>47</v>
      </c>
      <c r="E34" s="22">
        <v>864811036925514</v>
      </c>
      <c r="F34" s="4"/>
      <c r="G34" s="4" t="s">
        <v>56</v>
      </c>
      <c r="H34" s="4"/>
      <c r="I34" s="24" t="s">
        <v>78</v>
      </c>
      <c r="J34" s="16" t="s">
        <v>41</v>
      </c>
      <c r="K34" s="16" t="s">
        <v>77</v>
      </c>
      <c r="L34" s="16" t="s">
        <v>79</v>
      </c>
      <c r="M34" s="16" t="s">
        <v>83</v>
      </c>
      <c r="N34" s="16"/>
      <c r="O34" s="16" t="s">
        <v>48</v>
      </c>
      <c r="P34" s="16" t="s">
        <v>49</v>
      </c>
      <c r="Q34" s="28" t="s">
        <v>25</v>
      </c>
      <c r="R34" s="4" t="s">
        <v>40</v>
      </c>
    </row>
    <row r="35" spans="1:18" ht="16.5" x14ac:dyDescent="0.25">
      <c r="A35" s="34">
        <v>30</v>
      </c>
      <c r="B35" s="21" t="s">
        <v>60</v>
      </c>
      <c r="C35" s="21">
        <v>43226</v>
      </c>
      <c r="D35" s="4" t="s">
        <v>47</v>
      </c>
      <c r="E35" s="22">
        <v>866192037769229</v>
      </c>
      <c r="F35" s="4"/>
      <c r="G35" s="4" t="s">
        <v>56</v>
      </c>
      <c r="H35" s="4"/>
      <c r="I35" s="24" t="s">
        <v>80</v>
      </c>
      <c r="J35" s="16" t="s">
        <v>81</v>
      </c>
      <c r="K35" s="16"/>
      <c r="L35" s="16" t="s">
        <v>79</v>
      </c>
      <c r="M35" s="16" t="s">
        <v>82</v>
      </c>
      <c r="N35" s="16"/>
      <c r="O35" s="16" t="s">
        <v>48</v>
      </c>
      <c r="P35" s="16" t="s">
        <v>49</v>
      </c>
      <c r="Q35" s="28" t="s">
        <v>25</v>
      </c>
      <c r="R35" s="4" t="s">
        <v>40</v>
      </c>
    </row>
    <row r="36" spans="1:18" ht="16.5" x14ac:dyDescent="0.25">
      <c r="A36" s="34">
        <v>31</v>
      </c>
      <c r="B36" s="21" t="s">
        <v>112</v>
      </c>
      <c r="C36" s="21" t="s">
        <v>146</v>
      </c>
      <c r="D36" s="4" t="s">
        <v>47</v>
      </c>
      <c r="E36" s="22">
        <v>864811036963663</v>
      </c>
      <c r="F36" s="4"/>
      <c r="G36" s="4" t="s">
        <v>56</v>
      </c>
      <c r="H36" s="4"/>
      <c r="I36" s="24" t="s">
        <v>124</v>
      </c>
      <c r="J36" s="17"/>
      <c r="K36" s="16" t="s">
        <v>77</v>
      </c>
      <c r="L36" s="16" t="s">
        <v>79</v>
      </c>
      <c r="M36" s="16" t="s">
        <v>67</v>
      </c>
      <c r="N36" s="16"/>
      <c r="O36" s="16" t="s">
        <v>48</v>
      </c>
      <c r="P36" s="16" t="s">
        <v>49</v>
      </c>
      <c r="Q36" s="28" t="s">
        <v>27</v>
      </c>
      <c r="R36" s="4" t="s">
        <v>32</v>
      </c>
    </row>
    <row r="37" spans="1:18" ht="16.5" x14ac:dyDescent="0.25">
      <c r="A37" s="34">
        <v>32</v>
      </c>
      <c r="B37" s="21" t="s">
        <v>112</v>
      </c>
      <c r="C37" s="21" t="s">
        <v>146</v>
      </c>
      <c r="D37" s="4" t="s">
        <v>47</v>
      </c>
      <c r="E37" s="22">
        <v>864811036991714</v>
      </c>
      <c r="F37" s="4"/>
      <c r="G37" s="4" t="s">
        <v>56</v>
      </c>
      <c r="H37" s="4"/>
      <c r="I37" s="24" t="s">
        <v>124</v>
      </c>
      <c r="J37" s="17" t="s">
        <v>127</v>
      </c>
      <c r="K37" s="16" t="s">
        <v>77</v>
      </c>
      <c r="L37" s="16" t="s">
        <v>79</v>
      </c>
      <c r="M37" s="16" t="s">
        <v>128</v>
      </c>
      <c r="N37" s="16"/>
      <c r="O37" s="16" t="s">
        <v>48</v>
      </c>
      <c r="P37" s="16" t="s">
        <v>49</v>
      </c>
      <c r="Q37" s="28" t="s">
        <v>25</v>
      </c>
      <c r="R37" s="4" t="s">
        <v>39</v>
      </c>
    </row>
    <row r="38" spans="1:18" ht="16.5" x14ac:dyDescent="0.25">
      <c r="A38" s="34"/>
      <c r="B38" s="21" t="s">
        <v>112</v>
      </c>
      <c r="C38" s="21" t="s">
        <v>146</v>
      </c>
      <c r="D38" s="4" t="s">
        <v>47</v>
      </c>
      <c r="E38" s="22">
        <v>864811036992985</v>
      </c>
      <c r="F38" s="4"/>
      <c r="G38" s="4" t="s">
        <v>56</v>
      </c>
      <c r="H38" s="4"/>
      <c r="I38" s="16" t="s">
        <v>121</v>
      </c>
      <c r="J38" s="16" t="s">
        <v>125</v>
      </c>
      <c r="K38" s="16" t="s">
        <v>77</v>
      </c>
      <c r="L38" s="16" t="s">
        <v>79</v>
      </c>
      <c r="M38" s="16" t="s">
        <v>126</v>
      </c>
      <c r="N38" s="16"/>
      <c r="O38" s="16" t="s">
        <v>48</v>
      </c>
      <c r="P38" s="16" t="s">
        <v>49</v>
      </c>
      <c r="Q38" s="28" t="s">
        <v>25</v>
      </c>
      <c r="R38" s="4" t="s">
        <v>39</v>
      </c>
    </row>
    <row r="39" spans="1:18" ht="16.5" x14ac:dyDescent="0.25">
      <c r="A39" s="34"/>
      <c r="B39" s="21" t="s">
        <v>112</v>
      </c>
      <c r="C39" s="21" t="s">
        <v>146</v>
      </c>
      <c r="D39" s="4" t="s">
        <v>47</v>
      </c>
      <c r="E39" s="22">
        <v>864811036933856</v>
      </c>
      <c r="F39" s="4"/>
      <c r="G39" s="4" t="s">
        <v>56</v>
      </c>
      <c r="H39" s="54"/>
      <c r="I39" s="26" t="s">
        <v>121</v>
      </c>
      <c r="J39" s="26"/>
      <c r="K39" s="16" t="s">
        <v>77</v>
      </c>
      <c r="L39" s="16" t="s">
        <v>79</v>
      </c>
      <c r="M39" s="16" t="s">
        <v>67</v>
      </c>
      <c r="N39" s="26"/>
      <c r="O39" s="16" t="s">
        <v>48</v>
      </c>
      <c r="P39" s="16" t="s">
        <v>49</v>
      </c>
      <c r="Q39" s="28" t="s">
        <v>27</v>
      </c>
      <c r="R39" s="4" t="s">
        <v>32</v>
      </c>
    </row>
    <row r="40" spans="1:18" ht="16.5" x14ac:dyDescent="0.25">
      <c r="A40" s="34"/>
      <c r="B40" s="21" t="s">
        <v>112</v>
      </c>
      <c r="C40" s="21" t="s">
        <v>146</v>
      </c>
      <c r="D40" s="4" t="s">
        <v>47</v>
      </c>
      <c r="E40" s="22">
        <v>868926033952505</v>
      </c>
      <c r="F40" s="4"/>
      <c r="G40" s="4" t="s">
        <v>56</v>
      </c>
      <c r="H40" s="4"/>
      <c r="I40" s="16" t="s">
        <v>131</v>
      </c>
      <c r="J40" s="16" t="s">
        <v>129</v>
      </c>
      <c r="K40" s="16" t="s">
        <v>79</v>
      </c>
      <c r="L40" s="26"/>
      <c r="M40" s="16" t="s">
        <v>128</v>
      </c>
      <c r="N40" s="16"/>
      <c r="O40" s="16" t="s">
        <v>48</v>
      </c>
      <c r="P40" s="16" t="s">
        <v>49</v>
      </c>
      <c r="Q40" s="28" t="s">
        <v>25</v>
      </c>
      <c r="R40" s="4" t="s">
        <v>39</v>
      </c>
    </row>
    <row r="41" spans="1:18" ht="16.5" x14ac:dyDescent="0.25">
      <c r="A41" s="34"/>
      <c r="B41" s="21" t="s">
        <v>112</v>
      </c>
      <c r="C41" s="21" t="s">
        <v>146</v>
      </c>
      <c r="D41" s="4" t="s">
        <v>47</v>
      </c>
      <c r="E41" s="22">
        <v>864811036929433</v>
      </c>
      <c r="F41" s="4"/>
      <c r="G41" s="4" t="s">
        <v>56</v>
      </c>
      <c r="H41" s="4"/>
      <c r="I41" s="26" t="s">
        <v>130</v>
      </c>
      <c r="J41" s="26"/>
      <c r="K41" s="16" t="s">
        <v>77</v>
      </c>
      <c r="L41" s="16" t="s">
        <v>79</v>
      </c>
      <c r="M41" s="16" t="s">
        <v>67</v>
      </c>
      <c r="N41" s="26"/>
      <c r="O41" s="16" t="s">
        <v>48</v>
      </c>
      <c r="P41" s="16" t="s">
        <v>49</v>
      </c>
      <c r="Q41" s="28" t="s">
        <v>27</v>
      </c>
      <c r="R41" s="4" t="s">
        <v>32</v>
      </c>
    </row>
    <row r="42" spans="1:18" ht="16.5" x14ac:dyDescent="0.25">
      <c r="A42" s="34"/>
      <c r="B42" s="21" t="s">
        <v>147</v>
      </c>
      <c r="C42" s="21">
        <v>43166</v>
      </c>
      <c r="D42" s="4" t="s">
        <v>47</v>
      </c>
      <c r="E42" s="22">
        <v>866050031763491</v>
      </c>
      <c r="F42" s="50"/>
      <c r="G42" s="4" t="s">
        <v>56</v>
      </c>
      <c r="H42" s="4"/>
      <c r="I42" s="26" t="s">
        <v>153</v>
      </c>
      <c r="J42" s="16" t="s">
        <v>158</v>
      </c>
      <c r="K42" s="16" t="s">
        <v>79</v>
      </c>
      <c r="L42" s="16" t="s">
        <v>189</v>
      </c>
      <c r="M42" s="16" t="s">
        <v>191</v>
      </c>
      <c r="N42" s="16"/>
      <c r="O42" s="16" t="s">
        <v>48</v>
      </c>
      <c r="P42" s="16" t="s">
        <v>49</v>
      </c>
      <c r="Q42" s="28" t="s">
        <v>27</v>
      </c>
      <c r="R42" s="4" t="s">
        <v>32</v>
      </c>
    </row>
    <row r="43" spans="1:18" ht="16.5" x14ac:dyDescent="0.25">
      <c r="A43" s="34"/>
      <c r="B43" s="21" t="s">
        <v>147</v>
      </c>
      <c r="C43" s="21">
        <v>43166</v>
      </c>
      <c r="D43" s="4" t="s">
        <v>47</v>
      </c>
      <c r="E43" s="22">
        <v>866192037769229</v>
      </c>
      <c r="F43" s="50"/>
      <c r="G43" s="4" t="s">
        <v>56</v>
      </c>
      <c r="H43" s="4"/>
      <c r="I43" s="27" t="s">
        <v>131</v>
      </c>
      <c r="J43" s="16" t="s">
        <v>159</v>
      </c>
      <c r="K43" s="16" t="s">
        <v>79</v>
      </c>
      <c r="L43" s="26" t="s">
        <v>189</v>
      </c>
      <c r="M43" s="16" t="s">
        <v>67</v>
      </c>
      <c r="N43" s="16"/>
      <c r="O43" s="16" t="s">
        <v>48</v>
      </c>
      <c r="P43" s="16" t="s">
        <v>49</v>
      </c>
      <c r="Q43" s="28" t="s">
        <v>27</v>
      </c>
      <c r="R43" s="4" t="s">
        <v>32</v>
      </c>
    </row>
    <row r="44" spans="1:18" ht="16.5" x14ac:dyDescent="0.25">
      <c r="A44" s="34"/>
      <c r="B44" s="21" t="s">
        <v>147</v>
      </c>
      <c r="C44" s="21">
        <v>43166</v>
      </c>
      <c r="D44" s="4" t="s">
        <v>47</v>
      </c>
      <c r="E44" s="22">
        <v>868926033947950</v>
      </c>
      <c r="F44" s="50"/>
      <c r="G44" s="4" t="s">
        <v>56</v>
      </c>
      <c r="H44" s="16"/>
      <c r="I44" s="16" t="s">
        <v>156</v>
      </c>
      <c r="J44" s="16" t="s">
        <v>158</v>
      </c>
      <c r="K44" s="16" t="s">
        <v>79</v>
      </c>
      <c r="L44" s="16" t="s">
        <v>189</v>
      </c>
      <c r="M44" s="16" t="s">
        <v>191</v>
      </c>
      <c r="N44" s="16"/>
      <c r="O44" s="16" t="s">
        <v>48</v>
      </c>
      <c r="P44" s="16" t="s">
        <v>49</v>
      </c>
      <c r="Q44" s="28" t="s">
        <v>27</v>
      </c>
      <c r="R44" s="4" t="s">
        <v>32</v>
      </c>
    </row>
    <row r="45" spans="1:18" ht="16.5" x14ac:dyDescent="0.25">
      <c r="A45" s="34"/>
      <c r="B45" s="78" t="s">
        <v>112</v>
      </c>
      <c r="C45" s="21" t="s">
        <v>146</v>
      </c>
      <c r="D45" s="4" t="s">
        <v>114</v>
      </c>
      <c r="E45" s="22">
        <v>867857039931717</v>
      </c>
      <c r="F45" s="4"/>
      <c r="G45" s="4" t="s">
        <v>56</v>
      </c>
      <c r="H45" s="4"/>
      <c r="I45" s="16" t="s">
        <v>121</v>
      </c>
      <c r="J45" s="16" t="s">
        <v>102</v>
      </c>
      <c r="K45" s="16" t="s">
        <v>120</v>
      </c>
      <c r="L45" s="16"/>
      <c r="M45" s="16" t="s">
        <v>105</v>
      </c>
      <c r="N45" s="16"/>
      <c r="O45" s="16" t="s">
        <v>48</v>
      </c>
      <c r="P45" s="16" t="s">
        <v>49</v>
      </c>
      <c r="Q45" s="28" t="s">
        <v>25</v>
      </c>
      <c r="R45" s="4" t="s">
        <v>39</v>
      </c>
    </row>
    <row r="46" spans="1:18" ht="16.5" x14ac:dyDescent="0.25">
      <c r="A46" s="34"/>
      <c r="B46" s="21" t="s">
        <v>147</v>
      </c>
      <c r="C46" s="21">
        <v>43166</v>
      </c>
      <c r="D46" s="4" t="s">
        <v>114</v>
      </c>
      <c r="E46" s="22">
        <v>867717030620885</v>
      </c>
      <c r="F46" s="50"/>
      <c r="G46" s="4" t="s">
        <v>56</v>
      </c>
      <c r="H46" s="4"/>
      <c r="I46" s="24" t="s">
        <v>153</v>
      </c>
      <c r="J46" s="16" t="s">
        <v>41</v>
      </c>
      <c r="K46" s="16" t="s">
        <v>120</v>
      </c>
      <c r="L46" s="16" t="s">
        <v>190</v>
      </c>
      <c r="M46" s="16" t="s">
        <v>154</v>
      </c>
      <c r="N46" s="16"/>
      <c r="O46" s="16" t="s">
        <v>48</v>
      </c>
      <c r="P46" s="16" t="s">
        <v>49</v>
      </c>
      <c r="Q46" s="28" t="s">
        <v>25</v>
      </c>
      <c r="R46" s="4" t="s">
        <v>40</v>
      </c>
    </row>
    <row r="47" spans="1:18" ht="16.5" x14ac:dyDescent="0.25">
      <c r="A47" s="34"/>
      <c r="B47" s="21" t="s">
        <v>147</v>
      </c>
      <c r="C47" s="21">
        <v>43166</v>
      </c>
      <c r="D47" s="4" t="s">
        <v>114</v>
      </c>
      <c r="E47" s="22">
        <v>867857039930941</v>
      </c>
      <c r="F47" s="50"/>
      <c r="G47" s="4" t="s">
        <v>56</v>
      </c>
      <c r="H47" s="4"/>
      <c r="I47" s="24" t="s">
        <v>121</v>
      </c>
      <c r="J47" s="17" t="s">
        <v>102</v>
      </c>
      <c r="K47" s="16" t="s">
        <v>120</v>
      </c>
      <c r="L47" s="16"/>
      <c r="M47" s="16" t="s">
        <v>155</v>
      </c>
      <c r="N47" s="16"/>
      <c r="O47" s="16" t="s">
        <v>48</v>
      </c>
      <c r="P47" s="16" t="s">
        <v>49</v>
      </c>
      <c r="Q47" s="28" t="s">
        <v>25</v>
      </c>
      <c r="R47" s="4" t="s">
        <v>39</v>
      </c>
    </row>
    <row r="48" spans="1:18" ht="16.5" x14ac:dyDescent="0.25">
      <c r="A48" s="34"/>
      <c r="B48" s="78" t="s">
        <v>112</v>
      </c>
      <c r="C48" s="21" t="s">
        <v>146</v>
      </c>
      <c r="D48" s="4" t="s">
        <v>113</v>
      </c>
      <c r="E48" s="22">
        <v>867717030625991</v>
      </c>
      <c r="F48" s="4"/>
      <c r="G48" s="4" t="s">
        <v>56</v>
      </c>
      <c r="H48" s="4"/>
      <c r="I48" s="16" t="s">
        <v>122</v>
      </c>
      <c r="J48" s="16" t="s">
        <v>102</v>
      </c>
      <c r="K48" s="16" t="s">
        <v>120</v>
      </c>
      <c r="L48" s="16"/>
      <c r="M48" s="16" t="s">
        <v>105</v>
      </c>
      <c r="N48" s="16"/>
      <c r="O48" s="16" t="s">
        <v>48</v>
      </c>
      <c r="P48" s="16" t="s">
        <v>123</v>
      </c>
      <c r="Q48" s="28" t="s">
        <v>25</v>
      </c>
      <c r="R48" s="4" t="s">
        <v>39</v>
      </c>
    </row>
    <row r="49" spans="1:18" ht="16.5" x14ac:dyDescent="0.25">
      <c r="A49" s="34"/>
      <c r="B49" s="21" t="s">
        <v>147</v>
      </c>
      <c r="C49" s="21">
        <v>43166</v>
      </c>
      <c r="D49" s="4" t="s">
        <v>113</v>
      </c>
      <c r="E49" s="22">
        <v>867717030632518</v>
      </c>
      <c r="F49" s="50"/>
      <c r="G49" s="4" t="s">
        <v>56</v>
      </c>
      <c r="H49" s="4"/>
      <c r="I49" s="24" t="s">
        <v>151</v>
      </c>
      <c r="J49" s="16" t="s">
        <v>152</v>
      </c>
      <c r="K49" s="16" t="s">
        <v>120</v>
      </c>
      <c r="L49" s="16" t="s">
        <v>190</v>
      </c>
      <c r="M49" s="16" t="s">
        <v>67</v>
      </c>
      <c r="N49" s="16"/>
      <c r="O49" s="16" t="s">
        <v>48</v>
      </c>
      <c r="P49" s="16" t="s">
        <v>123</v>
      </c>
      <c r="Q49" s="28" t="s">
        <v>27</v>
      </c>
      <c r="R49" s="4" t="s">
        <v>32</v>
      </c>
    </row>
    <row r="50" spans="1:18" ht="16.5" x14ac:dyDescent="0.25">
      <c r="A50" s="34"/>
      <c r="B50" s="78" t="s">
        <v>60</v>
      </c>
      <c r="C50" s="21">
        <v>43226</v>
      </c>
      <c r="D50" s="4" t="s">
        <v>61</v>
      </c>
      <c r="E50" s="22"/>
      <c r="F50" s="4"/>
      <c r="G50" s="4"/>
      <c r="H50" s="4"/>
      <c r="I50" s="16"/>
      <c r="J50" s="16" t="s">
        <v>102</v>
      </c>
      <c r="K50" s="16"/>
      <c r="L50" s="16"/>
      <c r="M50" s="16" t="s">
        <v>105</v>
      </c>
      <c r="N50" s="16"/>
      <c r="O50" s="16" t="s">
        <v>48</v>
      </c>
      <c r="P50" s="16" t="s">
        <v>49</v>
      </c>
      <c r="Q50" s="28" t="s">
        <v>25</v>
      </c>
      <c r="R50" s="4" t="s">
        <v>39</v>
      </c>
    </row>
    <row r="51" spans="1:18" ht="16.5" x14ac:dyDescent="0.25">
      <c r="A51" s="34"/>
      <c r="B51" s="78" t="s">
        <v>60</v>
      </c>
      <c r="C51" s="21">
        <v>43226</v>
      </c>
      <c r="D51" s="4" t="s">
        <v>61</v>
      </c>
      <c r="E51" s="22"/>
      <c r="F51" s="4"/>
      <c r="G51" s="4"/>
      <c r="H51" s="4"/>
      <c r="I51" s="24"/>
      <c r="J51" s="16" t="s">
        <v>103</v>
      </c>
      <c r="K51" s="16"/>
      <c r="L51" s="16"/>
      <c r="M51" s="16" t="s">
        <v>104</v>
      </c>
      <c r="N51" s="16"/>
      <c r="O51" s="16" t="s">
        <v>48</v>
      </c>
      <c r="P51" s="16" t="s">
        <v>49</v>
      </c>
      <c r="Q51" s="28" t="s">
        <v>25</v>
      </c>
      <c r="R51" s="4" t="s">
        <v>106</v>
      </c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59"/>
  <sheetViews>
    <sheetView topLeftCell="K1" zoomScale="70" zoomScaleNormal="70" workbookViewId="0">
      <selection activeCell="B6" sqref="B6:R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1"/>
    </row>
    <row r="2" spans="1:22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99" t="s">
        <v>6</v>
      </c>
      <c r="K4" s="99" t="s">
        <v>15</v>
      </c>
      <c r="L4" s="99"/>
      <c r="M4" s="99" t="s">
        <v>8</v>
      </c>
      <c r="N4" s="99"/>
      <c r="O4" s="109" t="s">
        <v>9</v>
      </c>
      <c r="P4" s="109" t="s">
        <v>18</v>
      </c>
      <c r="Q4" s="99" t="s">
        <v>26</v>
      </c>
      <c r="R4" s="99" t="s">
        <v>20</v>
      </c>
      <c r="U4" s="99" t="s">
        <v>26</v>
      </c>
      <c r="V4" s="99" t="s">
        <v>20</v>
      </c>
    </row>
    <row r="5" spans="1:22" ht="45" customHeight="1" x14ac:dyDescent="0.25">
      <c r="A5" s="107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5" t="s">
        <v>5</v>
      </c>
      <c r="H5" s="5" t="s">
        <v>7</v>
      </c>
      <c r="I5" s="19" t="s">
        <v>19</v>
      </c>
      <c r="J5" s="99"/>
      <c r="K5" s="64" t="s">
        <v>16</v>
      </c>
      <c r="L5" s="64" t="s">
        <v>17</v>
      </c>
      <c r="M5" s="63" t="s">
        <v>13</v>
      </c>
      <c r="N5" s="64" t="s">
        <v>14</v>
      </c>
      <c r="O5" s="109"/>
      <c r="P5" s="109"/>
      <c r="Q5" s="99"/>
      <c r="R5" s="99"/>
      <c r="U5" s="99"/>
      <c r="V5" s="99"/>
    </row>
    <row r="6" spans="1:22" s="76" customFormat="1" ht="17.25" customHeight="1" x14ac:dyDescent="0.25">
      <c r="A6" s="16">
        <v>1</v>
      </c>
      <c r="B6" s="21" t="s">
        <v>60</v>
      </c>
      <c r="C6" s="21">
        <v>43226</v>
      </c>
      <c r="D6" s="16" t="s">
        <v>52</v>
      </c>
      <c r="E6" s="36">
        <v>863306024481605</v>
      </c>
      <c r="F6" s="16"/>
      <c r="G6" s="16" t="s">
        <v>55</v>
      </c>
      <c r="H6" s="16" t="s">
        <v>75</v>
      </c>
      <c r="I6" s="24" t="s">
        <v>74</v>
      </c>
      <c r="J6" s="16"/>
      <c r="K6" s="16" t="s">
        <v>76</v>
      </c>
      <c r="L6" s="16" t="s">
        <v>54</v>
      </c>
      <c r="M6" s="16" t="s">
        <v>67</v>
      </c>
      <c r="N6" s="16"/>
      <c r="O6" s="16" t="s">
        <v>48</v>
      </c>
      <c r="P6" s="16" t="s">
        <v>49</v>
      </c>
      <c r="Q6" s="75" t="s">
        <v>27</v>
      </c>
      <c r="R6" s="16" t="s">
        <v>32</v>
      </c>
      <c r="U6" s="100" t="s">
        <v>25</v>
      </c>
      <c r="V6" s="77" t="s">
        <v>28</v>
      </c>
    </row>
    <row r="7" spans="1:22" s="76" customFormat="1" ht="15.75" customHeight="1" x14ac:dyDescent="0.25">
      <c r="A7" s="16">
        <v>2</v>
      </c>
      <c r="B7" s="21" t="s">
        <v>60</v>
      </c>
      <c r="C7" s="21">
        <v>43226</v>
      </c>
      <c r="D7" s="16" t="s">
        <v>52</v>
      </c>
      <c r="E7" s="36">
        <v>867330024355326</v>
      </c>
      <c r="F7" s="16"/>
      <c r="G7" s="16" t="s">
        <v>55</v>
      </c>
      <c r="H7" s="16"/>
      <c r="I7" s="25" t="s">
        <v>70</v>
      </c>
      <c r="J7" s="16" t="s">
        <v>71</v>
      </c>
      <c r="K7" s="16" t="s">
        <v>69</v>
      </c>
      <c r="L7" s="16" t="s">
        <v>54</v>
      </c>
      <c r="M7" s="16" t="s">
        <v>72</v>
      </c>
      <c r="N7" s="16"/>
      <c r="O7" s="16" t="s">
        <v>73</v>
      </c>
      <c r="P7" s="16" t="s">
        <v>49</v>
      </c>
      <c r="Q7" s="75" t="s">
        <v>25</v>
      </c>
      <c r="R7" s="16" t="s">
        <v>40</v>
      </c>
      <c r="U7" s="101"/>
      <c r="V7" s="77" t="s">
        <v>45</v>
      </c>
    </row>
    <row r="8" spans="1:22" s="73" customFormat="1" ht="15.75" customHeight="1" x14ac:dyDescent="0.25">
      <c r="A8" s="16">
        <v>3</v>
      </c>
      <c r="B8" s="21" t="s">
        <v>112</v>
      </c>
      <c r="C8" s="21" t="s">
        <v>146</v>
      </c>
      <c r="D8" s="16" t="s">
        <v>52</v>
      </c>
      <c r="E8" s="36">
        <v>865904028282702</v>
      </c>
      <c r="F8" s="16"/>
      <c r="G8" s="16" t="s">
        <v>55</v>
      </c>
      <c r="H8" s="16" t="s">
        <v>145</v>
      </c>
      <c r="I8" s="24" t="s">
        <v>144</v>
      </c>
      <c r="J8" s="17" t="s">
        <v>41</v>
      </c>
      <c r="K8" s="16" t="s">
        <v>142</v>
      </c>
      <c r="L8" s="16" t="s">
        <v>54</v>
      </c>
      <c r="M8" s="16" t="s">
        <v>143</v>
      </c>
      <c r="N8" s="16"/>
      <c r="O8" s="16" t="s">
        <v>48</v>
      </c>
      <c r="P8" s="16" t="s">
        <v>49</v>
      </c>
      <c r="Q8" s="75" t="s">
        <v>25</v>
      </c>
      <c r="R8" s="16" t="s">
        <v>40</v>
      </c>
      <c r="U8" s="101"/>
      <c r="V8" s="74" t="s">
        <v>29</v>
      </c>
    </row>
    <row r="9" spans="1:22" s="2" customFormat="1" ht="15.75" customHeight="1" x14ac:dyDescent="0.25">
      <c r="A9" s="34">
        <v>4</v>
      </c>
      <c r="B9" s="21" t="s">
        <v>147</v>
      </c>
      <c r="C9" s="21">
        <v>43166</v>
      </c>
      <c r="D9" s="4" t="s">
        <v>52</v>
      </c>
      <c r="E9" s="22">
        <v>863306024481605</v>
      </c>
      <c r="F9" s="50"/>
      <c r="G9" s="4" t="s">
        <v>55</v>
      </c>
      <c r="H9" s="4"/>
      <c r="I9" s="24" t="s">
        <v>164</v>
      </c>
      <c r="J9" s="17" t="s">
        <v>163</v>
      </c>
      <c r="K9" s="16"/>
      <c r="L9" s="16" t="s">
        <v>54</v>
      </c>
      <c r="M9" s="16" t="s">
        <v>134</v>
      </c>
      <c r="N9" s="16"/>
      <c r="O9" s="16" t="s">
        <v>48</v>
      </c>
      <c r="P9" s="16" t="s">
        <v>49</v>
      </c>
      <c r="Q9" s="75" t="s">
        <v>27</v>
      </c>
      <c r="R9" s="16" t="s">
        <v>32</v>
      </c>
      <c r="U9" s="101"/>
      <c r="V9" s="44" t="s">
        <v>40</v>
      </c>
    </row>
    <row r="10" spans="1:22" s="76" customFormat="1" ht="15.75" customHeight="1" x14ac:dyDescent="0.25">
      <c r="A10" s="16">
        <v>5</v>
      </c>
      <c r="B10" s="21" t="s">
        <v>147</v>
      </c>
      <c r="C10" s="21">
        <v>43166</v>
      </c>
      <c r="D10" s="16" t="s">
        <v>52</v>
      </c>
      <c r="E10" s="36">
        <v>863306022855651</v>
      </c>
      <c r="F10" s="86"/>
      <c r="G10" s="16" t="s">
        <v>55</v>
      </c>
      <c r="H10" s="16" t="s">
        <v>173</v>
      </c>
      <c r="I10" s="16" t="s">
        <v>166</v>
      </c>
      <c r="J10" s="16" t="s">
        <v>118</v>
      </c>
      <c r="K10" s="16" t="s">
        <v>165</v>
      </c>
      <c r="L10" s="16" t="s">
        <v>54</v>
      </c>
      <c r="M10" s="16" t="s">
        <v>188</v>
      </c>
      <c r="N10" s="16"/>
      <c r="O10" s="16" t="s">
        <v>48</v>
      </c>
      <c r="P10" s="16" t="s">
        <v>49</v>
      </c>
      <c r="Q10" s="17" t="s">
        <v>25</v>
      </c>
      <c r="R10" s="77" t="s">
        <v>29</v>
      </c>
      <c r="U10" s="102"/>
      <c r="V10" s="77" t="s">
        <v>39</v>
      </c>
    </row>
    <row r="11" spans="1:22" s="87" customFormat="1" ht="15.75" customHeight="1" x14ac:dyDescent="0.25">
      <c r="A11" s="26">
        <v>6</v>
      </c>
      <c r="B11" s="21" t="s">
        <v>147</v>
      </c>
      <c r="C11" s="21">
        <v>43166</v>
      </c>
      <c r="D11" s="16" t="s">
        <v>52</v>
      </c>
      <c r="E11" s="36">
        <v>864161026861562</v>
      </c>
      <c r="F11" s="86"/>
      <c r="G11" s="16" t="s">
        <v>55</v>
      </c>
      <c r="H11" s="16" t="s">
        <v>174</v>
      </c>
      <c r="I11" s="26" t="s">
        <v>167</v>
      </c>
      <c r="J11" s="26" t="s">
        <v>168</v>
      </c>
      <c r="K11" s="26"/>
      <c r="L11" s="16" t="s">
        <v>54</v>
      </c>
      <c r="M11" s="16" t="s">
        <v>179</v>
      </c>
      <c r="N11" s="26"/>
      <c r="O11" s="16" t="s">
        <v>48</v>
      </c>
      <c r="P11" s="16" t="s">
        <v>49</v>
      </c>
      <c r="Q11" s="17" t="s">
        <v>25</v>
      </c>
      <c r="R11" s="74" t="s">
        <v>40</v>
      </c>
      <c r="U11" s="110" t="s">
        <v>27</v>
      </c>
      <c r="V11" s="88" t="s">
        <v>31</v>
      </c>
    </row>
    <row r="12" spans="1:22" s="90" customFormat="1" ht="15.75" customHeight="1" x14ac:dyDescent="0.25">
      <c r="A12" s="16">
        <v>7</v>
      </c>
      <c r="B12" s="21" t="s">
        <v>147</v>
      </c>
      <c r="C12" s="21">
        <v>43166</v>
      </c>
      <c r="D12" s="16" t="s">
        <v>52</v>
      </c>
      <c r="E12" s="89" t="s">
        <v>148</v>
      </c>
      <c r="F12" s="86"/>
      <c r="G12" s="16" t="s">
        <v>55</v>
      </c>
      <c r="H12" s="16" t="s">
        <v>171</v>
      </c>
      <c r="I12" s="16" t="s">
        <v>169</v>
      </c>
      <c r="J12" s="16"/>
      <c r="K12" s="16"/>
      <c r="L12" s="16" t="s">
        <v>54</v>
      </c>
      <c r="M12" s="16" t="s">
        <v>67</v>
      </c>
      <c r="N12" s="16"/>
      <c r="O12" s="16" t="s">
        <v>48</v>
      </c>
      <c r="P12" s="16" t="s">
        <v>49</v>
      </c>
      <c r="Q12" s="75" t="s">
        <v>27</v>
      </c>
      <c r="R12" s="16" t="s">
        <v>32</v>
      </c>
      <c r="U12" s="111"/>
      <c r="V12" s="91" t="s">
        <v>32</v>
      </c>
    </row>
    <row r="13" spans="1:22" s="73" customFormat="1" ht="15.75" customHeight="1" x14ac:dyDescent="0.25">
      <c r="A13" s="16">
        <v>8</v>
      </c>
      <c r="B13" s="21" t="s">
        <v>147</v>
      </c>
      <c r="C13" s="21">
        <v>43166</v>
      </c>
      <c r="D13" s="16" t="s">
        <v>52</v>
      </c>
      <c r="E13" s="36">
        <v>864161029419798</v>
      </c>
      <c r="F13" s="86"/>
      <c r="G13" s="16" t="s">
        <v>55</v>
      </c>
      <c r="H13" s="16" t="s">
        <v>172</v>
      </c>
      <c r="I13" s="26" t="s">
        <v>170</v>
      </c>
      <c r="J13" s="26" t="s">
        <v>175</v>
      </c>
      <c r="K13" s="26"/>
      <c r="L13" s="16" t="s">
        <v>54</v>
      </c>
      <c r="M13" s="16" t="s">
        <v>186</v>
      </c>
      <c r="N13" s="26"/>
      <c r="O13" s="16" t="s">
        <v>48</v>
      </c>
      <c r="P13" s="16" t="s">
        <v>49</v>
      </c>
      <c r="Q13" s="17" t="s">
        <v>25</v>
      </c>
      <c r="R13" s="74" t="s">
        <v>39</v>
      </c>
      <c r="U13" s="112"/>
      <c r="V13" s="7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8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1"/>
    </row>
    <row r="2" spans="1:22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99" t="s">
        <v>6</v>
      </c>
      <c r="K4" s="99" t="s">
        <v>15</v>
      </c>
      <c r="L4" s="99"/>
      <c r="M4" s="99" t="s">
        <v>8</v>
      </c>
      <c r="N4" s="99"/>
      <c r="O4" s="109" t="s">
        <v>9</v>
      </c>
      <c r="P4" s="109" t="s">
        <v>18</v>
      </c>
      <c r="Q4" s="99" t="s">
        <v>26</v>
      </c>
      <c r="R4" s="99" t="s">
        <v>20</v>
      </c>
      <c r="U4" s="99" t="s">
        <v>26</v>
      </c>
      <c r="V4" s="99" t="s">
        <v>20</v>
      </c>
    </row>
    <row r="5" spans="1:22" ht="45" customHeight="1" x14ac:dyDescent="0.25">
      <c r="A5" s="107"/>
      <c r="B5" s="85" t="s">
        <v>1</v>
      </c>
      <c r="C5" s="85" t="s">
        <v>2</v>
      </c>
      <c r="D5" s="84" t="s">
        <v>3</v>
      </c>
      <c r="E5" s="84" t="s">
        <v>12</v>
      </c>
      <c r="F5" s="84" t="s">
        <v>4</v>
      </c>
      <c r="G5" s="5" t="s">
        <v>5</v>
      </c>
      <c r="H5" s="5" t="s">
        <v>7</v>
      </c>
      <c r="I5" s="19" t="s">
        <v>19</v>
      </c>
      <c r="J5" s="99"/>
      <c r="K5" s="85" t="s">
        <v>16</v>
      </c>
      <c r="L5" s="85" t="s">
        <v>17</v>
      </c>
      <c r="M5" s="84" t="s">
        <v>13</v>
      </c>
      <c r="N5" s="85" t="s">
        <v>14</v>
      </c>
      <c r="O5" s="109"/>
      <c r="P5" s="109"/>
      <c r="Q5" s="99"/>
      <c r="R5" s="99"/>
      <c r="U5" s="99"/>
      <c r="V5" s="99"/>
    </row>
    <row r="6" spans="1:22" s="2" customFormat="1" ht="17.25" customHeight="1" x14ac:dyDescent="0.25">
      <c r="A6" s="34">
        <v>1</v>
      </c>
      <c r="B6" s="78" t="s">
        <v>147</v>
      </c>
      <c r="C6" s="21">
        <v>43166</v>
      </c>
      <c r="D6" s="4" t="s">
        <v>180</v>
      </c>
      <c r="E6" s="22">
        <v>861694031776691</v>
      </c>
      <c r="F6" s="50"/>
      <c r="G6" s="4" t="s">
        <v>55</v>
      </c>
      <c r="H6" s="4"/>
      <c r="I6" s="16" t="s">
        <v>184</v>
      </c>
      <c r="J6" s="16" t="s">
        <v>181</v>
      </c>
      <c r="K6" s="16" t="s">
        <v>182</v>
      </c>
      <c r="L6" s="16" t="s">
        <v>185</v>
      </c>
      <c r="M6" s="16" t="s">
        <v>183</v>
      </c>
      <c r="N6" s="16"/>
      <c r="O6" s="16" t="s">
        <v>48</v>
      </c>
      <c r="P6" s="16" t="s">
        <v>49</v>
      </c>
      <c r="Q6" s="28" t="s">
        <v>25</v>
      </c>
      <c r="R6" s="4" t="s">
        <v>40</v>
      </c>
      <c r="U6" s="10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78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101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101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101"/>
      <c r="V9" s="44" t="s">
        <v>40</v>
      </c>
    </row>
    <row r="10" spans="1:22" s="66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5"/>
      <c r="U10" s="102"/>
      <c r="V10" s="67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100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101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102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59"/>
  <sheetViews>
    <sheetView topLeftCell="J1" zoomScale="55" zoomScaleNormal="55" workbookViewId="0">
      <selection activeCell="B6" sqref="B6:R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71.140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1"/>
    </row>
    <row r="2" spans="1:22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99" t="s">
        <v>6</v>
      </c>
      <c r="K4" s="99" t="s">
        <v>15</v>
      </c>
      <c r="L4" s="99"/>
      <c r="M4" s="99" t="s">
        <v>8</v>
      </c>
      <c r="N4" s="99"/>
      <c r="O4" s="109" t="s">
        <v>9</v>
      </c>
      <c r="P4" s="109" t="s">
        <v>18</v>
      </c>
      <c r="Q4" s="99" t="s">
        <v>26</v>
      </c>
      <c r="R4" s="99" t="s">
        <v>20</v>
      </c>
      <c r="U4" s="99" t="s">
        <v>26</v>
      </c>
      <c r="V4" s="99" t="s">
        <v>20</v>
      </c>
    </row>
    <row r="5" spans="1:22" ht="45" customHeight="1" x14ac:dyDescent="0.25">
      <c r="A5" s="107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99"/>
      <c r="K5" s="60" t="s">
        <v>16</v>
      </c>
      <c r="L5" s="60" t="s">
        <v>17</v>
      </c>
      <c r="M5" s="59" t="s">
        <v>13</v>
      </c>
      <c r="N5" s="60" t="s">
        <v>14</v>
      </c>
      <c r="O5" s="109"/>
      <c r="P5" s="109"/>
      <c r="Q5" s="99"/>
      <c r="R5" s="99"/>
      <c r="U5" s="99"/>
      <c r="V5" s="99"/>
    </row>
    <row r="6" spans="1:22" s="73" customFormat="1" ht="17.25" customHeight="1" x14ac:dyDescent="0.25">
      <c r="A6" s="16">
        <v>1</v>
      </c>
      <c r="B6" s="21" t="s">
        <v>60</v>
      </c>
      <c r="C6" s="21">
        <v>43226</v>
      </c>
      <c r="D6" s="16" t="s">
        <v>51</v>
      </c>
      <c r="E6" s="36">
        <v>868004027109357</v>
      </c>
      <c r="F6" s="16"/>
      <c r="G6" s="16" t="s">
        <v>55</v>
      </c>
      <c r="H6" s="16" t="s">
        <v>101</v>
      </c>
      <c r="I6" s="16" t="s">
        <v>85</v>
      </c>
      <c r="J6" s="16" t="s">
        <v>90</v>
      </c>
      <c r="K6" s="16" t="s">
        <v>84</v>
      </c>
      <c r="L6" s="26"/>
      <c r="M6" s="16" t="s">
        <v>96</v>
      </c>
      <c r="N6" s="16"/>
      <c r="O6" s="16" t="s">
        <v>48</v>
      </c>
      <c r="P6" s="16" t="s">
        <v>49</v>
      </c>
      <c r="Q6" s="17" t="s">
        <v>25</v>
      </c>
      <c r="R6" s="16" t="s">
        <v>45</v>
      </c>
      <c r="U6" s="110" t="s">
        <v>25</v>
      </c>
      <c r="V6" s="74" t="s">
        <v>28</v>
      </c>
    </row>
    <row r="7" spans="1:22" s="73" customFormat="1" ht="15.75" customHeight="1" x14ac:dyDescent="0.25">
      <c r="A7" s="16">
        <v>2</v>
      </c>
      <c r="B7" s="21" t="s">
        <v>60</v>
      </c>
      <c r="C7" s="21">
        <v>43226</v>
      </c>
      <c r="D7" s="4" t="s">
        <v>51</v>
      </c>
      <c r="E7" s="22">
        <v>867330023736666</v>
      </c>
      <c r="F7" s="4"/>
      <c r="G7" s="4"/>
      <c r="H7" s="16"/>
      <c r="I7" s="16" t="s">
        <v>89</v>
      </c>
      <c r="J7" s="17" t="s">
        <v>88</v>
      </c>
      <c r="K7" s="16" t="s">
        <v>84</v>
      </c>
      <c r="L7" s="16"/>
      <c r="M7" s="16"/>
      <c r="N7" s="16"/>
      <c r="O7" s="16" t="s">
        <v>48</v>
      </c>
      <c r="P7" s="16" t="s">
        <v>49</v>
      </c>
      <c r="Q7" s="75" t="s">
        <v>27</v>
      </c>
      <c r="R7" s="16" t="s">
        <v>32</v>
      </c>
      <c r="U7" s="111"/>
      <c r="V7" s="74" t="s">
        <v>45</v>
      </c>
    </row>
    <row r="8" spans="1:22" s="73" customFormat="1" ht="15.75" customHeight="1" x14ac:dyDescent="0.25">
      <c r="A8" s="16">
        <v>3</v>
      </c>
      <c r="B8" s="21" t="s">
        <v>60</v>
      </c>
      <c r="C8" s="21">
        <v>43226</v>
      </c>
      <c r="D8" s="4" t="s">
        <v>51</v>
      </c>
      <c r="E8" s="22">
        <v>869668021839927</v>
      </c>
      <c r="F8" s="4"/>
      <c r="G8" s="4"/>
      <c r="H8" s="16"/>
      <c r="I8" s="16" t="s">
        <v>92</v>
      </c>
      <c r="J8" s="16" t="s">
        <v>86</v>
      </c>
      <c r="K8" s="16" t="s">
        <v>84</v>
      </c>
      <c r="L8" s="16"/>
      <c r="M8" s="16" t="s">
        <v>91</v>
      </c>
      <c r="N8" s="16"/>
      <c r="O8" s="16" t="s">
        <v>48</v>
      </c>
      <c r="P8" s="16" t="s">
        <v>49</v>
      </c>
      <c r="Q8" s="17" t="s">
        <v>25</v>
      </c>
      <c r="R8" s="16" t="s">
        <v>29</v>
      </c>
      <c r="U8" s="111"/>
      <c r="V8" s="74" t="s">
        <v>29</v>
      </c>
    </row>
    <row r="9" spans="1:22" s="73" customFormat="1" ht="15.75" customHeight="1" x14ac:dyDescent="0.25">
      <c r="A9" s="16">
        <v>4</v>
      </c>
      <c r="B9" s="21" t="s">
        <v>60</v>
      </c>
      <c r="C9" s="21">
        <v>43226</v>
      </c>
      <c r="D9" s="4" t="s">
        <v>51</v>
      </c>
      <c r="E9" s="22">
        <v>861693038270641</v>
      </c>
      <c r="F9" s="4"/>
      <c r="G9" s="4" t="s">
        <v>56</v>
      </c>
      <c r="H9" s="16" t="s">
        <v>95</v>
      </c>
      <c r="I9" s="24" t="s">
        <v>93</v>
      </c>
      <c r="J9" s="17" t="s">
        <v>90</v>
      </c>
      <c r="K9" s="24" t="s">
        <v>94</v>
      </c>
      <c r="L9" s="16"/>
      <c r="M9" s="16" t="s">
        <v>96</v>
      </c>
      <c r="N9" s="26"/>
      <c r="O9" s="16" t="s">
        <v>48</v>
      </c>
      <c r="P9" s="16" t="s">
        <v>49</v>
      </c>
      <c r="Q9" s="17" t="s">
        <v>25</v>
      </c>
      <c r="R9" s="16" t="s">
        <v>45</v>
      </c>
      <c r="U9" s="111"/>
      <c r="V9" s="74" t="s">
        <v>40</v>
      </c>
    </row>
    <row r="10" spans="1:22" s="73" customFormat="1" ht="15.75" customHeight="1" x14ac:dyDescent="0.25">
      <c r="A10" s="16">
        <v>5</v>
      </c>
      <c r="B10" s="21" t="s">
        <v>60</v>
      </c>
      <c r="C10" s="21">
        <v>43226</v>
      </c>
      <c r="D10" s="4" t="s">
        <v>51</v>
      </c>
      <c r="E10" s="22">
        <v>867330023806055</v>
      </c>
      <c r="F10" s="4"/>
      <c r="G10" s="4"/>
      <c r="H10" s="16"/>
      <c r="I10" s="16" t="s">
        <v>97</v>
      </c>
      <c r="J10" s="17" t="s">
        <v>98</v>
      </c>
      <c r="K10" s="16" t="s">
        <v>84</v>
      </c>
      <c r="L10" s="26"/>
      <c r="M10" s="16" t="s">
        <v>99</v>
      </c>
      <c r="N10" s="16"/>
      <c r="O10" s="16" t="s">
        <v>48</v>
      </c>
      <c r="P10" s="16" t="s">
        <v>49</v>
      </c>
      <c r="Q10" s="17" t="s">
        <v>25</v>
      </c>
      <c r="R10" s="74" t="s">
        <v>39</v>
      </c>
      <c r="U10" s="112"/>
      <c r="V10" s="74" t="s">
        <v>39</v>
      </c>
    </row>
    <row r="11" spans="1:22" s="56" customFormat="1" ht="15.75" customHeight="1" x14ac:dyDescent="0.25">
      <c r="A11" s="52">
        <v>6</v>
      </c>
      <c r="B11" s="21" t="s">
        <v>60</v>
      </c>
      <c r="C11" s="21">
        <v>43226</v>
      </c>
      <c r="D11" s="4" t="s">
        <v>51</v>
      </c>
      <c r="E11" s="22">
        <v>868004027138588</v>
      </c>
      <c r="F11" s="4"/>
      <c r="G11" s="4" t="s">
        <v>56</v>
      </c>
      <c r="H11" s="54"/>
      <c r="I11" s="16" t="s">
        <v>87</v>
      </c>
      <c r="J11" s="17" t="s">
        <v>41</v>
      </c>
      <c r="K11" s="16" t="s">
        <v>84</v>
      </c>
      <c r="L11" s="26"/>
      <c r="M11" s="16" t="s">
        <v>100</v>
      </c>
      <c r="N11" s="26"/>
      <c r="O11" s="16" t="s">
        <v>48</v>
      </c>
      <c r="P11" s="16" t="s">
        <v>49</v>
      </c>
      <c r="Q11" s="17" t="s">
        <v>25</v>
      </c>
      <c r="R11" s="58" t="s">
        <v>40</v>
      </c>
      <c r="U11" s="100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 t="s">
        <v>112</v>
      </c>
      <c r="C12" s="21" t="s">
        <v>146</v>
      </c>
      <c r="D12" s="4" t="s">
        <v>51</v>
      </c>
      <c r="E12" s="22">
        <v>869668021820455</v>
      </c>
      <c r="F12" s="4"/>
      <c r="G12" s="4" t="s">
        <v>55</v>
      </c>
      <c r="H12" s="4"/>
      <c r="I12" s="16" t="s">
        <v>133</v>
      </c>
      <c r="J12" s="16" t="s">
        <v>98</v>
      </c>
      <c r="K12" s="16" t="s">
        <v>138</v>
      </c>
      <c r="L12" s="16" t="s">
        <v>84</v>
      </c>
      <c r="M12" s="16" t="s">
        <v>141</v>
      </c>
      <c r="N12" s="16"/>
      <c r="O12" s="16" t="s">
        <v>48</v>
      </c>
      <c r="P12" s="16" t="s">
        <v>49</v>
      </c>
      <c r="Q12" s="33" t="s">
        <v>25</v>
      </c>
      <c r="R12" s="16" t="s">
        <v>39</v>
      </c>
      <c r="U12" s="101"/>
      <c r="V12" s="45" t="s">
        <v>32</v>
      </c>
    </row>
    <row r="13" spans="1:22" s="2" customFormat="1" ht="15.75" customHeight="1" x14ac:dyDescent="0.25">
      <c r="A13" s="34">
        <v>8</v>
      </c>
      <c r="B13" s="21" t="s">
        <v>112</v>
      </c>
      <c r="C13" s="21" t="s">
        <v>146</v>
      </c>
      <c r="D13" s="4" t="s">
        <v>51</v>
      </c>
      <c r="E13" s="22">
        <v>868004026315112</v>
      </c>
      <c r="F13" s="4"/>
      <c r="G13" s="4"/>
      <c r="H13" s="4"/>
      <c r="I13" s="16"/>
      <c r="J13" s="17" t="s">
        <v>36</v>
      </c>
      <c r="K13" s="26" t="s">
        <v>138</v>
      </c>
      <c r="L13" s="16" t="s">
        <v>84</v>
      </c>
      <c r="M13" s="16" t="s">
        <v>139</v>
      </c>
      <c r="N13" s="26"/>
      <c r="O13" s="16" t="s">
        <v>48</v>
      </c>
      <c r="P13" s="16" t="s">
        <v>49</v>
      </c>
      <c r="Q13" s="33" t="s">
        <v>27</v>
      </c>
      <c r="R13" s="4" t="s">
        <v>31</v>
      </c>
      <c r="U13" s="102"/>
      <c r="V13" s="44" t="s">
        <v>33</v>
      </c>
    </row>
    <row r="14" spans="1:22" s="73" customFormat="1" ht="15.75" customHeight="1" x14ac:dyDescent="0.25">
      <c r="A14" s="16">
        <v>9</v>
      </c>
      <c r="B14" s="21" t="s">
        <v>112</v>
      </c>
      <c r="C14" s="21" t="s">
        <v>146</v>
      </c>
      <c r="D14" s="16" t="s">
        <v>51</v>
      </c>
      <c r="E14" s="36">
        <v>867330023774378</v>
      </c>
      <c r="F14" s="16"/>
      <c r="G14" s="16" t="s">
        <v>55</v>
      </c>
      <c r="H14" s="16"/>
      <c r="I14" s="16" t="s">
        <v>133</v>
      </c>
      <c r="J14" s="16" t="s">
        <v>135</v>
      </c>
      <c r="K14" s="16" t="s">
        <v>137</v>
      </c>
      <c r="L14" s="16" t="s">
        <v>84</v>
      </c>
      <c r="M14" s="16" t="s">
        <v>136</v>
      </c>
      <c r="N14" s="16"/>
      <c r="O14" s="16" t="s">
        <v>48</v>
      </c>
      <c r="P14" s="16" t="s">
        <v>49</v>
      </c>
      <c r="Q14" s="17" t="s">
        <v>25</v>
      </c>
      <c r="R14" s="74" t="s">
        <v>40</v>
      </c>
    </row>
    <row r="15" spans="1:22" s="73" customFormat="1" ht="16.5" x14ac:dyDescent="0.25">
      <c r="A15" s="16">
        <v>10</v>
      </c>
      <c r="B15" s="21" t="s">
        <v>112</v>
      </c>
      <c r="C15" s="21" t="s">
        <v>146</v>
      </c>
      <c r="D15" s="16" t="s">
        <v>51</v>
      </c>
      <c r="E15" s="36">
        <v>867330029864157</v>
      </c>
      <c r="F15" s="16"/>
      <c r="G15" s="16" t="s">
        <v>55</v>
      </c>
      <c r="H15" s="16"/>
      <c r="I15" s="16" t="s">
        <v>140</v>
      </c>
      <c r="J15" s="16" t="s">
        <v>135</v>
      </c>
      <c r="K15" s="16" t="s">
        <v>84</v>
      </c>
      <c r="L15" s="26"/>
      <c r="M15" s="16" t="s">
        <v>136</v>
      </c>
      <c r="N15" s="16"/>
      <c r="O15" s="16" t="s">
        <v>48</v>
      </c>
      <c r="P15" s="16" t="s">
        <v>49</v>
      </c>
      <c r="Q15" s="17" t="s">
        <v>25</v>
      </c>
      <c r="R15" s="74" t="s">
        <v>40</v>
      </c>
    </row>
    <row r="16" spans="1:22" ht="16.5" x14ac:dyDescent="0.25">
      <c r="A16" s="34">
        <v>11</v>
      </c>
      <c r="B16" s="21" t="s">
        <v>112</v>
      </c>
      <c r="C16" s="21" t="s">
        <v>146</v>
      </c>
      <c r="D16" s="4" t="s">
        <v>51</v>
      </c>
      <c r="E16" s="22">
        <v>868004027110710</v>
      </c>
      <c r="F16" s="4"/>
      <c r="G16" s="4" t="s">
        <v>55</v>
      </c>
      <c r="H16" s="16"/>
      <c r="I16" s="16" t="s">
        <v>133</v>
      </c>
      <c r="J16" s="16" t="s">
        <v>98</v>
      </c>
      <c r="L16" s="16" t="s">
        <v>84</v>
      </c>
      <c r="M16" s="16" t="s">
        <v>134</v>
      </c>
      <c r="N16" s="16"/>
      <c r="O16" s="16" t="s">
        <v>48</v>
      </c>
      <c r="P16" s="16" t="s">
        <v>49</v>
      </c>
      <c r="Q16" s="33" t="s">
        <v>27</v>
      </c>
      <c r="R16" s="58" t="s">
        <v>32</v>
      </c>
      <c r="U16" s="32" t="s">
        <v>42</v>
      </c>
      <c r="V16" s="31" t="s">
        <v>22</v>
      </c>
    </row>
    <row r="17" spans="1:22" ht="16.5" x14ac:dyDescent="0.25">
      <c r="A17" s="34">
        <v>12</v>
      </c>
      <c r="B17" s="21" t="s">
        <v>112</v>
      </c>
      <c r="C17" s="21" t="s">
        <v>146</v>
      </c>
      <c r="D17" s="4" t="s">
        <v>51</v>
      </c>
      <c r="E17" s="22">
        <v>868004027109274</v>
      </c>
      <c r="F17" s="4"/>
      <c r="G17" s="4"/>
      <c r="H17" s="16"/>
      <c r="I17" s="16" t="s">
        <v>133</v>
      </c>
      <c r="J17" s="16"/>
      <c r="K17" s="16" t="s">
        <v>132</v>
      </c>
      <c r="L17" s="16" t="s">
        <v>94</v>
      </c>
      <c r="M17" s="16" t="s">
        <v>67</v>
      </c>
      <c r="N17" s="16"/>
      <c r="O17" s="16" t="s">
        <v>48</v>
      </c>
      <c r="P17" s="16" t="s">
        <v>49</v>
      </c>
      <c r="Q17" s="33" t="s">
        <v>27</v>
      </c>
      <c r="R17" s="58" t="s">
        <v>32</v>
      </c>
      <c r="U17" s="29" t="s">
        <v>24</v>
      </c>
      <c r="V17" s="4">
        <f>COUNTIF(Q6:Q55,"PM")</f>
        <v>5</v>
      </c>
    </row>
    <row r="18" spans="1:22" ht="16.5" x14ac:dyDescent="0.25">
      <c r="A18" s="34">
        <v>13</v>
      </c>
      <c r="B18" s="21" t="s">
        <v>147</v>
      </c>
      <c r="C18" s="21">
        <v>43166</v>
      </c>
      <c r="D18" s="4" t="s">
        <v>51</v>
      </c>
      <c r="E18" s="22">
        <v>869668021839620</v>
      </c>
      <c r="F18" s="50"/>
      <c r="G18" s="4" t="s">
        <v>56</v>
      </c>
      <c r="H18" s="16"/>
      <c r="I18" s="16" t="s">
        <v>177</v>
      </c>
      <c r="J18" s="16"/>
      <c r="K18" s="16" t="s">
        <v>176</v>
      </c>
      <c r="L18" s="16" t="s">
        <v>94</v>
      </c>
      <c r="M18" s="16" t="s">
        <v>67</v>
      </c>
      <c r="N18" s="16"/>
      <c r="O18" s="16" t="s">
        <v>48</v>
      </c>
      <c r="P18" s="16" t="s">
        <v>49</v>
      </c>
      <c r="Q18" s="33" t="s">
        <v>27</v>
      </c>
      <c r="R18" s="58" t="s">
        <v>32</v>
      </c>
      <c r="U18" s="29" t="s">
        <v>23</v>
      </c>
      <c r="V18" s="4">
        <f>COUNTIF(Q6:Q56,"PC")</f>
        <v>9</v>
      </c>
    </row>
    <row r="19" spans="1:22" ht="17.25" x14ac:dyDescent="0.25">
      <c r="A19" s="34">
        <v>14</v>
      </c>
      <c r="B19" s="21" t="s">
        <v>147</v>
      </c>
      <c r="C19" s="21">
        <v>43166</v>
      </c>
      <c r="D19" s="4" t="s">
        <v>51</v>
      </c>
      <c r="E19" s="22">
        <v>868004027087843</v>
      </c>
      <c r="F19" s="50"/>
      <c r="G19" s="4" t="s">
        <v>56</v>
      </c>
      <c r="H19" s="16"/>
      <c r="I19" s="16"/>
      <c r="J19" s="16" t="s">
        <v>168</v>
      </c>
      <c r="K19" s="16" t="s">
        <v>178</v>
      </c>
      <c r="L19" s="16" t="s">
        <v>94</v>
      </c>
      <c r="M19" s="16" t="s">
        <v>179</v>
      </c>
      <c r="N19" s="16"/>
      <c r="O19" s="16" t="s">
        <v>48</v>
      </c>
      <c r="P19" s="16" t="s">
        <v>49</v>
      </c>
      <c r="Q19" s="17" t="s">
        <v>25</v>
      </c>
      <c r="R19" s="74" t="s">
        <v>40</v>
      </c>
      <c r="U19" s="50" t="s">
        <v>43</v>
      </c>
      <c r="V19" s="51">
        <f>SUM(V17:V18)</f>
        <v>14</v>
      </c>
    </row>
    <row r="20" spans="1:22" ht="16.5" x14ac:dyDescent="0.25">
      <c r="A20" s="34">
        <v>15</v>
      </c>
      <c r="B20" s="21"/>
      <c r="C20" s="16"/>
      <c r="D20" s="4"/>
      <c r="E20" s="36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21"/>
      <c r="C21" s="16"/>
      <c r="D21" s="4"/>
      <c r="E21" s="36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21"/>
      <c r="C22" s="16"/>
      <c r="D22" s="4"/>
      <c r="E22" s="36"/>
      <c r="F22" s="4"/>
      <c r="G22" s="4"/>
      <c r="H22" s="4"/>
      <c r="I22" s="4"/>
      <c r="J22" s="16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21"/>
      <c r="C23" s="16"/>
      <c r="D23" s="4"/>
      <c r="E23" s="68"/>
      <c r="F23" s="4"/>
      <c r="G23" s="4"/>
      <c r="H23" s="4"/>
      <c r="I23" s="16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21"/>
      <c r="C24" s="16"/>
      <c r="D24" s="4"/>
      <c r="E24" s="36"/>
      <c r="F24" s="4"/>
      <c r="G24" s="4"/>
      <c r="H24" s="4"/>
      <c r="I24" s="16"/>
      <c r="J24" s="16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2</v>
      </c>
    </row>
    <row r="25" spans="1:22" ht="16.5" x14ac:dyDescent="0.25">
      <c r="A25" s="34">
        <v>20</v>
      </c>
      <c r="B25" s="21"/>
      <c r="C25" s="16"/>
      <c r="D25" s="4"/>
      <c r="E25" s="36"/>
      <c r="F25" s="4"/>
      <c r="G25" s="4"/>
      <c r="H25" s="4"/>
      <c r="I25" s="16"/>
      <c r="J25" s="16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1</v>
      </c>
    </row>
    <row r="26" spans="1:22" ht="16.5" x14ac:dyDescent="0.25">
      <c r="A26" s="34">
        <v>21</v>
      </c>
      <c r="B26" s="21"/>
      <c r="C26" s="16"/>
      <c r="D26" s="4"/>
      <c r="E26" s="36"/>
      <c r="F26" s="4"/>
      <c r="G26" s="4"/>
      <c r="H26" s="4"/>
      <c r="I26" s="16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4</v>
      </c>
    </row>
    <row r="27" spans="1:22" ht="16.5" x14ac:dyDescent="0.25">
      <c r="A27" s="34">
        <v>22</v>
      </c>
      <c r="B27" s="21"/>
      <c r="C27" s="16"/>
      <c r="D27" s="4"/>
      <c r="E27" s="36"/>
      <c r="F27" s="4"/>
      <c r="G27" s="4"/>
      <c r="H27" s="4"/>
      <c r="I27" s="16"/>
      <c r="J27" s="16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36"/>
      <c r="F28" s="4"/>
      <c r="G28" s="4"/>
      <c r="H28" s="16"/>
      <c r="I28" s="16"/>
      <c r="J28" s="16"/>
      <c r="K28" s="4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1</v>
      </c>
    </row>
    <row r="29" spans="1:22" ht="16.5" x14ac:dyDescent="0.25">
      <c r="A29" s="34">
        <v>24</v>
      </c>
      <c r="B29" s="21"/>
      <c r="C29" s="21"/>
      <c r="D29" s="4"/>
      <c r="E29" s="36"/>
      <c r="F29" s="4"/>
      <c r="G29" s="4"/>
      <c r="H29" s="16"/>
      <c r="I29" s="16"/>
      <c r="J29" s="16"/>
      <c r="K29" s="4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4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36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36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36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36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36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59"/>
  <sheetViews>
    <sheetView topLeftCell="J1" zoomScale="55" zoomScaleNormal="55" workbookViewId="0">
      <selection activeCell="B6" sqref="B6:R1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19" max="19" width="27" customWidth="1"/>
    <col min="21" max="21" width="18.5703125" customWidth="1"/>
    <col min="22" max="22" width="21.42578125" customWidth="1"/>
  </cols>
  <sheetData>
    <row r="1" spans="1:22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1"/>
    </row>
    <row r="2" spans="1:22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99" t="s">
        <v>6</v>
      </c>
      <c r="K4" s="99" t="s">
        <v>15</v>
      </c>
      <c r="L4" s="99"/>
      <c r="M4" s="99" t="s">
        <v>8</v>
      </c>
      <c r="N4" s="99"/>
      <c r="O4" s="109" t="s">
        <v>9</v>
      </c>
      <c r="P4" s="109" t="s">
        <v>18</v>
      </c>
      <c r="Q4" s="99" t="s">
        <v>26</v>
      </c>
      <c r="R4" s="99" t="s">
        <v>20</v>
      </c>
      <c r="S4" s="35"/>
      <c r="U4" s="99" t="s">
        <v>26</v>
      </c>
      <c r="V4" s="99" t="s">
        <v>20</v>
      </c>
    </row>
    <row r="5" spans="1:22" ht="45" customHeight="1" x14ac:dyDescent="0.25">
      <c r="A5" s="107"/>
      <c r="B5" s="70" t="s">
        <v>1</v>
      </c>
      <c r="C5" s="70" t="s">
        <v>2</v>
      </c>
      <c r="D5" s="69" t="s">
        <v>3</v>
      </c>
      <c r="E5" s="69" t="s">
        <v>12</v>
      </c>
      <c r="F5" s="69" t="s">
        <v>4</v>
      </c>
      <c r="G5" s="5" t="s">
        <v>5</v>
      </c>
      <c r="H5" s="5" t="s">
        <v>7</v>
      </c>
      <c r="I5" s="19" t="s">
        <v>19</v>
      </c>
      <c r="J5" s="99"/>
      <c r="K5" s="70" t="s">
        <v>16</v>
      </c>
      <c r="L5" s="70" t="s">
        <v>17</v>
      </c>
      <c r="M5" s="69" t="s">
        <v>13</v>
      </c>
      <c r="N5" s="70" t="s">
        <v>14</v>
      </c>
      <c r="O5" s="109"/>
      <c r="P5" s="109"/>
      <c r="Q5" s="99"/>
      <c r="R5" s="99"/>
      <c r="S5" s="35"/>
      <c r="U5" s="99"/>
      <c r="V5" s="99"/>
    </row>
    <row r="6" spans="1:22" s="2" customFormat="1" ht="17.25" customHeight="1" x14ac:dyDescent="0.25">
      <c r="A6" s="34">
        <v>1</v>
      </c>
      <c r="B6" s="21" t="s">
        <v>60</v>
      </c>
      <c r="C6" s="21">
        <v>43226</v>
      </c>
      <c r="D6" s="4" t="s">
        <v>47</v>
      </c>
      <c r="E6" s="22">
        <v>864811036925514</v>
      </c>
      <c r="F6" s="4"/>
      <c r="G6" s="4" t="s">
        <v>56</v>
      </c>
      <c r="H6" s="4"/>
      <c r="I6" s="24" t="s">
        <v>78</v>
      </c>
      <c r="J6" s="16" t="s">
        <v>41</v>
      </c>
      <c r="K6" s="16" t="s">
        <v>77</v>
      </c>
      <c r="L6" s="16" t="s">
        <v>79</v>
      </c>
      <c r="M6" s="16" t="s">
        <v>83</v>
      </c>
      <c r="N6" s="16"/>
      <c r="O6" s="16" t="s">
        <v>48</v>
      </c>
      <c r="P6" s="16" t="s">
        <v>49</v>
      </c>
      <c r="Q6" s="28" t="s">
        <v>25</v>
      </c>
      <c r="R6" s="4" t="s">
        <v>40</v>
      </c>
      <c r="S6" s="42"/>
      <c r="U6" s="10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60</v>
      </c>
      <c r="C7" s="21">
        <v>43226</v>
      </c>
      <c r="D7" s="4" t="s">
        <v>47</v>
      </c>
      <c r="E7" s="22">
        <v>866192037769229</v>
      </c>
      <c r="F7" s="4"/>
      <c r="G7" s="4" t="s">
        <v>56</v>
      </c>
      <c r="H7" s="4"/>
      <c r="I7" s="24" t="s">
        <v>80</v>
      </c>
      <c r="J7" s="16" t="s">
        <v>81</v>
      </c>
      <c r="K7" s="16"/>
      <c r="L7" s="16" t="s">
        <v>79</v>
      </c>
      <c r="M7" s="16" t="s">
        <v>82</v>
      </c>
      <c r="N7" s="16"/>
      <c r="O7" s="16" t="s">
        <v>48</v>
      </c>
      <c r="P7" s="16" t="s">
        <v>49</v>
      </c>
      <c r="Q7" s="28" t="s">
        <v>25</v>
      </c>
      <c r="R7" s="4" t="s">
        <v>40</v>
      </c>
      <c r="S7" s="42"/>
      <c r="U7" s="101"/>
      <c r="V7" s="44" t="s">
        <v>45</v>
      </c>
    </row>
    <row r="8" spans="1:22" s="2" customFormat="1" ht="15.75" customHeight="1" x14ac:dyDescent="0.25">
      <c r="A8" s="34">
        <v>3</v>
      </c>
      <c r="B8" s="21" t="s">
        <v>112</v>
      </c>
      <c r="C8" s="21" t="s">
        <v>146</v>
      </c>
      <c r="D8" s="4" t="s">
        <v>47</v>
      </c>
      <c r="E8" s="22">
        <v>864811036963663</v>
      </c>
      <c r="F8" s="4"/>
      <c r="G8" s="4" t="s">
        <v>56</v>
      </c>
      <c r="H8" s="4"/>
      <c r="I8" s="24" t="s">
        <v>124</v>
      </c>
      <c r="J8" s="17"/>
      <c r="K8" s="16" t="s">
        <v>77</v>
      </c>
      <c r="L8" s="16" t="s">
        <v>79</v>
      </c>
      <c r="M8" s="16" t="s">
        <v>67</v>
      </c>
      <c r="N8" s="16"/>
      <c r="O8" s="16" t="s">
        <v>48</v>
      </c>
      <c r="P8" s="16" t="s">
        <v>49</v>
      </c>
      <c r="Q8" s="28" t="s">
        <v>27</v>
      </c>
      <c r="R8" s="4" t="s">
        <v>32</v>
      </c>
      <c r="S8" s="42"/>
      <c r="U8" s="101"/>
      <c r="V8" s="44" t="s">
        <v>29</v>
      </c>
    </row>
    <row r="9" spans="1:22" s="2" customFormat="1" ht="15.75" customHeight="1" x14ac:dyDescent="0.25">
      <c r="A9" s="34">
        <v>4</v>
      </c>
      <c r="B9" s="21" t="s">
        <v>112</v>
      </c>
      <c r="C9" s="21" t="s">
        <v>146</v>
      </c>
      <c r="D9" s="4" t="s">
        <v>47</v>
      </c>
      <c r="E9" s="22">
        <v>864811036991714</v>
      </c>
      <c r="F9" s="4"/>
      <c r="G9" s="4" t="s">
        <v>56</v>
      </c>
      <c r="H9" s="4"/>
      <c r="I9" s="24" t="s">
        <v>124</v>
      </c>
      <c r="J9" s="17" t="s">
        <v>127</v>
      </c>
      <c r="K9" s="16" t="s">
        <v>77</v>
      </c>
      <c r="L9" s="16" t="s">
        <v>79</v>
      </c>
      <c r="M9" s="16" t="s">
        <v>128</v>
      </c>
      <c r="N9" s="16"/>
      <c r="O9" s="16" t="s">
        <v>48</v>
      </c>
      <c r="P9" s="16" t="s">
        <v>49</v>
      </c>
      <c r="Q9" s="28" t="s">
        <v>25</v>
      </c>
      <c r="R9" s="4" t="s">
        <v>39</v>
      </c>
      <c r="S9" s="42"/>
      <c r="U9" s="101"/>
      <c r="V9" s="44" t="s">
        <v>40</v>
      </c>
    </row>
    <row r="10" spans="1:22" s="66" customFormat="1" ht="15.75" customHeight="1" x14ac:dyDescent="0.25">
      <c r="A10" s="34">
        <v>5</v>
      </c>
      <c r="B10" s="21" t="s">
        <v>112</v>
      </c>
      <c r="C10" s="21" t="s">
        <v>146</v>
      </c>
      <c r="D10" s="4" t="s">
        <v>47</v>
      </c>
      <c r="E10" s="22">
        <v>864811036992985</v>
      </c>
      <c r="F10" s="4"/>
      <c r="G10" s="4" t="s">
        <v>56</v>
      </c>
      <c r="H10" s="4"/>
      <c r="I10" s="16" t="s">
        <v>121</v>
      </c>
      <c r="J10" s="16" t="s">
        <v>125</v>
      </c>
      <c r="K10" s="16" t="s">
        <v>77</v>
      </c>
      <c r="L10" s="16" t="s">
        <v>79</v>
      </c>
      <c r="M10" s="16" t="s">
        <v>126</v>
      </c>
      <c r="N10" s="16"/>
      <c r="O10" s="16" t="s">
        <v>48</v>
      </c>
      <c r="P10" s="16" t="s">
        <v>49</v>
      </c>
      <c r="Q10" s="28" t="s">
        <v>25</v>
      </c>
      <c r="R10" s="4" t="s">
        <v>39</v>
      </c>
      <c r="S10" s="81"/>
      <c r="U10" s="102"/>
      <c r="V10" s="67" t="s">
        <v>39</v>
      </c>
    </row>
    <row r="11" spans="1:22" s="56" customFormat="1" ht="15.75" customHeight="1" x14ac:dyDescent="0.25">
      <c r="A11" s="52">
        <v>6</v>
      </c>
      <c r="B11" s="21" t="s">
        <v>112</v>
      </c>
      <c r="C11" s="21" t="s">
        <v>146</v>
      </c>
      <c r="D11" s="4" t="s">
        <v>47</v>
      </c>
      <c r="E11" s="22">
        <v>864811036933856</v>
      </c>
      <c r="F11" s="4"/>
      <c r="G11" s="4" t="s">
        <v>56</v>
      </c>
      <c r="H11" s="54"/>
      <c r="I11" s="26" t="s">
        <v>121</v>
      </c>
      <c r="J11" s="26"/>
      <c r="K11" s="16" t="s">
        <v>77</v>
      </c>
      <c r="L11" s="16" t="s">
        <v>79</v>
      </c>
      <c r="M11" s="16" t="s">
        <v>67</v>
      </c>
      <c r="N11" s="26"/>
      <c r="O11" s="16" t="s">
        <v>48</v>
      </c>
      <c r="P11" s="16" t="s">
        <v>49</v>
      </c>
      <c r="Q11" s="28" t="s">
        <v>27</v>
      </c>
      <c r="R11" s="4" t="s">
        <v>32</v>
      </c>
      <c r="S11" s="82"/>
      <c r="U11" s="100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 t="s">
        <v>112</v>
      </c>
      <c r="C12" s="21" t="s">
        <v>146</v>
      </c>
      <c r="D12" s="4" t="s">
        <v>47</v>
      </c>
      <c r="E12" s="22">
        <v>868926033952505</v>
      </c>
      <c r="F12" s="4"/>
      <c r="G12" s="4" t="s">
        <v>56</v>
      </c>
      <c r="H12" s="4"/>
      <c r="I12" s="16" t="s">
        <v>131</v>
      </c>
      <c r="J12" s="16" t="s">
        <v>129</v>
      </c>
      <c r="K12" s="16" t="s">
        <v>79</v>
      </c>
      <c r="L12" s="26"/>
      <c r="M12" s="16" t="s">
        <v>128</v>
      </c>
      <c r="N12" s="16"/>
      <c r="O12" s="16" t="s">
        <v>48</v>
      </c>
      <c r="P12" s="16" t="s">
        <v>49</v>
      </c>
      <c r="Q12" s="28" t="s">
        <v>25</v>
      </c>
      <c r="R12" s="4" t="s">
        <v>39</v>
      </c>
      <c r="S12" s="83"/>
      <c r="U12" s="101"/>
      <c r="V12" s="45" t="s">
        <v>32</v>
      </c>
    </row>
    <row r="13" spans="1:22" s="2" customFormat="1" ht="15.75" customHeight="1" x14ac:dyDescent="0.25">
      <c r="A13" s="34">
        <v>8</v>
      </c>
      <c r="B13" s="21" t="s">
        <v>112</v>
      </c>
      <c r="C13" s="21" t="s">
        <v>146</v>
      </c>
      <c r="D13" s="4" t="s">
        <v>47</v>
      </c>
      <c r="E13" s="22">
        <v>864811036929433</v>
      </c>
      <c r="F13" s="4"/>
      <c r="G13" s="4" t="s">
        <v>56</v>
      </c>
      <c r="H13" s="4"/>
      <c r="I13" s="26" t="s">
        <v>130</v>
      </c>
      <c r="J13" s="26"/>
      <c r="K13" s="16" t="s">
        <v>77</v>
      </c>
      <c r="L13" s="16" t="s">
        <v>79</v>
      </c>
      <c r="M13" s="16" t="s">
        <v>67</v>
      </c>
      <c r="N13" s="26"/>
      <c r="O13" s="16" t="s">
        <v>48</v>
      </c>
      <c r="P13" s="16" t="s">
        <v>49</v>
      </c>
      <c r="Q13" s="28" t="s">
        <v>27</v>
      </c>
      <c r="R13" s="4" t="s">
        <v>32</v>
      </c>
      <c r="S13" s="42"/>
      <c r="U13" s="102"/>
      <c r="V13" s="44" t="s">
        <v>33</v>
      </c>
    </row>
    <row r="14" spans="1:22" s="2" customFormat="1" ht="15.75" customHeight="1" x14ac:dyDescent="0.25">
      <c r="A14" s="34">
        <v>9</v>
      </c>
      <c r="B14" s="21" t="s">
        <v>147</v>
      </c>
      <c r="C14" s="21">
        <v>43166</v>
      </c>
      <c r="D14" s="4" t="s">
        <v>47</v>
      </c>
      <c r="E14" s="22">
        <v>866050031763491</v>
      </c>
      <c r="F14" s="50"/>
      <c r="G14" s="4" t="s">
        <v>56</v>
      </c>
      <c r="H14" s="4"/>
      <c r="I14" s="26" t="s">
        <v>153</v>
      </c>
      <c r="J14" s="16" t="s">
        <v>158</v>
      </c>
      <c r="K14" s="16" t="s">
        <v>79</v>
      </c>
      <c r="L14" s="16" t="s">
        <v>189</v>
      </c>
      <c r="M14" s="16" t="s">
        <v>191</v>
      </c>
      <c r="N14" s="16"/>
      <c r="O14" s="16" t="s">
        <v>48</v>
      </c>
      <c r="P14" s="16" t="s">
        <v>49</v>
      </c>
      <c r="Q14" s="28" t="s">
        <v>27</v>
      </c>
      <c r="R14" s="4" t="s">
        <v>32</v>
      </c>
      <c r="S14" s="35" t="s">
        <v>157</v>
      </c>
    </row>
    <row r="15" spans="1:22" ht="16.5" x14ac:dyDescent="0.25">
      <c r="A15" s="34">
        <v>10</v>
      </c>
      <c r="B15" s="21" t="s">
        <v>147</v>
      </c>
      <c r="C15" s="21">
        <v>43166</v>
      </c>
      <c r="D15" s="4" t="s">
        <v>47</v>
      </c>
      <c r="E15" s="22">
        <v>866192037769229</v>
      </c>
      <c r="F15" s="50"/>
      <c r="G15" s="4" t="s">
        <v>56</v>
      </c>
      <c r="H15" s="4"/>
      <c r="I15" s="27" t="s">
        <v>131</v>
      </c>
      <c r="J15" s="16" t="s">
        <v>159</v>
      </c>
      <c r="K15" s="16" t="s">
        <v>79</v>
      </c>
      <c r="L15" s="26" t="s">
        <v>189</v>
      </c>
      <c r="M15" s="16" t="s">
        <v>67</v>
      </c>
      <c r="N15" s="16"/>
      <c r="O15" s="16" t="s">
        <v>48</v>
      </c>
      <c r="P15" s="16" t="s">
        <v>49</v>
      </c>
      <c r="Q15" s="28" t="s">
        <v>27</v>
      </c>
      <c r="R15" s="4" t="s">
        <v>32</v>
      </c>
      <c r="S15" s="35"/>
    </row>
    <row r="16" spans="1:22" ht="16.5" x14ac:dyDescent="0.25">
      <c r="A16" s="34">
        <v>11</v>
      </c>
      <c r="B16" s="21" t="s">
        <v>147</v>
      </c>
      <c r="C16" s="21">
        <v>43166</v>
      </c>
      <c r="D16" s="4" t="s">
        <v>47</v>
      </c>
      <c r="E16" s="22">
        <v>868926033947950</v>
      </c>
      <c r="F16" s="50"/>
      <c r="G16" s="4" t="s">
        <v>56</v>
      </c>
      <c r="H16" s="16"/>
      <c r="I16" s="16" t="s">
        <v>156</v>
      </c>
      <c r="J16" s="16" t="s">
        <v>158</v>
      </c>
      <c r="K16" s="16" t="s">
        <v>79</v>
      </c>
      <c r="L16" s="16" t="s">
        <v>189</v>
      </c>
      <c r="M16" s="16" t="s">
        <v>191</v>
      </c>
      <c r="N16" s="16"/>
      <c r="O16" s="16" t="s">
        <v>48</v>
      </c>
      <c r="P16" s="16" t="s">
        <v>49</v>
      </c>
      <c r="Q16" s="28" t="s">
        <v>27</v>
      </c>
      <c r="R16" s="4" t="s">
        <v>32</v>
      </c>
      <c r="S16" s="35" t="s">
        <v>157</v>
      </c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S17" s="35"/>
      <c r="U17" s="29" t="s">
        <v>24</v>
      </c>
      <c r="V17" s="4">
        <f>COUNTIF(Q6:Q55,"PM")</f>
        <v>6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S18" s="35"/>
      <c r="U18" s="29" t="s">
        <v>23</v>
      </c>
      <c r="V18" s="4">
        <f>COUNTIF(Q6:Q56,"PC")</f>
        <v>5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S19" s="35"/>
      <c r="U19" s="50" t="s">
        <v>43</v>
      </c>
      <c r="V19" s="51">
        <f>SUM(V17:V18)</f>
        <v>11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  <c r="S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  <c r="S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S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S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S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S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S26" s="35"/>
      <c r="U26" s="46" t="s">
        <v>41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S27" s="35"/>
      <c r="U27" s="46" t="s">
        <v>30</v>
      </c>
      <c r="V27" s="47">
        <f>COUNTIF(R6:R55,"LK")</f>
        <v>3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S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S29" s="35"/>
      <c r="U29" s="46" t="s">
        <v>37</v>
      </c>
      <c r="V29" s="47">
        <f>COUNTIF(R6:R55,"NCFW")</f>
        <v>6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S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  <c r="S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  <c r="S32" s="35"/>
    </row>
    <row r="33" spans="1:19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  <c r="S33" s="35"/>
    </row>
    <row r="34" spans="1:19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  <c r="S34" s="35"/>
    </row>
    <row r="35" spans="1:19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  <c r="S35" s="35"/>
    </row>
    <row r="36" spans="1:19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  <c r="S36" s="35"/>
    </row>
    <row r="37" spans="1:19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  <c r="S37" s="35"/>
    </row>
    <row r="38" spans="1:19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  <c r="S38" s="35"/>
    </row>
    <row r="39" spans="1:19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  <c r="S39" s="35"/>
    </row>
    <row r="40" spans="1:19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  <c r="S40" s="35"/>
    </row>
    <row r="41" spans="1:19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  <c r="S41" s="35"/>
    </row>
    <row r="42" spans="1:19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  <c r="S42" s="35"/>
    </row>
    <row r="43" spans="1:19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  <c r="S43" s="35"/>
    </row>
    <row r="44" spans="1:19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  <c r="S44" s="35"/>
    </row>
    <row r="45" spans="1:19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  <c r="S45" s="35"/>
    </row>
    <row r="46" spans="1:19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  <c r="S46" s="35"/>
    </row>
    <row r="47" spans="1:19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  <c r="S47" s="35"/>
    </row>
    <row r="48" spans="1:19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  <c r="S48" s="35"/>
    </row>
    <row r="49" spans="1:19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  <c r="S49" s="35"/>
    </row>
    <row r="50" spans="1:19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  <c r="S50" s="35"/>
    </row>
    <row r="51" spans="1:19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  <c r="S51" s="35"/>
    </row>
    <row r="52" spans="1:19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  <c r="S52" s="35"/>
    </row>
    <row r="53" spans="1:19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  <c r="S53" s="35"/>
    </row>
    <row r="54" spans="1:19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  <c r="S54" s="35"/>
    </row>
    <row r="55" spans="1:19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  <c r="S55" s="35"/>
    </row>
    <row r="57" spans="1:19" ht="16.5" x14ac:dyDescent="0.25">
      <c r="N57" s="30"/>
      <c r="O57" s="30"/>
    </row>
    <row r="58" spans="1:19" ht="16.5" x14ac:dyDescent="0.25">
      <c r="N58" s="30"/>
      <c r="O58" s="30"/>
    </row>
    <row r="59" spans="1:19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59"/>
  <sheetViews>
    <sheetView topLeftCell="J4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1"/>
    </row>
    <row r="2" spans="1:22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99" t="s">
        <v>6</v>
      </c>
      <c r="K4" s="99" t="s">
        <v>15</v>
      </c>
      <c r="L4" s="99"/>
      <c r="M4" s="99" t="s">
        <v>8</v>
      </c>
      <c r="N4" s="99"/>
      <c r="O4" s="109" t="s">
        <v>9</v>
      </c>
      <c r="P4" s="109" t="s">
        <v>18</v>
      </c>
      <c r="Q4" s="99" t="s">
        <v>26</v>
      </c>
      <c r="R4" s="99" t="s">
        <v>20</v>
      </c>
      <c r="U4" s="99" t="s">
        <v>26</v>
      </c>
      <c r="V4" s="99" t="s">
        <v>20</v>
      </c>
    </row>
    <row r="5" spans="1:22" ht="45" customHeight="1" x14ac:dyDescent="0.25">
      <c r="A5" s="107"/>
      <c r="B5" s="80" t="s">
        <v>1</v>
      </c>
      <c r="C5" s="80" t="s">
        <v>2</v>
      </c>
      <c r="D5" s="79" t="s">
        <v>3</v>
      </c>
      <c r="E5" s="79" t="s">
        <v>12</v>
      </c>
      <c r="F5" s="79" t="s">
        <v>4</v>
      </c>
      <c r="G5" s="5" t="s">
        <v>5</v>
      </c>
      <c r="H5" s="5" t="s">
        <v>7</v>
      </c>
      <c r="I5" s="19" t="s">
        <v>19</v>
      </c>
      <c r="J5" s="99"/>
      <c r="K5" s="80" t="s">
        <v>16</v>
      </c>
      <c r="L5" s="80" t="s">
        <v>17</v>
      </c>
      <c r="M5" s="79" t="s">
        <v>13</v>
      </c>
      <c r="N5" s="80" t="s">
        <v>14</v>
      </c>
      <c r="O5" s="109"/>
      <c r="P5" s="109"/>
      <c r="Q5" s="99"/>
      <c r="R5" s="99"/>
      <c r="U5" s="99"/>
      <c r="V5" s="99"/>
    </row>
    <row r="6" spans="1:22" s="2" customFormat="1" ht="17.25" customHeight="1" x14ac:dyDescent="0.25">
      <c r="A6" s="34">
        <v>1</v>
      </c>
      <c r="B6" s="78" t="s">
        <v>112</v>
      </c>
      <c r="C6" s="21" t="s">
        <v>146</v>
      </c>
      <c r="D6" s="4" t="s">
        <v>114</v>
      </c>
      <c r="E6" s="22">
        <v>867857039931717</v>
      </c>
      <c r="F6" s="4"/>
      <c r="G6" s="4" t="s">
        <v>56</v>
      </c>
      <c r="H6" s="4"/>
      <c r="I6" s="16" t="s">
        <v>121</v>
      </c>
      <c r="J6" s="16" t="s">
        <v>102</v>
      </c>
      <c r="K6" s="16" t="s">
        <v>120</v>
      </c>
      <c r="L6" s="16"/>
      <c r="M6" s="16" t="s">
        <v>105</v>
      </c>
      <c r="N6" s="16"/>
      <c r="O6" s="16" t="s">
        <v>48</v>
      </c>
      <c r="P6" s="16" t="s">
        <v>49</v>
      </c>
      <c r="Q6" s="28" t="s">
        <v>25</v>
      </c>
      <c r="R6" s="4" t="s">
        <v>39</v>
      </c>
      <c r="U6" s="10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147</v>
      </c>
      <c r="C7" s="21">
        <v>43166</v>
      </c>
      <c r="D7" s="4" t="s">
        <v>114</v>
      </c>
      <c r="E7" s="22">
        <v>867717030620885</v>
      </c>
      <c r="F7" s="50"/>
      <c r="G7" s="4" t="s">
        <v>56</v>
      </c>
      <c r="H7" s="4"/>
      <c r="I7" s="24" t="s">
        <v>153</v>
      </c>
      <c r="J7" s="16" t="s">
        <v>41</v>
      </c>
      <c r="K7" s="16" t="s">
        <v>120</v>
      </c>
      <c r="L7" s="16" t="s">
        <v>190</v>
      </c>
      <c r="M7" s="16" t="s">
        <v>154</v>
      </c>
      <c r="N7" s="16"/>
      <c r="O7" s="16" t="s">
        <v>48</v>
      </c>
      <c r="P7" s="16" t="s">
        <v>49</v>
      </c>
      <c r="Q7" s="28" t="s">
        <v>25</v>
      </c>
      <c r="R7" s="4" t="s">
        <v>40</v>
      </c>
      <c r="U7" s="101"/>
      <c r="V7" s="44" t="s">
        <v>45</v>
      </c>
    </row>
    <row r="8" spans="1:22" s="2" customFormat="1" ht="15.75" customHeight="1" x14ac:dyDescent="0.25">
      <c r="A8" s="34">
        <v>3</v>
      </c>
      <c r="B8" s="21" t="s">
        <v>147</v>
      </c>
      <c r="C8" s="21">
        <v>43166</v>
      </c>
      <c r="D8" s="4" t="s">
        <v>114</v>
      </c>
      <c r="E8" s="22">
        <v>867857039930941</v>
      </c>
      <c r="F8" s="50"/>
      <c r="G8" s="4" t="s">
        <v>56</v>
      </c>
      <c r="H8" s="4"/>
      <c r="I8" s="24" t="s">
        <v>121</v>
      </c>
      <c r="J8" s="17" t="s">
        <v>102</v>
      </c>
      <c r="K8" s="16" t="s">
        <v>120</v>
      </c>
      <c r="L8" s="16"/>
      <c r="M8" s="16" t="s">
        <v>155</v>
      </c>
      <c r="N8" s="16"/>
      <c r="O8" s="16" t="s">
        <v>48</v>
      </c>
      <c r="P8" s="16" t="s">
        <v>49</v>
      </c>
      <c r="Q8" s="28" t="s">
        <v>25</v>
      </c>
      <c r="R8" s="4" t="s">
        <v>39</v>
      </c>
      <c r="U8" s="101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101"/>
      <c r="V9" s="44" t="s">
        <v>40</v>
      </c>
    </row>
    <row r="10" spans="1:22" s="66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5"/>
      <c r="U10" s="102"/>
      <c r="V10" s="67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100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101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102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 t="s">
        <v>187</v>
      </c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autoFilter ref="A4:R55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10" showButton="0"/>
    <filterColumn colId="12" showButton="0"/>
  </autoFilter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59"/>
  <sheetViews>
    <sheetView topLeftCell="K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1"/>
    </row>
    <row r="2" spans="1:22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99" t="s">
        <v>6</v>
      </c>
      <c r="K4" s="99" t="s">
        <v>15</v>
      </c>
      <c r="L4" s="99"/>
      <c r="M4" s="99" t="s">
        <v>8</v>
      </c>
      <c r="N4" s="99"/>
      <c r="O4" s="109" t="s">
        <v>9</v>
      </c>
      <c r="P4" s="109" t="s">
        <v>18</v>
      </c>
      <c r="Q4" s="99" t="s">
        <v>26</v>
      </c>
      <c r="R4" s="99" t="s">
        <v>20</v>
      </c>
      <c r="U4" s="99" t="s">
        <v>26</v>
      </c>
      <c r="V4" s="99" t="s">
        <v>20</v>
      </c>
    </row>
    <row r="5" spans="1:22" ht="45" customHeight="1" x14ac:dyDescent="0.25">
      <c r="A5" s="107"/>
      <c r="B5" s="80" t="s">
        <v>1</v>
      </c>
      <c r="C5" s="80" t="s">
        <v>2</v>
      </c>
      <c r="D5" s="79" t="s">
        <v>3</v>
      </c>
      <c r="E5" s="79" t="s">
        <v>12</v>
      </c>
      <c r="F5" s="79" t="s">
        <v>4</v>
      </c>
      <c r="G5" s="5" t="s">
        <v>5</v>
      </c>
      <c r="H5" s="5" t="s">
        <v>7</v>
      </c>
      <c r="I5" s="19" t="s">
        <v>19</v>
      </c>
      <c r="J5" s="99"/>
      <c r="K5" s="80" t="s">
        <v>16</v>
      </c>
      <c r="L5" s="80" t="s">
        <v>17</v>
      </c>
      <c r="M5" s="79" t="s">
        <v>13</v>
      </c>
      <c r="N5" s="80" t="s">
        <v>14</v>
      </c>
      <c r="O5" s="109"/>
      <c r="P5" s="109"/>
      <c r="Q5" s="99"/>
      <c r="R5" s="99"/>
      <c r="U5" s="99"/>
      <c r="V5" s="99"/>
    </row>
    <row r="6" spans="1:22" s="2" customFormat="1" ht="17.25" customHeight="1" x14ac:dyDescent="0.25">
      <c r="A6" s="34">
        <v>1</v>
      </c>
      <c r="B6" s="78" t="s">
        <v>112</v>
      </c>
      <c r="C6" s="21" t="s">
        <v>146</v>
      </c>
      <c r="D6" s="4" t="s">
        <v>113</v>
      </c>
      <c r="E6" s="22">
        <v>867717030625991</v>
      </c>
      <c r="F6" s="4"/>
      <c r="G6" s="4" t="s">
        <v>56</v>
      </c>
      <c r="H6" s="4"/>
      <c r="I6" s="16" t="s">
        <v>122</v>
      </c>
      <c r="J6" s="16" t="s">
        <v>102</v>
      </c>
      <c r="K6" s="16" t="s">
        <v>120</v>
      </c>
      <c r="L6" s="16"/>
      <c r="M6" s="16" t="s">
        <v>105</v>
      </c>
      <c r="N6" s="16"/>
      <c r="O6" s="16" t="s">
        <v>48</v>
      </c>
      <c r="P6" s="16" t="s">
        <v>123</v>
      </c>
      <c r="Q6" s="28" t="s">
        <v>25</v>
      </c>
      <c r="R6" s="4" t="s">
        <v>39</v>
      </c>
      <c r="U6" s="10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147</v>
      </c>
      <c r="C7" s="21">
        <v>43166</v>
      </c>
      <c r="D7" s="4" t="s">
        <v>113</v>
      </c>
      <c r="E7" s="22">
        <v>867717030632518</v>
      </c>
      <c r="F7" s="50"/>
      <c r="G7" s="4" t="s">
        <v>56</v>
      </c>
      <c r="H7" s="4"/>
      <c r="I7" s="24" t="s">
        <v>151</v>
      </c>
      <c r="J7" s="16" t="s">
        <v>152</v>
      </c>
      <c r="K7" s="16" t="s">
        <v>120</v>
      </c>
      <c r="L7" s="16" t="s">
        <v>190</v>
      </c>
      <c r="M7" s="16" t="s">
        <v>67</v>
      </c>
      <c r="N7" s="16"/>
      <c r="O7" s="16" t="s">
        <v>48</v>
      </c>
      <c r="P7" s="16" t="s">
        <v>123</v>
      </c>
      <c r="Q7" s="28" t="s">
        <v>27</v>
      </c>
      <c r="R7" s="4" t="s">
        <v>32</v>
      </c>
      <c r="U7" s="101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101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101"/>
      <c r="V9" s="44" t="s">
        <v>40</v>
      </c>
    </row>
    <row r="10" spans="1:22" s="66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5"/>
      <c r="U10" s="102"/>
      <c r="V10" s="67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100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101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102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5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1"/>
    </row>
    <row r="2" spans="1:22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107" t="s">
        <v>0</v>
      </c>
      <c r="B4" s="108" t="s">
        <v>10</v>
      </c>
      <c r="C4" s="108"/>
      <c r="D4" s="108"/>
      <c r="E4" s="108"/>
      <c r="F4" s="108"/>
      <c r="G4" s="108"/>
      <c r="H4" s="108"/>
      <c r="I4" s="108"/>
      <c r="J4" s="99" t="s">
        <v>6</v>
      </c>
      <c r="K4" s="99" t="s">
        <v>15</v>
      </c>
      <c r="L4" s="99"/>
      <c r="M4" s="99" t="s">
        <v>8</v>
      </c>
      <c r="N4" s="99"/>
      <c r="O4" s="109" t="s">
        <v>9</v>
      </c>
      <c r="P4" s="109" t="s">
        <v>18</v>
      </c>
      <c r="Q4" s="99" t="s">
        <v>26</v>
      </c>
      <c r="R4" s="99" t="s">
        <v>20</v>
      </c>
      <c r="U4" s="99" t="s">
        <v>26</v>
      </c>
      <c r="V4" s="99" t="s">
        <v>20</v>
      </c>
    </row>
    <row r="5" spans="1:22" ht="45" customHeight="1" x14ac:dyDescent="0.25">
      <c r="A5" s="107"/>
      <c r="B5" s="62" t="s">
        <v>1</v>
      </c>
      <c r="C5" s="62" t="s">
        <v>2</v>
      </c>
      <c r="D5" s="61" t="s">
        <v>3</v>
      </c>
      <c r="E5" s="61" t="s">
        <v>12</v>
      </c>
      <c r="F5" s="61" t="s">
        <v>4</v>
      </c>
      <c r="G5" s="5" t="s">
        <v>5</v>
      </c>
      <c r="H5" s="5" t="s">
        <v>7</v>
      </c>
      <c r="I5" s="19" t="s">
        <v>19</v>
      </c>
      <c r="J5" s="99"/>
      <c r="K5" s="62" t="s">
        <v>16</v>
      </c>
      <c r="L5" s="62" t="s">
        <v>17</v>
      </c>
      <c r="M5" s="61" t="s">
        <v>13</v>
      </c>
      <c r="N5" s="62" t="s">
        <v>14</v>
      </c>
      <c r="O5" s="109"/>
      <c r="P5" s="109"/>
      <c r="Q5" s="99"/>
      <c r="R5" s="99"/>
      <c r="U5" s="99"/>
      <c r="V5" s="99"/>
    </row>
    <row r="6" spans="1:22" s="2" customFormat="1" ht="17.25" customHeight="1" x14ac:dyDescent="0.25">
      <c r="A6" s="34">
        <v>1</v>
      </c>
      <c r="B6" s="78" t="s">
        <v>60</v>
      </c>
      <c r="C6" s="21">
        <v>43226</v>
      </c>
      <c r="D6" s="4" t="s">
        <v>61</v>
      </c>
      <c r="E6" s="22"/>
      <c r="F6" s="4"/>
      <c r="G6" s="4"/>
      <c r="H6" s="4"/>
      <c r="I6" s="16"/>
      <c r="J6" s="16" t="s">
        <v>102</v>
      </c>
      <c r="K6" s="16"/>
      <c r="L6" s="16"/>
      <c r="M6" s="16" t="s">
        <v>105</v>
      </c>
      <c r="N6" s="16"/>
      <c r="O6" s="16" t="s">
        <v>48</v>
      </c>
      <c r="P6" s="16" t="s">
        <v>49</v>
      </c>
      <c r="Q6" s="28" t="s">
        <v>25</v>
      </c>
      <c r="R6" s="4" t="s">
        <v>39</v>
      </c>
      <c r="U6" s="100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78" t="s">
        <v>60</v>
      </c>
      <c r="C7" s="21">
        <v>43226</v>
      </c>
      <c r="D7" s="4" t="s">
        <v>61</v>
      </c>
      <c r="E7" s="22"/>
      <c r="F7" s="4"/>
      <c r="G7" s="4"/>
      <c r="H7" s="4"/>
      <c r="I7" s="24"/>
      <c r="J7" s="16" t="s">
        <v>103</v>
      </c>
      <c r="K7" s="16"/>
      <c r="L7" s="16"/>
      <c r="M7" s="16" t="s">
        <v>104</v>
      </c>
      <c r="N7" s="16"/>
      <c r="O7" s="16" t="s">
        <v>48</v>
      </c>
      <c r="P7" s="16" t="s">
        <v>49</v>
      </c>
      <c r="Q7" s="28" t="s">
        <v>25</v>
      </c>
      <c r="R7" s="4" t="s">
        <v>106</v>
      </c>
      <c r="U7" s="101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7"/>
      <c r="K8" s="16"/>
      <c r="L8" s="16"/>
      <c r="M8" s="16"/>
      <c r="N8" s="16"/>
      <c r="O8" s="16"/>
      <c r="P8" s="16"/>
      <c r="Q8" s="28"/>
      <c r="R8" s="4"/>
      <c r="U8" s="101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101"/>
      <c r="V9" s="44" t="s">
        <v>40</v>
      </c>
    </row>
    <row r="10" spans="1:22" s="66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16"/>
      <c r="L10" s="16"/>
      <c r="M10" s="16"/>
      <c r="N10" s="16"/>
      <c r="O10" s="16"/>
      <c r="P10" s="16"/>
      <c r="Q10" s="28"/>
      <c r="R10" s="65"/>
      <c r="U10" s="102"/>
      <c r="V10" s="67" t="s">
        <v>39</v>
      </c>
    </row>
    <row r="11" spans="1:22" s="56" customFormat="1" ht="15.75" customHeight="1" x14ac:dyDescent="0.25">
      <c r="A11" s="52">
        <v>6</v>
      </c>
      <c r="B11" s="21"/>
      <c r="C11" s="21"/>
      <c r="D11" s="4"/>
      <c r="E11" s="22"/>
      <c r="F11" s="4"/>
      <c r="G11" s="4"/>
      <c r="H11" s="54"/>
      <c r="I11" s="26"/>
      <c r="J11" s="26"/>
      <c r="K11" s="26"/>
      <c r="L11" s="16"/>
      <c r="M11" s="16"/>
      <c r="N11" s="26"/>
      <c r="O11" s="16"/>
      <c r="P11" s="16"/>
      <c r="Q11" s="33"/>
      <c r="R11" s="58"/>
      <c r="U11" s="100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101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102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1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109"/>
  <sheetViews>
    <sheetView zoomScale="55" zoomScaleNormal="55" workbookViewId="0">
      <selection activeCell="P14" sqref="P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44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103" t="s">
        <v>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7"/>
      <c r="R1" s="49"/>
    </row>
    <row r="2" spans="1:21" ht="20.25" customHeight="1" x14ac:dyDescent="0.25">
      <c r="A2" s="104" t="s">
        <v>11</v>
      </c>
      <c r="B2" s="105"/>
      <c r="C2" s="105"/>
      <c r="D2" s="105"/>
      <c r="E2" s="106" t="s">
        <v>50</v>
      </c>
      <c r="F2" s="10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113" t="s">
        <v>0</v>
      </c>
      <c r="B4" s="115" t="s">
        <v>10</v>
      </c>
      <c r="C4" s="116"/>
      <c r="D4" s="116"/>
      <c r="E4" s="116"/>
      <c r="F4" s="116"/>
      <c r="G4" s="116"/>
      <c r="H4" s="116"/>
      <c r="I4" s="117"/>
      <c r="J4" s="118" t="s">
        <v>6</v>
      </c>
      <c r="K4" s="99" t="s">
        <v>15</v>
      </c>
      <c r="L4" s="99"/>
      <c r="M4" s="120" t="s">
        <v>8</v>
      </c>
      <c r="N4" s="121"/>
      <c r="O4" s="122" t="s">
        <v>9</v>
      </c>
      <c r="P4" s="122" t="s">
        <v>18</v>
      </c>
      <c r="Q4" s="99" t="s">
        <v>26</v>
      </c>
      <c r="R4" s="99" t="s">
        <v>20</v>
      </c>
      <c r="T4" s="99" t="s">
        <v>26</v>
      </c>
      <c r="U4" s="99" t="s">
        <v>20</v>
      </c>
    </row>
    <row r="5" spans="1:21" ht="45" customHeight="1" x14ac:dyDescent="0.25">
      <c r="A5" s="114"/>
      <c r="B5" s="72" t="s">
        <v>1</v>
      </c>
      <c r="C5" s="72" t="s">
        <v>2</v>
      </c>
      <c r="D5" s="71" t="s">
        <v>3</v>
      </c>
      <c r="E5" s="71" t="s">
        <v>12</v>
      </c>
      <c r="F5" s="71" t="s">
        <v>4</v>
      </c>
      <c r="G5" s="5" t="s">
        <v>5</v>
      </c>
      <c r="H5" s="5" t="s">
        <v>7</v>
      </c>
      <c r="I5" s="19" t="s">
        <v>19</v>
      </c>
      <c r="J5" s="119"/>
      <c r="K5" s="72" t="s">
        <v>16</v>
      </c>
      <c r="L5" s="72" t="s">
        <v>17</v>
      </c>
      <c r="M5" s="71" t="s">
        <v>13</v>
      </c>
      <c r="N5" s="72" t="s">
        <v>14</v>
      </c>
      <c r="O5" s="123"/>
      <c r="P5" s="123"/>
      <c r="Q5" s="99"/>
      <c r="R5" s="99"/>
      <c r="T5" s="99"/>
      <c r="U5" s="99"/>
    </row>
    <row r="6" spans="1:21" s="2" customFormat="1" ht="15.75" customHeight="1" x14ac:dyDescent="0.25">
      <c r="A6" s="34">
        <v>1</v>
      </c>
      <c r="B6" s="21" t="s">
        <v>60</v>
      </c>
      <c r="C6" s="21">
        <v>43225</v>
      </c>
      <c r="D6" s="4" t="s">
        <v>107</v>
      </c>
      <c r="E6" s="22" t="s">
        <v>62</v>
      </c>
      <c r="F6" s="4"/>
      <c r="G6" s="4"/>
      <c r="H6" s="4"/>
      <c r="I6" s="24"/>
      <c r="J6" s="16" t="s">
        <v>111</v>
      </c>
      <c r="K6" s="16"/>
      <c r="L6" s="16"/>
      <c r="M6" s="16" t="s">
        <v>108</v>
      </c>
      <c r="N6" s="16"/>
      <c r="O6" s="16"/>
      <c r="P6" s="16" t="s">
        <v>49</v>
      </c>
      <c r="Q6" s="28"/>
      <c r="R6" s="4"/>
      <c r="T6" s="100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60</v>
      </c>
      <c r="C7" s="21">
        <v>43225</v>
      </c>
      <c r="D7" s="4" t="s">
        <v>59</v>
      </c>
      <c r="E7" s="22" t="s">
        <v>58</v>
      </c>
      <c r="F7" s="4"/>
      <c r="G7" s="4"/>
      <c r="H7" s="4"/>
      <c r="I7" s="24"/>
      <c r="J7" s="16" t="s">
        <v>38</v>
      </c>
      <c r="K7" s="16"/>
      <c r="L7" s="16"/>
      <c r="M7" s="16"/>
      <c r="N7" s="16"/>
      <c r="O7" s="16"/>
      <c r="P7" s="16" t="s">
        <v>49</v>
      </c>
      <c r="Q7" s="28"/>
      <c r="R7" s="4"/>
      <c r="T7" s="101"/>
      <c r="U7" s="44" t="s">
        <v>45</v>
      </c>
    </row>
    <row r="8" spans="1:21" s="2" customFormat="1" ht="15.75" customHeight="1" x14ac:dyDescent="0.25">
      <c r="A8" s="34">
        <v>3</v>
      </c>
      <c r="B8" s="21" t="s">
        <v>60</v>
      </c>
      <c r="C8" s="21">
        <v>43225</v>
      </c>
      <c r="D8" s="4" t="s">
        <v>63</v>
      </c>
      <c r="E8" s="22" t="s">
        <v>64</v>
      </c>
      <c r="F8" s="4"/>
      <c r="G8" s="4"/>
      <c r="H8" s="4"/>
      <c r="I8" s="24"/>
      <c r="J8" s="16" t="s">
        <v>109</v>
      </c>
      <c r="K8" s="16"/>
      <c r="L8" s="16"/>
      <c r="M8" s="16" t="s">
        <v>110</v>
      </c>
      <c r="N8" s="16"/>
      <c r="O8" s="16"/>
      <c r="P8" s="16" t="s">
        <v>49</v>
      </c>
      <c r="Q8" s="28"/>
      <c r="R8" s="4"/>
      <c r="T8" s="101"/>
      <c r="U8" s="44" t="s">
        <v>29</v>
      </c>
    </row>
    <row r="9" spans="1:21" s="2" customFormat="1" ht="15.75" customHeight="1" x14ac:dyDescent="0.25">
      <c r="A9" s="34">
        <v>4</v>
      </c>
      <c r="B9" s="21" t="s">
        <v>147</v>
      </c>
      <c r="C9" s="21">
        <v>43166</v>
      </c>
      <c r="D9" s="4" t="s">
        <v>149</v>
      </c>
      <c r="E9" s="22" t="s">
        <v>150</v>
      </c>
      <c r="F9" s="4"/>
      <c r="G9" s="4"/>
      <c r="H9" s="4"/>
      <c r="I9" s="24"/>
      <c r="J9" s="17" t="s">
        <v>192</v>
      </c>
      <c r="K9" s="16"/>
      <c r="L9" s="16"/>
      <c r="M9" s="16" t="s">
        <v>193</v>
      </c>
      <c r="N9" s="16"/>
      <c r="O9" s="16"/>
      <c r="P9" s="16" t="s">
        <v>49</v>
      </c>
      <c r="Q9" s="28"/>
      <c r="R9" s="4"/>
      <c r="T9" s="101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102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100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101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102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0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0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TG007S</vt:lpstr>
      <vt:lpstr>TG102</vt:lpstr>
      <vt:lpstr>TG102SE</vt:lpstr>
      <vt:lpstr>TG007</vt:lpstr>
      <vt:lpstr>TG102V</vt:lpstr>
      <vt:lpstr>TG102LE</vt:lpstr>
      <vt:lpstr>TG007X</vt:lpstr>
      <vt:lpstr>Ireader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2018-07-06T07:51:29Z</dcterms:modified>
</cp:coreProperties>
</file>