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1\02.XuLyBH\"/>
    </mc:Choice>
  </mc:AlternateContent>
  <bookViews>
    <workbookView xWindow="-15" yWindow="4035" windowWidth="10320" windowHeight="4065" activeTab="3"/>
  </bookViews>
  <sheets>
    <sheet name="TG102" sheetId="22" r:id="rId1"/>
    <sheet name="TG102V" sheetId="24" r:id="rId2"/>
    <sheet name="TG102LE" sheetId="23" r:id="rId3"/>
    <sheet name="Tong hop thang" sheetId="17" r:id="rId4"/>
  </sheets>
  <calcPr calcId="152511"/>
</workbook>
</file>

<file path=xl/calcChain.xml><?xml version="1.0" encoding="utf-8"?>
<calcChain xmlns="http://schemas.openxmlformats.org/spreadsheetml/2006/main">
  <c r="U36" i="24" l="1"/>
  <c r="U35" i="24"/>
  <c r="U34" i="24"/>
  <c r="U33" i="24"/>
  <c r="U32" i="24"/>
  <c r="U31" i="24"/>
  <c r="U30" i="24"/>
  <c r="U29" i="24"/>
  <c r="U28" i="24"/>
  <c r="U27" i="24"/>
  <c r="U26" i="24"/>
  <c r="U21" i="24"/>
  <c r="U20" i="24"/>
  <c r="U36" i="23"/>
  <c r="U35" i="23"/>
  <c r="U34" i="23"/>
  <c r="U33" i="23"/>
  <c r="U32" i="23"/>
  <c r="U31" i="23"/>
  <c r="U30" i="23"/>
  <c r="U29" i="23"/>
  <c r="U28" i="23"/>
  <c r="U27" i="23"/>
  <c r="U26" i="23"/>
  <c r="U21" i="23"/>
  <c r="U20" i="23"/>
  <c r="U22" i="23" s="1"/>
  <c r="U37" i="24" l="1"/>
  <c r="U22" i="24"/>
  <c r="U37" i="23"/>
  <c r="U36" i="17"/>
  <c r="U35" i="17"/>
  <c r="U34" i="17"/>
  <c r="U33" i="17"/>
  <c r="U32" i="17"/>
  <c r="U31" i="17"/>
  <c r="U30" i="17"/>
  <c r="U29" i="17"/>
  <c r="U28" i="17"/>
  <c r="U27" i="17"/>
  <c r="U26" i="17"/>
  <c r="U21" i="17"/>
  <c r="U20" i="17"/>
  <c r="V36" i="22"/>
  <c r="V35" i="22"/>
  <c r="V34" i="22"/>
  <c r="V33" i="22"/>
  <c r="V32" i="22"/>
  <c r="V31" i="22"/>
  <c r="V30" i="22"/>
  <c r="V29" i="22"/>
  <c r="V28" i="22"/>
  <c r="V27" i="22"/>
  <c r="V26" i="22"/>
  <c r="V21" i="22"/>
  <c r="V20" i="22"/>
  <c r="U22" i="17" l="1"/>
  <c r="U37" i="17"/>
  <c r="V37" i="22"/>
  <c r="V22" i="22"/>
</calcChain>
</file>

<file path=xl/sharedStrings.xml><?xml version="1.0" encoding="utf-8"?>
<sst xmlns="http://schemas.openxmlformats.org/spreadsheetml/2006/main" count="474" uniqueCount="102">
  <si>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</si>
  <si>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</si>
  <si>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</si>
  <si>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</si>
  <si>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</si>
  <si>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</si>
  <si>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</si>
  <si>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</si>
  <si>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</si>
  <si>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</si>
  <si>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</si>
  <si>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</si>
  <si>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</si>
  <si>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</si>
  <si>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</si>
  <si>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</si>
  <si>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</si>
  <si>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</si>
  <si>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</si>
  <si>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</si>
  <si>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</si>
  <si>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</si>
  <si>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</si>
  <si>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</si>
  <si>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</si>
  <si>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</si>
  <si>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</si>
  <si>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</si>
  <si>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</si>
  <si>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</si>
  <si>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</si>
  <si>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</si>
  <si>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</si>
  <si>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</si>
  <si>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</si>
  <si>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</si>
  <si>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</si>
  <si>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</si>
  <si>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</si>
  <si>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</si>
  <si>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</si>
  <si>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</si>
  <si>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</si>
  <si>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</si>
  <si>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XỬ LÝ THIẾT BỊ BẢO HÀNH THÁNG 1 NĂM 2019</t>
  </si>
  <si>
    <t>BT</t>
  </si>
  <si>
    <t>ACC</t>
  </si>
  <si>
    <t>Lỗi ACC</t>
  </si>
  <si>
    <t>RTB</t>
  </si>
  <si>
    <t>SF</t>
  </si>
  <si>
    <t>Setfactory (SF)</t>
  </si>
  <si>
    <t>Restore Bin (RTB)</t>
  </si>
  <si>
    <t>Nâng cấp FW</t>
  </si>
  <si>
    <t>Hùng Cường</t>
  </si>
  <si>
    <t>TG102</t>
  </si>
  <si>
    <t>H</t>
  </si>
  <si>
    <t>sim+thẻ</t>
  </si>
  <si>
    <t>thẻ</t>
  </si>
  <si>
    <t xml:space="preserve">221.132.035.067,30303
</t>
  </si>
  <si>
    <t>B.2.21</t>
  </si>
  <si>
    <t>Hỏng IC nguồn 5V</t>
  </si>
  <si>
    <t>013227004359521</t>
  </si>
  <si>
    <t>ID mới :'013227004359521</t>
  </si>
  <si>
    <t>X.4.0.0.00002.180125</t>
  </si>
  <si>
    <t>221.132.035.067,10304</t>
  </si>
  <si>
    <t>B.2.27</t>
  </si>
  <si>
    <t>ID mới :862118020969785</t>
  </si>
  <si>
    <t>Lên QC14,Nâng cấp FW</t>
  </si>
  <si>
    <t>Nạp lại FW</t>
  </si>
  <si>
    <t>Thể</t>
  </si>
  <si>
    <t>Thay IC nguồn 5V,nâng cấp FW</t>
  </si>
  <si>
    <t>07/01/2019</t>
  </si>
  <si>
    <t>08/01/2019</t>
  </si>
  <si>
    <t>23/01/2019</t>
  </si>
  <si>
    <t>thẻ nhớ</t>
  </si>
  <si>
    <t>Không chốt GPS</t>
  </si>
  <si>
    <t>Thiết lập gps baudrate, nâng cấp FW</t>
  </si>
  <si>
    <t>Tùng</t>
  </si>
  <si>
    <t>25/01/2019</t>
  </si>
  <si>
    <t>Hỏng Diode quá áp,không nhận sim</t>
  </si>
  <si>
    <t>203.162.121.024,09007</t>
  </si>
  <si>
    <t>X.3.0.0.00042.250815</t>
  </si>
  <si>
    <t>221.132.035.067,30214</t>
  </si>
  <si>
    <t>B.2.27B</t>
  </si>
  <si>
    <t>221.132.035.067,30303</t>
  </si>
  <si>
    <t>013227004334532</t>
  </si>
  <si>
    <t>TG102LE</t>
  </si>
  <si>
    <t>Còn BH</t>
  </si>
  <si>
    <t>TG102V</t>
  </si>
  <si>
    <t>221.132.035.067,50214</t>
  </si>
  <si>
    <t>LE.1.00.---01.180710</t>
  </si>
  <si>
    <t>LE.1.00.---04.181025</t>
  </si>
  <si>
    <t>VI.1.00.---01.170906</t>
  </si>
  <si>
    <t>dt.vnetgps.com,16767</t>
  </si>
  <si>
    <t>VI.1.00.---01.180629</t>
  </si>
  <si>
    <t>Câu sim</t>
  </si>
  <si>
    <t>Thay Diode quá áp,câu sim</t>
  </si>
  <si>
    <t>Hỏng IC giao tiếp</t>
  </si>
  <si>
    <t>Thay MAX3232 nâng cấp FW</t>
  </si>
  <si>
    <t>ID mới :'013227004334532</t>
  </si>
  <si>
    <t>ID mới :862118021524704</t>
  </si>
  <si>
    <t>29/01/2019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</si>
</sst>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3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3" fillId="3" borderId="1" xfId="0" quotePrefix="1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I1" zoomScale="55" zoomScaleNormal="55" workbookViewId="0">
      <selection activeCell="B6" sqref="B6:R12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45.28515625" style="6" customWidth="1"/>
    <col min="10" max="10" width="56.42578125" customWidth="1"/>
    <col min="11" max="11" width="33.42578125" customWidth="1"/>
    <col min="12" max="12" width="30.7109375" style="3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56" t="s">
        <v>44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11"/>
    </row>
    <row r="2" spans="1:22" ht="20.25" customHeight="1" x14ac:dyDescent="0.25">
      <c r="A2" s="57" t="s">
        <v>11</v>
      </c>
      <c r="B2" s="58"/>
      <c r="C2" s="58"/>
      <c r="D2" s="58"/>
      <c r="E2" s="59" t="s">
        <v>53</v>
      </c>
      <c r="F2" s="59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7"/>
      <c r="B3" s="38"/>
      <c r="C3" s="38"/>
      <c r="D3" s="38"/>
      <c r="E3" s="38"/>
      <c r="F3" s="38"/>
      <c r="G3" s="38"/>
      <c r="H3" s="38"/>
      <c r="I3" s="38"/>
      <c r="J3" s="38"/>
      <c r="K3" s="38"/>
      <c r="L3" s="39"/>
      <c r="M3" s="38"/>
      <c r="N3" s="38"/>
      <c r="O3" s="38"/>
      <c r="P3" s="38"/>
      <c r="Q3" s="40"/>
    </row>
    <row r="4" spans="1:22" ht="16.5" x14ac:dyDescent="0.25">
      <c r="A4" s="60" t="s">
        <v>0</v>
      </c>
      <c r="B4" s="61" t="s">
        <v>10</v>
      </c>
      <c r="C4" s="61"/>
      <c r="D4" s="61"/>
      <c r="E4" s="61"/>
      <c r="F4" s="61"/>
      <c r="G4" s="61"/>
      <c r="H4" s="61"/>
      <c r="I4" s="61"/>
      <c r="J4" s="55" t="s">
        <v>6</v>
      </c>
      <c r="K4" s="55" t="s">
        <v>15</v>
      </c>
      <c r="L4" s="55"/>
      <c r="M4" s="55" t="s">
        <v>8</v>
      </c>
      <c r="N4" s="55"/>
      <c r="O4" s="62" t="s">
        <v>9</v>
      </c>
      <c r="P4" s="62" t="s">
        <v>18</v>
      </c>
      <c r="Q4" s="55" t="s">
        <v>25</v>
      </c>
      <c r="R4" s="55" t="s">
        <v>20</v>
      </c>
      <c r="U4" s="55" t="s">
        <v>25</v>
      </c>
      <c r="V4" s="55" t="s">
        <v>20</v>
      </c>
    </row>
    <row r="5" spans="1:22" ht="45" customHeight="1" x14ac:dyDescent="0.25">
      <c r="A5" s="60"/>
      <c r="B5" s="44" t="s">
        <v>1</v>
      </c>
      <c r="C5" s="44" t="s">
        <v>2</v>
      </c>
      <c r="D5" s="43" t="s">
        <v>3</v>
      </c>
      <c r="E5" s="43" t="s">
        <v>12</v>
      </c>
      <c r="F5" s="43" t="s">
        <v>4</v>
      </c>
      <c r="G5" s="5" t="s">
        <v>5</v>
      </c>
      <c r="H5" s="5" t="s">
        <v>7</v>
      </c>
      <c r="I5" s="19" t="s">
        <v>19</v>
      </c>
      <c r="J5" s="55"/>
      <c r="K5" s="44" t="s">
        <v>16</v>
      </c>
      <c r="L5" s="44" t="s">
        <v>17</v>
      </c>
      <c r="M5" s="43" t="s">
        <v>13</v>
      </c>
      <c r="N5" s="44" t="s">
        <v>14</v>
      </c>
      <c r="O5" s="62"/>
      <c r="P5" s="62"/>
      <c r="Q5" s="55"/>
      <c r="R5" s="55"/>
      <c r="U5" s="55"/>
      <c r="V5" s="55"/>
    </row>
    <row r="6" spans="1:22" s="2" customFormat="1" ht="15.75" customHeight="1" x14ac:dyDescent="0.25">
      <c r="A6" s="32">
        <v>1</v>
      </c>
      <c r="B6" s="21" t="s">
        <v>71</v>
      </c>
      <c r="C6" s="21" t="s">
        <v>72</v>
      </c>
      <c r="D6" s="4" t="s">
        <v>54</v>
      </c>
      <c r="E6" s="22">
        <v>864161020964677</v>
      </c>
      <c r="F6" s="4"/>
      <c r="G6" s="4" t="s">
        <v>55</v>
      </c>
      <c r="H6" s="16"/>
      <c r="I6" s="24" t="s">
        <v>64</v>
      </c>
      <c r="J6" s="16"/>
      <c r="K6" s="16" t="s">
        <v>63</v>
      </c>
      <c r="L6" s="16"/>
      <c r="M6" s="16" t="s">
        <v>68</v>
      </c>
      <c r="N6" s="16"/>
      <c r="O6" s="16" t="s">
        <v>45</v>
      </c>
      <c r="P6" s="16" t="s">
        <v>69</v>
      </c>
      <c r="Q6" s="31" t="s">
        <v>26</v>
      </c>
      <c r="R6" s="32" t="s">
        <v>31</v>
      </c>
      <c r="U6" s="52" t="s">
        <v>24</v>
      </c>
      <c r="V6" s="32" t="s">
        <v>27</v>
      </c>
    </row>
    <row r="7" spans="1:22" s="2" customFormat="1" ht="15.75" customHeight="1" x14ac:dyDescent="0.25">
      <c r="A7" s="32">
        <v>2</v>
      </c>
      <c r="B7" s="21" t="s">
        <v>71</v>
      </c>
      <c r="C7" s="21" t="s">
        <v>72</v>
      </c>
      <c r="D7" s="4" t="s">
        <v>54</v>
      </c>
      <c r="E7" s="22">
        <v>862118020969785</v>
      </c>
      <c r="F7" s="4" t="s">
        <v>56</v>
      </c>
      <c r="G7" s="4" t="s">
        <v>55</v>
      </c>
      <c r="H7" s="16" t="s">
        <v>66</v>
      </c>
      <c r="I7" s="25" t="s">
        <v>58</v>
      </c>
      <c r="J7" s="16"/>
      <c r="K7" s="16" t="s">
        <v>65</v>
      </c>
      <c r="L7" s="16" t="s">
        <v>63</v>
      </c>
      <c r="M7" s="16" t="s">
        <v>67</v>
      </c>
      <c r="N7" s="16"/>
      <c r="O7" s="16" t="s">
        <v>45</v>
      </c>
      <c r="P7" s="16" t="s">
        <v>69</v>
      </c>
      <c r="Q7" s="31" t="s">
        <v>26</v>
      </c>
      <c r="R7" s="32" t="s">
        <v>31</v>
      </c>
      <c r="U7" s="53"/>
      <c r="V7" s="32" t="s">
        <v>43</v>
      </c>
    </row>
    <row r="8" spans="1:22" s="2" customFormat="1" ht="15.75" customHeight="1" x14ac:dyDescent="0.25">
      <c r="A8" s="32">
        <v>3</v>
      </c>
      <c r="B8" s="21" t="s">
        <v>71</v>
      </c>
      <c r="C8" s="21" t="s">
        <v>72</v>
      </c>
      <c r="D8" s="4" t="s">
        <v>54</v>
      </c>
      <c r="E8" s="47" t="s">
        <v>61</v>
      </c>
      <c r="F8" s="4" t="s">
        <v>57</v>
      </c>
      <c r="G8" s="4" t="s">
        <v>55</v>
      </c>
      <c r="H8" s="25" t="s">
        <v>62</v>
      </c>
      <c r="I8" s="25" t="s">
        <v>58</v>
      </c>
      <c r="J8" s="16" t="s">
        <v>60</v>
      </c>
      <c r="K8" s="16" t="s">
        <v>59</v>
      </c>
      <c r="L8" s="16" t="s">
        <v>63</v>
      </c>
      <c r="M8" s="16" t="s">
        <v>70</v>
      </c>
      <c r="N8" s="27">
        <v>140000</v>
      </c>
      <c r="O8" s="16" t="s">
        <v>45</v>
      </c>
      <c r="P8" s="16" t="s">
        <v>69</v>
      </c>
      <c r="Q8" s="28" t="s">
        <v>24</v>
      </c>
      <c r="R8" s="4" t="s">
        <v>38</v>
      </c>
      <c r="U8" s="53"/>
      <c r="V8" s="32" t="s">
        <v>28</v>
      </c>
    </row>
    <row r="9" spans="1:22" s="2" customFormat="1" ht="15.75" customHeight="1" x14ac:dyDescent="0.25">
      <c r="A9" s="32">
        <v>4</v>
      </c>
      <c r="B9" s="21" t="s">
        <v>73</v>
      </c>
      <c r="C9" s="21" t="s">
        <v>73</v>
      </c>
      <c r="D9" s="4" t="s">
        <v>54</v>
      </c>
      <c r="E9" s="22">
        <v>864161026921085</v>
      </c>
      <c r="F9" s="4" t="s">
        <v>74</v>
      </c>
      <c r="G9" s="4" t="s">
        <v>55</v>
      </c>
      <c r="H9" s="25"/>
      <c r="I9" s="24" t="s">
        <v>64</v>
      </c>
      <c r="J9" s="16" t="s">
        <v>75</v>
      </c>
      <c r="K9" s="16" t="s">
        <v>65</v>
      </c>
      <c r="L9" s="16" t="s">
        <v>63</v>
      </c>
      <c r="M9" s="16" t="s">
        <v>76</v>
      </c>
      <c r="N9" s="16"/>
      <c r="O9" s="16" t="s">
        <v>45</v>
      </c>
      <c r="P9" s="16" t="s">
        <v>77</v>
      </c>
      <c r="Q9" s="28" t="s">
        <v>26</v>
      </c>
      <c r="R9" s="4" t="s">
        <v>28</v>
      </c>
      <c r="U9" s="53"/>
      <c r="V9" s="32" t="s">
        <v>38</v>
      </c>
    </row>
    <row r="10" spans="1:22" s="2" customFormat="1" ht="15.75" customHeight="1" x14ac:dyDescent="0.25">
      <c r="A10" s="32">
        <v>5</v>
      </c>
      <c r="B10" s="21" t="s">
        <v>78</v>
      </c>
      <c r="C10" s="21" t="s">
        <v>101</v>
      </c>
      <c r="D10" s="4" t="s">
        <v>54</v>
      </c>
      <c r="E10" s="22">
        <v>862118022974734</v>
      </c>
      <c r="F10" s="4" t="s">
        <v>57</v>
      </c>
      <c r="G10" s="4" t="s">
        <v>55</v>
      </c>
      <c r="H10" s="25"/>
      <c r="I10" s="25" t="s">
        <v>82</v>
      </c>
      <c r="J10" s="16"/>
      <c r="K10" s="16" t="s">
        <v>81</v>
      </c>
      <c r="L10" s="16"/>
      <c r="M10" s="16" t="s">
        <v>68</v>
      </c>
      <c r="N10" s="16"/>
      <c r="O10" s="16" t="s">
        <v>45</v>
      </c>
      <c r="P10" s="16" t="s">
        <v>69</v>
      </c>
      <c r="Q10" s="31" t="s">
        <v>26</v>
      </c>
      <c r="R10" s="4" t="s">
        <v>31</v>
      </c>
      <c r="U10" s="53"/>
      <c r="V10" s="32" t="s">
        <v>46</v>
      </c>
    </row>
    <row r="11" spans="1:22" s="2" customFormat="1" ht="15.75" customHeight="1" x14ac:dyDescent="0.25">
      <c r="A11" s="32">
        <v>6</v>
      </c>
      <c r="B11" s="21" t="s">
        <v>78</v>
      </c>
      <c r="C11" s="21" t="s">
        <v>101</v>
      </c>
      <c r="D11" s="4" t="s">
        <v>54</v>
      </c>
      <c r="E11" s="22">
        <v>862118021524764</v>
      </c>
      <c r="F11" s="4"/>
      <c r="G11" s="4" t="s">
        <v>55</v>
      </c>
      <c r="H11" s="16" t="s">
        <v>100</v>
      </c>
      <c r="I11" s="17" t="s">
        <v>80</v>
      </c>
      <c r="J11" s="16" t="s">
        <v>79</v>
      </c>
      <c r="K11" s="16" t="s">
        <v>63</v>
      </c>
      <c r="L11" s="16"/>
      <c r="M11" s="16" t="s">
        <v>96</v>
      </c>
      <c r="N11" s="27">
        <v>10000</v>
      </c>
      <c r="O11" s="16" t="s">
        <v>45</v>
      </c>
      <c r="P11" s="16" t="s">
        <v>69</v>
      </c>
      <c r="Q11" s="31" t="s">
        <v>24</v>
      </c>
      <c r="R11" s="4" t="s">
        <v>38</v>
      </c>
      <c r="U11" s="54"/>
      <c r="V11" s="32" t="s">
        <v>37</v>
      </c>
    </row>
    <row r="12" spans="1:22" s="18" customFormat="1" ht="15.75" customHeight="1" x14ac:dyDescent="0.25">
      <c r="A12" s="32">
        <v>7</v>
      </c>
      <c r="B12" s="21" t="s">
        <v>78</v>
      </c>
      <c r="C12" s="21" t="s">
        <v>101</v>
      </c>
      <c r="D12" s="16" t="s">
        <v>54</v>
      </c>
      <c r="E12" s="50" t="s">
        <v>85</v>
      </c>
      <c r="F12" s="16" t="s">
        <v>57</v>
      </c>
      <c r="G12" s="16" t="s">
        <v>55</v>
      </c>
      <c r="H12" s="16" t="s">
        <v>99</v>
      </c>
      <c r="I12" s="16" t="s">
        <v>84</v>
      </c>
      <c r="J12" s="16" t="s">
        <v>97</v>
      </c>
      <c r="K12" s="16" t="s">
        <v>83</v>
      </c>
      <c r="L12" s="16" t="s">
        <v>81</v>
      </c>
      <c r="M12" s="16" t="s">
        <v>98</v>
      </c>
      <c r="N12" s="27">
        <v>30000</v>
      </c>
      <c r="O12" s="16" t="s">
        <v>45</v>
      </c>
      <c r="P12" s="16" t="s">
        <v>69</v>
      </c>
      <c r="Q12" s="31" t="s">
        <v>24</v>
      </c>
      <c r="R12" s="4" t="s">
        <v>37</v>
      </c>
      <c r="U12" s="52" t="s">
        <v>26</v>
      </c>
      <c r="V12" s="32" t="s">
        <v>30</v>
      </c>
    </row>
    <row r="13" spans="1:22" s="2" customFormat="1" ht="15.75" customHeight="1" x14ac:dyDescent="0.25">
      <c r="A13" s="32">
        <v>8</v>
      </c>
      <c r="B13" s="21"/>
      <c r="C13" s="21"/>
      <c r="D13" s="16"/>
      <c r="E13" s="34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1"/>
      <c r="R13" s="33"/>
      <c r="U13" s="53"/>
      <c r="V13" s="32" t="s">
        <v>49</v>
      </c>
    </row>
    <row r="14" spans="1:22" s="2" customFormat="1" ht="15.75" customHeight="1" x14ac:dyDescent="0.25">
      <c r="A14" s="32">
        <v>9</v>
      </c>
      <c r="B14" s="21"/>
      <c r="C14" s="21"/>
      <c r="D14" s="16"/>
      <c r="E14" s="34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1"/>
      <c r="R14" s="33"/>
      <c r="U14" s="53"/>
      <c r="V14" s="32" t="s">
        <v>48</v>
      </c>
    </row>
    <row r="15" spans="1:22" ht="16.5" x14ac:dyDescent="0.25">
      <c r="A15" s="32">
        <v>10</v>
      </c>
      <c r="B15" s="21"/>
      <c r="C15" s="21"/>
      <c r="D15" s="16"/>
      <c r="E15" s="34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1"/>
      <c r="R15" s="33"/>
      <c r="U15" s="53"/>
      <c r="V15" s="32" t="s">
        <v>31</v>
      </c>
    </row>
    <row r="16" spans="1:22" ht="16.5" x14ac:dyDescent="0.25">
      <c r="A16" s="32">
        <v>11</v>
      </c>
      <c r="B16" s="21"/>
      <c r="C16" s="21"/>
      <c r="D16" s="16"/>
      <c r="E16" s="3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1"/>
      <c r="R16" s="33"/>
      <c r="U16" s="54"/>
      <c r="V16" s="32" t="s">
        <v>32</v>
      </c>
    </row>
    <row r="17" spans="1:22" ht="16.5" x14ac:dyDescent="0.25">
      <c r="A17" s="32">
        <v>12</v>
      </c>
      <c r="B17" s="21"/>
      <c r="C17" s="21"/>
      <c r="D17" s="16"/>
      <c r="E17" s="34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1"/>
      <c r="R17" s="33"/>
      <c r="U17" s="45"/>
      <c r="V17" s="45"/>
    </row>
    <row r="18" spans="1:22" ht="16.5" x14ac:dyDescent="0.25">
      <c r="A18" s="32">
        <v>13</v>
      </c>
      <c r="B18" s="21"/>
      <c r="C18" s="21"/>
      <c r="D18" s="16"/>
      <c r="E18" s="34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1"/>
      <c r="R18" s="33"/>
      <c r="U18" s="46"/>
      <c r="V18" s="46"/>
    </row>
    <row r="19" spans="1:22" ht="16.5" x14ac:dyDescent="0.25">
      <c r="A19" s="32">
        <v>14</v>
      </c>
      <c r="B19" s="35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1"/>
      <c r="R19" s="33"/>
      <c r="U19" s="42" t="s">
        <v>40</v>
      </c>
      <c r="V19" s="4" t="s">
        <v>21</v>
      </c>
    </row>
    <row r="20" spans="1:22" ht="16.5" x14ac:dyDescent="0.25">
      <c r="A20" s="32">
        <v>15</v>
      </c>
      <c r="B20" s="35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1"/>
      <c r="R20" s="33"/>
      <c r="U20" s="4" t="s">
        <v>23</v>
      </c>
      <c r="V20" s="4">
        <f>COUNTIF($Q$6:$Q$55,"PM")</f>
        <v>4</v>
      </c>
    </row>
    <row r="21" spans="1:22" ht="16.5" x14ac:dyDescent="0.25">
      <c r="A21" s="32">
        <v>16</v>
      </c>
      <c r="B21" s="35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1"/>
      <c r="R21" s="33"/>
      <c r="U21" s="4" t="s">
        <v>22</v>
      </c>
      <c r="V21" s="4">
        <f>COUNTIF($Q$6:$Q$56,"PC")</f>
        <v>3</v>
      </c>
    </row>
    <row r="22" spans="1:22" ht="16.5" x14ac:dyDescent="0.25">
      <c r="A22" s="32">
        <v>17</v>
      </c>
      <c r="B22" s="35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1"/>
      <c r="R22" s="33"/>
      <c r="U22" s="42" t="s">
        <v>41</v>
      </c>
      <c r="V22" s="4">
        <f>SUM(V20:V21)</f>
        <v>7</v>
      </c>
    </row>
    <row r="23" spans="1:22" ht="16.5" x14ac:dyDescent="0.25">
      <c r="A23" s="32">
        <v>18</v>
      </c>
      <c r="B23" s="35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1"/>
      <c r="R23" s="33"/>
      <c r="U23" s="46"/>
      <c r="V23" s="46"/>
    </row>
    <row r="24" spans="1:22" ht="16.5" x14ac:dyDescent="0.25">
      <c r="A24" s="32">
        <v>19</v>
      </c>
      <c r="B24" s="35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1"/>
      <c r="R24" s="33"/>
      <c r="U24" s="46"/>
      <c r="V24" s="46"/>
    </row>
    <row r="25" spans="1:22" ht="16.5" x14ac:dyDescent="0.25">
      <c r="A25" s="32">
        <v>20</v>
      </c>
      <c r="B25" s="35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1"/>
      <c r="R25" s="33"/>
      <c r="U25" s="42" t="s">
        <v>20</v>
      </c>
      <c r="V25" s="4" t="s">
        <v>21</v>
      </c>
    </row>
    <row r="26" spans="1:22" ht="16.5" x14ac:dyDescent="0.25">
      <c r="A26" s="32">
        <v>21</v>
      </c>
      <c r="B26" s="35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1"/>
      <c r="R26" s="33"/>
      <c r="U26" s="32" t="s">
        <v>33</v>
      </c>
      <c r="V26" s="4">
        <f>COUNTIF($R$6:$R$55,"MCU")</f>
        <v>0</v>
      </c>
    </row>
    <row r="27" spans="1:22" ht="16.5" x14ac:dyDescent="0.25">
      <c r="A27" s="32">
        <v>22</v>
      </c>
      <c r="B27" s="35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1"/>
      <c r="R27" s="33"/>
      <c r="U27" s="32" t="s">
        <v>42</v>
      </c>
      <c r="V27" s="4">
        <f>COUNTIF($R$6:$R$55,"GSM")</f>
        <v>0</v>
      </c>
    </row>
    <row r="28" spans="1:22" ht="16.5" x14ac:dyDescent="0.25">
      <c r="A28" s="32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1"/>
      <c r="R28" s="33"/>
      <c r="U28" s="32" t="s">
        <v>34</v>
      </c>
      <c r="V28" s="4">
        <f>COUNTIF($R$6:$R$55,"GPS")</f>
        <v>1</v>
      </c>
    </row>
    <row r="29" spans="1:22" ht="16.5" x14ac:dyDescent="0.25">
      <c r="A29" s="32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1"/>
      <c r="R29" s="33"/>
      <c r="U29" s="32" t="s">
        <v>39</v>
      </c>
      <c r="V29" s="4">
        <f>COUNTIF($R$6:$R$55,"NG")</f>
        <v>2</v>
      </c>
    </row>
    <row r="30" spans="1:22" ht="16.5" x14ac:dyDescent="0.25">
      <c r="A30" s="32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1"/>
      <c r="R30" s="33"/>
      <c r="U30" s="32" t="s">
        <v>47</v>
      </c>
      <c r="V30" s="4">
        <f>COUNTIF($R$6:$R$56,"ACC")</f>
        <v>0</v>
      </c>
    </row>
    <row r="31" spans="1:22" ht="16.5" x14ac:dyDescent="0.25">
      <c r="A31" s="32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1"/>
      <c r="R31" s="33"/>
      <c r="U31" s="32" t="s">
        <v>29</v>
      </c>
      <c r="V31" s="4">
        <f>COUNTIF($R$6:$R$55,"LK")</f>
        <v>1</v>
      </c>
    </row>
    <row r="32" spans="1:22" ht="16.5" x14ac:dyDescent="0.25">
      <c r="A32" s="32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1"/>
      <c r="R32" s="33"/>
      <c r="U32" s="32" t="s">
        <v>35</v>
      </c>
      <c r="V32" s="4">
        <f>COUNTIF($R$6:$R$55,"MCH")</f>
        <v>0</v>
      </c>
    </row>
    <row r="33" spans="1:22" ht="16.5" x14ac:dyDescent="0.25">
      <c r="A33" s="32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1"/>
      <c r="R33" s="33"/>
      <c r="U33" s="32" t="s">
        <v>50</v>
      </c>
      <c r="V33" s="4">
        <f>COUNTIF($R$6:$R$55,"SF")</f>
        <v>0</v>
      </c>
    </row>
    <row r="34" spans="1:22" ht="16.5" x14ac:dyDescent="0.25">
      <c r="A34" s="32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1"/>
      <c r="R34" s="33"/>
      <c r="U34" s="32" t="s">
        <v>51</v>
      </c>
      <c r="V34" s="4">
        <f>COUNTIF($R$6:$R$55,"RTB")</f>
        <v>0</v>
      </c>
    </row>
    <row r="35" spans="1:22" ht="16.5" x14ac:dyDescent="0.25">
      <c r="A35" s="32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1"/>
      <c r="R35" s="33"/>
      <c r="U35" s="32" t="s">
        <v>52</v>
      </c>
      <c r="V35" s="4">
        <f>COUNTIF($R$6:$R$55,"NCFW")</f>
        <v>3</v>
      </c>
    </row>
    <row r="36" spans="1:22" ht="16.5" x14ac:dyDescent="0.25">
      <c r="A36" s="32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1"/>
      <c r="R36" s="33"/>
      <c r="U36" s="32" t="s">
        <v>36</v>
      </c>
      <c r="V36" s="4">
        <f>COUNTIF($R$6:$R$55,"KL")</f>
        <v>0</v>
      </c>
    </row>
    <row r="37" spans="1:22" ht="16.5" x14ac:dyDescent="0.25">
      <c r="A37" s="32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1"/>
      <c r="R37" s="33"/>
      <c r="U37" s="42" t="s">
        <v>41</v>
      </c>
      <c r="V37" s="4">
        <f>SUM(V26:V36)</f>
        <v>7</v>
      </c>
    </row>
    <row r="38" spans="1:22" ht="16.5" x14ac:dyDescent="0.25">
      <c r="A38" s="32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1"/>
      <c r="R38" s="33"/>
    </row>
    <row r="39" spans="1:22" ht="16.5" x14ac:dyDescent="0.25">
      <c r="A39" s="32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1"/>
      <c r="R39" s="33"/>
    </row>
    <row r="40" spans="1:22" ht="16.5" x14ac:dyDescent="0.25">
      <c r="A40" s="32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1"/>
      <c r="R40" s="33"/>
    </row>
    <row r="41" spans="1:22" ht="16.5" x14ac:dyDescent="0.25">
      <c r="A41" s="32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1"/>
      <c r="R41" s="33"/>
    </row>
    <row r="42" spans="1:22" ht="16.5" x14ac:dyDescent="0.25">
      <c r="A42" s="32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1"/>
      <c r="R42" s="33"/>
    </row>
    <row r="43" spans="1:22" ht="16.5" x14ac:dyDescent="0.25">
      <c r="A43" s="32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1"/>
      <c r="R43" s="33"/>
    </row>
    <row r="44" spans="1:22" ht="16.5" x14ac:dyDescent="0.25">
      <c r="A44" s="32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1"/>
      <c r="R44" s="33"/>
    </row>
    <row r="45" spans="1:22" ht="16.5" x14ac:dyDescent="0.25">
      <c r="A45" s="32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1"/>
      <c r="R45" s="33"/>
    </row>
    <row r="46" spans="1:22" ht="16.5" x14ac:dyDescent="0.25">
      <c r="A46" s="32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1"/>
      <c r="R46" s="33"/>
    </row>
    <row r="47" spans="1:22" ht="16.5" x14ac:dyDescent="0.25">
      <c r="A47" s="32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1"/>
      <c r="R47" s="33"/>
    </row>
    <row r="48" spans="1:22" ht="16.5" x14ac:dyDescent="0.25">
      <c r="A48" s="32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1"/>
      <c r="R48" s="33"/>
    </row>
    <row r="49" spans="1:18" ht="16.5" x14ac:dyDescent="0.25">
      <c r="A49" s="32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1"/>
      <c r="R49" s="33"/>
    </row>
    <row r="50" spans="1:18" ht="16.5" x14ac:dyDescent="0.25">
      <c r="A50" s="32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1"/>
      <c r="R50" s="33"/>
    </row>
    <row r="51" spans="1:18" ht="16.5" x14ac:dyDescent="0.25">
      <c r="A51" s="32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1"/>
      <c r="R51" s="33"/>
    </row>
    <row r="52" spans="1:18" ht="16.5" x14ac:dyDescent="0.25">
      <c r="A52" s="32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1"/>
      <c r="R52" s="33"/>
    </row>
    <row r="53" spans="1:18" ht="16.5" x14ac:dyDescent="0.25">
      <c r="A53" s="32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1"/>
      <c r="R53" s="33"/>
    </row>
    <row r="54" spans="1:18" ht="16.5" x14ac:dyDescent="0.25">
      <c r="A54" s="32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1"/>
      <c r="R54" s="33"/>
    </row>
    <row r="55" spans="1:18" ht="16.5" x14ac:dyDescent="0.25">
      <c r="A55" s="32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0"/>
      <c r="M55" s="23"/>
      <c r="N55" s="23"/>
      <c r="O55" s="23"/>
      <c r="P55" s="23"/>
      <c r="Q55" s="23"/>
      <c r="R55" s="33"/>
    </row>
    <row r="57" spans="1:18" ht="16.5" x14ac:dyDescent="0.25">
      <c r="N57" s="29"/>
      <c r="O57" s="29"/>
    </row>
    <row r="58" spans="1:18" ht="16.5" x14ac:dyDescent="0.25">
      <c r="N58" s="29"/>
      <c r="O58" s="29"/>
    </row>
    <row r="59" spans="1:18" ht="16.5" x14ac:dyDescent="0.25">
      <c r="N59" s="29"/>
      <c r="O59" s="29"/>
    </row>
  </sheetData>
  <mergeCells count="16">
    <mergeCell ref="U6:U11"/>
    <mergeCell ref="U12:U16"/>
    <mergeCell ref="V4:V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opLeftCell="I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56" t="s">
        <v>44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7"/>
      <c r="R1" s="41"/>
    </row>
    <row r="2" spans="1:21" ht="20.25" customHeight="1" x14ac:dyDescent="0.25">
      <c r="A2" s="57" t="s">
        <v>11</v>
      </c>
      <c r="B2" s="58"/>
      <c r="C2" s="58"/>
      <c r="D2" s="58"/>
      <c r="E2" s="59" t="s">
        <v>53</v>
      </c>
      <c r="F2" s="59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41"/>
    </row>
    <row r="3" spans="1:21" ht="15.75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38"/>
      <c r="R3" s="41"/>
    </row>
    <row r="4" spans="1:21" ht="16.5" x14ac:dyDescent="0.25">
      <c r="A4" s="63" t="s">
        <v>0</v>
      </c>
      <c r="B4" s="65" t="s">
        <v>10</v>
      </c>
      <c r="C4" s="66"/>
      <c r="D4" s="66"/>
      <c r="E4" s="66"/>
      <c r="F4" s="66"/>
      <c r="G4" s="66"/>
      <c r="H4" s="66"/>
      <c r="I4" s="67"/>
      <c r="J4" s="68" t="s">
        <v>6</v>
      </c>
      <c r="K4" s="55" t="s">
        <v>15</v>
      </c>
      <c r="L4" s="55"/>
      <c r="M4" s="70" t="s">
        <v>8</v>
      </c>
      <c r="N4" s="71"/>
      <c r="O4" s="72" t="s">
        <v>9</v>
      </c>
      <c r="P4" s="72" t="s">
        <v>18</v>
      </c>
      <c r="Q4" s="55" t="s">
        <v>25</v>
      </c>
      <c r="R4" s="55" t="s">
        <v>20</v>
      </c>
      <c r="T4" s="55" t="s">
        <v>25</v>
      </c>
      <c r="U4" s="55" t="s">
        <v>20</v>
      </c>
    </row>
    <row r="5" spans="1:21" ht="45" customHeight="1" x14ac:dyDescent="0.25">
      <c r="A5" s="64"/>
      <c r="B5" s="49" t="s">
        <v>1</v>
      </c>
      <c r="C5" s="49" t="s">
        <v>2</v>
      </c>
      <c r="D5" s="48" t="s">
        <v>3</v>
      </c>
      <c r="E5" s="48" t="s">
        <v>12</v>
      </c>
      <c r="F5" s="48" t="s">
        <v>4</v>
      </c>
      <c r="G5" s="5" t="s">
        <v>5</v>
      </c>
      <c r="H5" s="5" t="s">
        <v>7</v>
      </c>
      <c r="I5" s="19" t="s">
        <v>19</v>
      </c>
      <c r="J5" s="69"/>
      <c r="K5" s="49" t="s">
        <v>16</v>
      </c>
      <c r="L5" s="49" t="s">
        <v>17</v>
      </c>
      <c r="M5" s="48" t="s">
        <v>13</v>
      </c>
      <c r="N5" s="49" t="s">
        <v>14</v>
      </c>
      <c r="O5" s="73"/>
      <c r="P5" s="73"/>
      <c r="Q5" s="55"/>
      <c r="R5" s="55"/>
      <c r="T5" s="55"/>
      <c r="U5" s="55"/>
    </row>
    <row r="6" spans="1:21" s="2" customFormat="1" ht="15.75" customHeight="1" x14ac:dyDescent="0.25">
      <c r="A6" s="32">
        <v>1</v>
      </c>
      <c r="B6" s="21" t="s">
        <v>78</v>
      </c>
      <c r="C6" s="21" t="s">
        <v>101</v>
      </c>
      <c r="D6" s="4" t="s">
        <v>88</v>
      </c>
      <c r="E6" s="22">
        <v>866192037820634</v>
      </c>
      <c r="F6" s="4"/>
      <c r="G6" s="4" t="s">
        <v>87</v>
      </c>
      <c r="H6" s="4"/>
      <c r="I6" s="16" t="s">
        <v>93</v>
      </c>
      <c r="J6" s="16"/>
      <c r="K6" s="45" t="s">
        <v>92</v>
      </c>
      <c r="L6" s="16" t="s">
        <v>94</v>
      </c>
      <c r="M6" s="16" t="s">
        <v>52</v>
      </c>
      <c r="N6" s="51" t="s">
        <v>95</v>
      </c>
      <c r="O6" s="16" t="s">
        <v>45</v>
      </c>
      <c r="P6" s="16" t="s">
        <v>69</v>
      </c>
      <c r="Q6" s="28" t="s">
        <v>26</v>
      </c>
      <c r="R6" s="4" t="s">
        <v>31</v>
      </c>
      <c r="T6" s="52" t="s">
        <v>24</v>
      </c>
      <c r="U6" s="32" t="s">
        <v>27</v>
      </c>
    </row>
    <row r="7" spans="1:21" s="2" customFormat="1" ht="15.75" customHeight="1" x14ac:dyDescent="0.25">
      <c r="A7" s="32">
        <v>2</v>
      </c>
      <c r="B7" s="21"/>
      <c r="C7" s="21"/>
      <c r="D7" s="4"/>
      <c r="E7" s="22"/>
      <c r="F7" s="4"/>
      <c r="G7" s="4"/>
      <c r="H7" s="17"/>
      <c r="I7" s="16"/>
      <c r="J7" s="16"/>
      <c r="K7" s="16"/>
      <c r="L7" s="16"/>
      <c r="M7" s="16"/>
      <c r="N7" s="16"/>
      <c r="O7" s="16"/>
      <c r="P7" s="16"/>
      <c r="Q7" s="28"/>
      <c r="R7" s="32"/>
      <c r="T7" s="53"/>
      <c r="U7" s="32" t="s">
        <v>43</v>
      </c>
    </row>
    <row r="8" spans="1:21" s="2" customFormat="1" ht="15.75" customHeight="1" x14ac:dyDescent="0.25">
      <c r="A8" s="32">
        <v>3</v>
      </c>
      <c r="B8" s="21"/>
      <c r="C8" s="21"/>
      <c r="D8" s="4"/>
      <c r="E8" s="22"/>
      <c r="F8" s="4"/>
      <c r="G8" s="4"/>
      <c r="H8" s="16"/>
      <c r="I8" s="24"/>
      <c r="J8" s="16"/>
      <c r="K8" s="16"/>
      <c r="L8" s="16"/>
      <c r="M8" s="16"/>
      <c r="N8" s="16"/>
      <c r="O8" s="16"/>
      <c r="P8" s="16"/>
      <c r="Q8" s="31"/>
      <c r="R8" s="32"/>
      <c r="T8" s="53"/>
      <c r="U8" s="32" t="s">
        <v>28</v>
      </c>
    </row>
    <row r="9" spans="1:21" s="2" customFormat="1" ht="15.75" customHeight="1" x14ac:dyDescent="0.25">
      <c r="A9" s="32">
        <v>4</v>
      </c>
      <c r="B9" s="21"/>
      <c r="C9" s="21"/>
      <c r="D9" s="4"/>
      <c r="E9" s="22"/>
      <c r="F9" s="4"/>
      <c r="G9" s="4"/>
      <c r="H9" s="17"/>
      <c r="I9" s="24"/>
      <c r="J9" s="16"/>
      <c r="K9" s="16"/>
      <c r="L9" s="16"/>
      <c r="M9" s="16"/>
      <c r="N9" s="16"/>
      <c r="O9" s="16"/>
      <c r="P9" s="16"/>
      <c r="Q9" s="31"/>
      <c r="R9" s="32"/>
      <c r="T9" s="53"/>
      <c r="U9" s="32" t="s">
        <v>38</v>
      </c>
    </row>
    <row r="10" spans="1:21" s="2" customFormat="1" ht="15.75" customHeight="1" x14ac:dyDescent="0.25">
      <c r="A10" s="32">
        <v>5</v>
      </c>
      <c r="B10" s="21"/>
      <c r="C10" s="21"/>
      <c r="D10" s="4"/>
      <c r="E10" s="22"/>
      <c r="F10" s="4"/>
      <c r="G10" s="4"/>
      <c r="H10" s="16"/>
      <c r="I10" s="24"/>
      <c r="J10" s="16"/>
      <c r="K10" s="16"/>
      <c r="L10" s="16"/>
      <c r="M10" s="16"/>
      <c r="N10" s="16"/>
      <c r="O10" s="16"/>
      <c r="P10" s="16"/>
      <c r="Q10" s="31"/>
      <c r="R10" s="32"/>
      <c r="T10" s="53"/>
      <c r="U10" s="32" t="s">
        <v>46</v>
      </c>
    </row>
    <row r="11" spans="1:21" s="2" customFormat="1" ht="15.75" customHeight="1" x14ac:dyDescent="0.25">
      <c r="A11" s="32">
        <v>6</v>
      </c>
      <c r="B11" s="21"/>
      <c r="C11" s="21"/>
      <c r="D11" s="4"/>
      <c r="E11" s="22"/>
      <c r="F11" s="4"/>
      <c r="G11" s="4"/>
      <c r="H11" s="17"/>
      <c r="I11" s="24"/>
      <c r="J11" s="16"/>
      <c r="K11" s="16"/>
      <c r="L11" s="16"/>
      <c r="M11" s="16"/>
      <c r="N11" s="16"/>
      <c r="O11" s="16"/>
      <c r="P11" s="16"/>
      <c r="Q11" s="31"/>
      <c r="R11" s="32"/>
      <c r="T11" s="54"/>
      <c r="U11" s="32" t="s">
        <v>37</v>
      </c>
    </row>
    <row r="12" spans="1:21" s="18" customFormat="1" ht="15.75" customHeight="1" x14ac:dyDescent="0.25">
      <c r="A12" s="32">
        <v>7</v>
      </c>
      <c r="B12" s="21"/>
      <c r="C12" s="21"/>
      <c r="D12" s="4"/>
      <c r="E12" s="22"/>
      <c r="F12" s="4"/>
      <c r="G12" s="4"/>
      <c r="H12" s="25"/>
      <c r="I12" s="24"/>
      <c r="J12" s="16"/>
      <c r="K12" s="16"/>
      <c r="L12" s="16"/>
      <c r="M12" s="16"/>
      <c r="N12" s="16"/>
      <c r="O12" s="16"/>
      <c r="P12" s="16"/>
      <c r="Q12" s="31"/>
      <c r="R12" s="32"/>
      <c r="T12" s="52" t="s">
        <v>26</v>
      </c>
      <c r="U12" s="32" t="s">
        <v>30</v>
      </c>
    </row>
    <row r="13" spans="1:21" s="2" customFormat="1" ht="15.75" customHeight="1" x14ac:dyDescent="0.25">
      <c r="A13" s="32">
        <v>8</v>
      </c>
      <c r="B13" s="21"/>
      <c r="C13" s="21"/>
      <c r="D13" s="16"/>
      <c r="E13" s="34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1"/>
      <c r="R13" s="33"/>
      <c r="T13" s="53"/>
      <c r="U13" s="32" t="s">
        <v>49</v>
      </c>
    </row>
    <row r="14" spans="1:21" s="2" customFormat="1" ht="15.75" customHeight="1" x14ac:dyDescent="0.25">
      <c r="A14" s="32">
        <v>9</v>
      </c>
      <c r="B14" s="21"/>
      <c r="C14" s="21"/>
      <c r="D14" s="16"/>
      <c r="E14" s="34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1"/>
      <c r="R14" s="33"/>
      <c r="T14" s="53"/>
      <c r="U14" s="32" t="s">
        <v>48</v>
      </c>
    </row>
    <row r="15" spans="1:21" ht="16.5" x14ac:dyDescent="0.25">
      <c r="A15" s="32">
        <v>10</v>
      </c>
      <c r="B15" s="21"/>
      <c r="C15" s="21"/>
      <c r="D15" s="16"/>
      <c r="E15" s="34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1"/>
      <c r="R15" s="33"/>
      <c r="T15" s="53"/>
      <c r="U15" s="32" t="s">
        <v>31</v>
      </c>
    </row>
    <row r="16" spans="1:21" ht="16.5" x14ac:dyDescent="0.25">
      <c r="A16" s="32">
        <v>11</v>
      </c>
      <c r="B16" s="21"/>
      <c r="C16" s="21"/>
      <c r="D16" s="16"/>
      <c r="E16" s="3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1"/>
      <c r="R16" s="33"/>
      <c r="T16" s="54"/>
      <c r="U16" s="32" t="s">
        <v>32</v>
      </c>
    </row>
    <row r="17" spans="1:21" ht="16.5" x14ac:dyDescent="0.25">
      <c r="A17" s="32">
        <v>12</v>
      </c>
      <c r="B17" s="21"/>
      <c r="C17" s="21"/>
      <c r="D17" s="16"/>
      <c r="E17" s="34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1"/>
      <c r="R17" s="33"/>
      <c r="T17" s="45"/>
      <c r="U17" s="45"/>
    </row>
    <row r="18" spans="1:21" ht="16.5" x14ac:dyDescent="0.25">
      <c r="A18" s="32">
        <v>13</v>
      </c>
      <c r="B18" s="21"/>
      <c r="C18" s="21"/>
      <c r="D18" s="16"/>
      <c r="E18" s="34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1"/>
      <c r="R18" s="33"/>
      <c r="T18" s="46"/>
      <c r="U18" s="46"/>
    </row>
    <row r="19" spans="1:21" ht="16.5" x14ac:dyDescent="0.25">
      <c r="A19" s="32">
        <v>14</v>
      </c>
      <c r="B19" s="35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1"/>
      <c r="R19" s="33"/>
      <c r="T19" s="42" t="s">
        <v>40</v>
      </c>
      <c r="U19" s="4" t="s">
        <v>21</v>
      </c>
    </row>
    <row r="20" spans="1:21" ht="16.5" x14ac:dyDescent="0.25">
      <c r="A20" s="32">
        <v>15</v>
      </c>
      <c r="B20" s="35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1"/>
      <c r="R20" s="33"/>
      <c r="T20" s="4" t="s">
        <v>23</v>
      </c>
      <c r="U20" s="4">
        <f>COUNTIF($Q$6:$Q$55,"PM")</f>
        <v>1</v>
      </c>
    </row>
    <row r="21" spans="1:21" ht="16.5" x14ac:dyDescent="0.25">
      <c r="A21" s="32">
        <v>16</v>
      </c>
      <c r="B21" s="35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1"/>
      <c r="R21" s="33"/>
      <c r="T21" s="4" t="s">
        <v>22</v>
      </c>
      <c r="U21" s="4">
        <f>COUNTIF($Q$6:$Q$56,"PC")</f>
        <v>0</v>
      </c>
    </row>
    <row r="22" spans="1:21" ht="16.5" x14ac:dyDescent="0.25">
      <c r="A22" s="32">
        <v>17</v>
      </c>
      <c r="B22" s="35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1"/>
      <c r="R22" s="33"/>
      <c r="T22" s="42" t="s">
        <v>41</v>
      </c>
      <c r="U22" s="4">
        <f>SUM(U20:U21)</f>
        <v>1</v>
      </c>
    </row>
    <row r="23" spans="1:21" ht="16.5" x14ac:dyDescent="0.25">
      <c r="A23" s="32">
        <v>18</v>
      </c>
      <c r="B23" s="35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1"/>
      <c r="R23" s="33"/>
      <c r="T23" s="46"/>
      <c r="U23" s="46"/>
    </row>
    <row r="24" spans="1:21" ht="16.5" x14ac:dyDescent="0.25">
      <c r="A24" s="32">
        <v>19</v>
      </c>
      <c r="B24" s="35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1"/>
      <c r="R24" s="33"/>
      <c r="T24" s="46"/>
      <c r="U24" s="46"/>
    </row>
    <row r="25" spans="1:21" ht="16.5" x14ac:dyDescent="0.25">
      <c r="A25" s="32">
        <v>20</v>
      </c>
      <c r="B25" s="35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1"/>
      <c r="R25" s="33"/>
      <c r="T25" s="42" t="s">
        <v>20</v>
      </c>
      <c r="U25" s="4" t="s">
        <v>21</v>
      </c>
    </row>
    <row r="26" spans="1:21" ht="16.5" x14ac:dyDescent="0.25">
      <c r="A26" s="32">
        <v>21</v>
      </c>
      <c r="B26" s="35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1"/>
      <c r="R26" s="33"/>
      <c r="T26" s="32" t="s">
        <v>33</v>
      </c>
      <c r="U26" s="4">
        <f>COUNTIF($R$6:$R$55,"MCU")</f>
        <v>0</v>
      </c>
    </row>
    <row r="27" spans="1:21" ht="16.5" x14ac:dyDescent="0.25">
      <c r="A27" s="32">
        <v>22</v>
      </c>
      <c r="B27" s="35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1"/>
      <c r="R27" s="33"/>
      <c r="T27" s="32" t="s">
        <v>42</v>
      </c>
      <c r="U27" s="4">
        <f>COUNTIF($R$6:$R$55,"GSM")</f>
        <v>0</v>
      </c>
    </row>
    <row r="28" spans="1:21" ht="16.5" x14ac:dyDescent="0.25">
      <c r="A28" s="32">
        <v>23</v>
      </c>
      <c r="B28" s="35"/>
      <c r="C28" s="35"/>
      <c r="D28" s="4"/>
      <c r="E28" s="22"/>
      <c r="F28" s="4"/>
      <c r="G28" s="4"/>
      <c r="H28" s="16"/>
      <c r="I28" s="17"/>
      <c r="J28" s="36"/>
      <c r="K28" s="16"/>
      <c r="L28" s="16"/>
      <c r="M28" s="36"/>
      <c r="N28" s="36"/>
      <c r="O28" s="36"/>
      <c r="P28" s="36"/>
      <c r="Q28" s="28"/>
      <c r="R28" s="33"/>
      <c r="T28" s="32" t="s">
        <v>34</v>
      </c>
      <c r="U28" s="4">
        <f>COUNTIF($R$6:$R$55,"GPS")</f>
        <v>0</v>
      </c>
    </row>
    <row r="29" spans="1:21" ht="16.5" x14ac:dyDescent="0.25">
      <c r="A29" s="32"/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1"/>
      <c r="R29" s="33"/>
      <c r="T29" s="32" t="s">
        <v>39</v>
      </c>
      <c r="U29" s="4">
        <f>COUNTIF($R$6:$R$55,"NG")</f>
        <v>0</v>
      </c>
    </row>
    <row r="30" spans="1:21" ht="16.5" x14ac:dyDescent="0.25">
      <c r="A30" s="32"/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1"/>
      <c r="R30" s="33"/>
      <c r="T30" s="32" t="s">
        <v>47</v>
      </c>
      <c r="U30" s="4">
        <f>COUNTIF($R$6:$R$56,"ACC")</f>
        <v>0</v>
      </c>
    </row>
    <row r="31" spans="1:21" ht="16.5" x14ac:dyDescent="0.25">
      <c r="A31" s="32"/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1"/>
      <c r="R31" s="33"/>
      <c r="T31" s="32" t="s">
        <v>29</v>
      </c>
      <c r="U31" s="4">
        <f>COUNTIF($R$6:$R$55,"LK")</f>
        <v>0</v>
      </c>
    </row>
    <row r="32" spans="1:21" ht="16.5" x14ac:dyDescent="0.25">
      <c r="A32" s="32"/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1"/>
      <c r="R32" s="33"/>
      <c r="T32" s="32" t="s">
        <v>35</v>
      </c>
      <c r="U32" s="4">
        <f>COUNTIF($R$6:$R$55,"MCH")</f>
        <v>0</v>
      </c>
    </row>
    <row r="33" spans="1:21" ht="16.5" x14ac:dyDescent="0.25">
      <c r="A33" s="32"/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1"/>
      <c r="R33" s="33"/>
      <c r="T33" s="32" t="s">
        <v>50</v>
      </c>
      <c r="U33" s="4">
        <f>COUNTIF($R$6:$R$55,"SF")</f>
        <v>0</v>
      </c>
    </row>
    <row r="34" spans="1:21" ht="16.5" x14ac:dyDescent="0.25">
      <c r="A34" s="32"/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1"/>
      <c r="R34" s="33"/>
      <c r="T34" s="32" t="s">
        <v>51</v>
      </c>
      <c r="U34" s="4">
        <f>COUNTIF($R$6:$R$55,"RTB")</f>
        <v>0</v>
      </c>
    </row>
    <row r="35" spans="1:21" ht="16.5" x14ac:dyDescent="0.25">
      <c r="A35" s="32"/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1"/>
      <c r="R35" s="33"/>
      <c r="T35" s="32" t="s">
        <v>52</v>
      </c>
      <c r="U35" s="4">
        <f>COUNTIF($R$6:$R$55,"NCFW")</f>
        <v>1</v>
      </c>
    </row>
    <row r="36" spans="1:21" ht="16.5" x14ac:dyDescent="0.25">
      <c r="A36" s="32"/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1"/>
      <c r="R36" s="33"/>
      <c r="T36" s="32" t="s">
        <v>36</v>
      </c>
      <c r="U36" s="4">
        <f>COUNTIF($R$6:$R$55,"KL")</f>
        <v>0</v>
      </c>
    </row>
    <row r="37" spans="1:21" ht="16.5" x14ac:dyDescent="0.25">
      <c r="A37" s="32"/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1"/>
      <c r="R37" s="33"/>
      <c r="T37" s="42" t="s">
        <v>41</v>
      </c>
      <c r="U37" s="4">
        <f>SUM(U26:U36)</f>
        <v>1</v>
      </c>
    </row>
    <row r="38" spans="1:21" ht="16.5" x14ac:dyDescent="0.25">
      <c r="A38" s="32"/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1"/>
      <c r="R38" s="33"/>
    </row>
    <row r="39" spans="1:21" ht="16.5" x14ac:dyDescent="0.25">
      <c r="A39" s="32"/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1"/>
      <c r="R39" s="33"/>
    </row>
    <row r="40" spans="1:21" ht="16.5" x14ac:dyDescent="0.25">
      <c r="A40" s="32"/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1"/>
      <c r="R40" s="33"/>
    </row>
    <row r="41" spans="1:21" ht="16.5" x14ac:dyDescent="0.25">
      <c r="A41" s="32"/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1"/>
      <c r="R41" s="33"/>
    </row>
    <row r="42" spans="1:21" ht="16.5" x14ac:dyDescent="0.25">
      <c r="A42" s="32"/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1"/>
      <c r="R42" s="33"/>
    </row>
    <row r="43" spans="1:21" ht="16.5" x14ac:dyDescent="0.25">
      <c r="A43" s="32"/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1"/>
      <c r="R43" s="33"/>
    </row>
    <row r="44" spans="1:21" ht="16.5" x14ac:dyDescent="0.25">
      <c r="A44" s="32"/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1"/>
      <c r="R44" s="33"/>
    </row>
    <row r="45" spans="1:21" ht="16.5" x14ac:dyDescent="0.25">
      <c r="A45" s="32"/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1"/>
      <c r="R45" s="33"/>
    </row>
    <row r="46" spans="1:21" ht="16.5" x14ac:dyDescent="0.25">
      <c r="A46" s="32"/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1"/>
      <c r="R46" s="33"/>
    </row>
    <row r="47" spans="1:21" ht="16.5" x14ac:dyDescent="0.25">
      <c r="A47" s="32"/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1"/>
      <c r="R47" s="33"/>
    </row>
    <row r="48" spans="1:21" ht="16.5" x14ac:dyDescent="0.25">
      <c r="A48" s="32"/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1"/>
      <c r="R48" s="33"/>
    </row>
    <row r="49" spans="1:18" ht="16.5" x14ac:dyDescent="0.25">
      <c r="A49" s="32"/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1"/>
      <c r="R49" s="33"/>
    </row>
    <row r="50" spans="1:18" ht="16.5" x14ac:dyDescent="0.25">
      <c r="A50" s="32"/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1"/>
      <c r="R50" s="33"/>
    </row>
    <row r="51" spans="1:18" ht="16.5" x14ac:dyDescent="0.25">
      <c r="A51" s="32"/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1"/>
      <c r="R51" s="33"/>
    </row>
    <row r="52" spans="1:18" ht="16.5" x14ac:dyDescent="0.25">
      <c r="A52" s="32"/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1"/>
      <c r="R52" s="33"/>
    </row>
    <row r="53" spans="1:18" ht="16.5" x14ac:dyDescent="0.25">
      <c r="A53" s="32"/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1"/>
      <c r="R53" s="33"/>
    </row>
    <row r="54" spans="1:18" ht="16.5" x14ac:dyDescent="0.25">
      <c r="A54" s="32"/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1"/>
      <c r="R54" s="33"/>
    </row>
    <row r="55" spans="1:18" ht="16.5" x14ac:dyDescent="0.25">
      <c r="A55" s="32"/>
      <c r="B55" s="21"/>
      <c r="C55" s="21"/>
      <c r="D55" s="4"/>
      <c r="E55" s="22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1"/>
      <c r="R55" s="33"/>
    </row>
    <row r="56" spans="1:18" ht="16.5" x14ac:dyDescent="0.25">
      <c r="A56" s="32"/>
      <c r="B56" s="21"/>
      <c r="C56" s="21"/>
      <c r="D56" s="4"/>
      <c r="E56" s="22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1"/>
      <c r="R56" s="33"/>
    </row>
    <row r="57" spans="1:18" ht="16.5" x14ac:dyDescent="0.25">
      <c r="A57" s="32"/>
      <c r="B57" s="21"/>
      <c r="C57" s="21"/>
      <c r="D57" s="4"/>
      <c r="E57" s="22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1"/>
      <c r="R57" s="33"/>
    </row>
    <row r="58" spans="1:18" ht="16.5" x14ac:dyDescent="0.25">
      <c r="A58" s="32"/>
      <c r="B58" s="21"/>
      <c r="C58" s="21"/>
      <c r="D58" s="4"/>
      <c r="E58" s="22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1"/>
      <c r="R58" s="33"/>
    </row>
    <row r="59" spans="1:18" ht="16.5" x14ac:dyDescent="0.25">
      <c r="A59" s="32"/>
      <c r="B59" s="21"/>
      <c r="C59" s="21"/>
      <c r="D59" s="4"/>
      <c r="E59" s="22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1"/>
      <c r="R59" s="33"/>
    </row>
    <row r="60" spans="1:18" ht="16.5" x14ac:dyDescent="0.25">
      <c r="A60" s="32"/>
      <c r="B60" s="21"/>
      <c r="C60" s="21"/>
      <c r="D60" s="4"/>
      <c r="E60" s="22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1"/>
      <c r="R60" s="33"/>
    </row>
    <row r="61" spans="1:18" ht="16.5" x14ac:dyDescent="0.25">
      <c r="A61" s="32"/>
      <c r="B61" s="21"/>
      <c r="C61" s="21"/>
      <c r="D61" s="4"/>
      <c r="E61" s="22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1"/>
      <c r="R61" s="33"/>
    </row>
    <row r="62" spans="1:18" ht="16.5" x14ac:dyDescent="0.25">
      <c r="A62" s="32"/>
      <c r="B62" s="21"/>
      <c r="C62" s="21"/>
      <c r="D62" s="4"/>
      <c r="E62" s="22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1"/>
      <c r="R62" s="33"/>
    </row>
    <row r="63" spans="1:18" ht="16.5" x14ac:dyDescent="0.25">
      <c r="A63" s="32"/>
      <c r="B63" s="21"/>
      <c r="C63" s="21"/>
      <c r="D63" s="4"/>
      <c r="E63" s="22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1"/>
      <c r="R63" s="33"/>
    </row>
    <row r="64" spans="1:18" ht="16.5" x14ac:dyDescent="0.25">
      <c r="A64" s="32"/>
      <c r="B64" s="21"/>
      <c r="C64" s="21"/>
      <c r="D64" s="4"/>
      <c r="E64" s="22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1"/>
      <c r="R64" s="33"/>
    </row>
    <row r="65" spans="1:18" ht="16.5" x14ac:dyDescent="0.25">
      <c r="A65" s="32"/>
      <c r="B65" s="21"/>
      <c r="C65" s="21"/>
      <c r="D65" s="4"/>
      <c r="E65" s="22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1"/>
      <c r="R65" s="33"/>
    </row>
    <row r="66" spans="1:18" ht="16.5" x14ac:dyDescent="0.25">
      <c r="A66" s="32"/>
      <c r="B66" s="21"/>
      <c r="C66" s="21"/>
      <c r="D66" s="4"/>
      <c r="E66" s="22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1"/>
      <c r="R66" s="33"/>
    </row>
    <row r="67" spans="1:18" ht="16.5" x14ac:dyDescent="0.25">
      <c r="A67" s="32"/>
      <c r="B67" s="21"/>
      <c r="C67" s="21"/>
      <c r="D67" s="4"/>
      <c r="E67" s="22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1"/>
      <c r="R67" s="33"/>
    </row>
    <row r="68" spans="1:18" ht="16.5" x14ac:dyDescent="0.25">
      <c r="A68" s="32"/>
      <c r="B68" s="21"/>
      <c r="C68" s="21"/>
      <c r="D68" s="4"/>
      <c r="E68" s="22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1"/>
      <c r="R68" s="33"/>
    </row>
    <row r="69" spans="1:18" ht="16.5" x14ac:dyDescent="0.25">
      <c r="A69" s="32"/>
      <c r="B69" s="21"/>
      <c r="C69" s="21"/>
      <c r="D69" s="4"/>
      <c r="E69" s="22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1"/>
      <c r="R69" s="33"/>
    </row>
    <row r="70" spans="1:18" ht="16.5" x14ac:dyDescent="0.25">
      <c r="A70" s="32"/>
      <c r="B70" s="21"/>
      <c r="C70" s="21"/>
      <c r="D70" s="4"/>
      <c r="E70" s="22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1"/>
      <c r="R70" s="33"/>
    </row>
    <row r="71" spans="1:18" ht="16.5" x14ac:dyDescent="0.25">
      <c r="A71" s="32"/>
      <c r="B71" s="21"/>
      <c r="C71" s="21"/>
      <c r="D71" s="4"/>
      <c r="E71" s="22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1"/>
      <c r="R71" s="33"/>
    </row>
    <row r="72" spans="1:18" ht="16.5" x14ac:dyDescent="0.25">
      <c r="A72" s="32"/>
      <c r="B72" s="21"/>
      <c r="C72" s="21"/>
      <c r="D72" s="4"/>
      <c r="E72" s="22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1"/>
      <c r="R72" s="33"/>
    </row>
    <row r="73" spans="1:18" ht="16.5" x14ac:dyDescent="0.25">
      <c r="A73" s="32"/>
      <c r="B73" s="21"/>
      <c r="C73" s="21"/>
      <c r="D73" s="4"/>
      <c r="E73" s="22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1"/>
      <c r="R73" s="33"/>
    </row>
    <row r="74" spans="1:18" ht="16.5" x14ac:dyDescent="0.25">
      <c r="A74" s="32"/>
      <c r="B74" s="21"/>
      <c r="C74" s="21"/>
      <c r="D74" s="4"/>
      <c r="E74" s="22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1"/>
      <c r="R74" s="33"/>
    </row>
    <row r="75" spans="1:18" ht="16.5" x14ac:dyDescent="0.25">
      <c r="A75" s="32"/>
      <c r="B75" s="21"/>
      <c r="C75" s="21"/>
      <c r="D75" s="4"/>
      <c r="E75" s="22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1"/>
      <c r="R75" s="33"/>
    </row>
    <row r="76" spans="1:18" ht="16.5" x14ac:dyDescent="0.25">
      <c r="A76" s="32"/>
      <c r="B76" s="21"/>
      <c r="C76" s="21"/>
      <c r="D76" s="4"/>
      <c r="E76" s="22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1"/>
      <c r="R76" s="33"/>
    </row>
    <row r="77" spans="1:18" ht="16.5" x14ac:dyDescent="0.25">
      <c r="A77" s="32"/>
      <c r="B77" s="21"/>
      <c r="C77" s="21"/>
      <c r="D77" s="4"/>
      <c r="E77" s="22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1"/>
      <c r="R77" s="33"/>
    </row>
    <row r="78" spans="1:18" ht="16.5" x14ac:dyDescent="0.25">
      <c r="A78" s="32"/>
      <c r="B78" s="21"/>
      <c r="C78" s="21"/>
      <c r="D78" s="4"/>
      <c r="E78" s="22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1"/>
      <c r="R78" s="33"/>
    </row>
    <row r="79" spans="1:18" ht="16.5" x14ac:dyDescent="0.25">
      <c r="A79" s="32"/>
      <c r="B79" s="21"/>
      <c r="C79" s="21"/>
      <c r="D79" s="4"/>
      <c r="E79" s="22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1"/>
      <c r="R79" s="33"/>
    </row>
    <row r="80" spans="1:18" ht="16.5" x14ac:dyDescent="0.25">
      <c r="A80" s="32"/>
      <c r="B80" s="21"/>
      <c r="C80" s="21"/>
      <c r="D80" s="4"/>
      <c r="E80" s="22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1"/>
      <c r="R80" s="33"/>
    </row>
    <row r="81" spans="1:18" ht="16.5" x14ac:dyDescent="0.25">
      <c r="A81" s="32"/>
      <c r="B81" s="21"/>
      <c r="C81" s="21"/>
      <c r="D81" s="4"/>
      <c r="E81" s="22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1"/>
      <c r="R81" s="33"/>
    </row>
    <row r="82" spans="1:18" ht="16.5" x14ac:dyDescent="0.25">
      <c r="A82" s="32"/>
      <c r="B82" s="21"/>
      <c r="C82" s="21"/>
      <c r="D82" s="4"/>
      <c r="E82" s="22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1"/>
      <c r="R82" s="33"/>
    </row>
    <row r="83" spans="1:18" ht="16.5" x14ac:dyDescent="0.25">
      <c r="A83" s="32"/>
      <c r="B83" s="21"/>
      <c r="C83" s="21"/>
      <c r="D83" s="4"/>
      <c r="E83" s="22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1"/>
      <c r="R83" s="33"/>
    </row>
    <row r="84" spans="1:18" ht="16.5" x14ac:dyDescent="0.25">
      <c r="A84" s="32"/>
      <c r="B84" s="21"/>
      <c r="C84" s="21"/>
      <c r="D84" s="4"/>
      <c r="E84" s="22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1"/>
      <c r="R84" s="33"/>
    </row>
    <row r="85" spans="1:18" ht="16.5" x14ac:dyDescent="0.25">
      <c r="A85" s="32"/>
      <c r="B85" s="21"/>
      <c r="C85" s="21"/>
      <c r="D85" s="4"/>
      <c r="E85" s="22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1"/>
      <c r="R85" s="33"/>
    </row>
    <row r="86" spans="1:18" ht="16.5" x14ac:dyDescent="0.25">
      <c r="A86" s="32"/>
      <c r="B86" s="21"/>
      <c r="C86" s="21"/>
      <c r="D86" s="4"/>
      <c r="E86" s="22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1"/>
      <c r="R86" s="33"/>
    </row>
    <row r="87" spans="1:18" ht="16.5" x14ac:dyDescent="0.25">
      <c r="A87" s="32"/>
      <c r="B87" s="21"/>
      <c r="C87" s="21"/>
      <c r="D87" s="4"/>
      <c r="E87" s="22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1"/>
      <c r="R87" s="33"/>
    </row>
    <row r="88" spans="1:18" ht="16.5" x14ac:dyDescent="0.25">
      <c r="A88" s="32"/>
      <c r="B88" s="21"/>
      <c r="C88" s="21"/>
      <c r="D88" s="4"/>
      <c r="E88" s="22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1"/>
      <c r="R88" s="33"/>
    </row>
    <row r="89" spans="1:18" ht="16.5" x14ac:dyDescent="0.25">
      <c r="A89" s="32"/>
      <c r="B89" s="21"/>
      <c r="C89" s="21"/>
      <c r="D89" s="4"/>
      <c r="E89" s="22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1"/>
      <c r="R89" s="33"/>
    </row>
    <row r="90" spans="1:18" ht="16.5" x14ac:dyDescent="0.25">
      <c r="A90" s="32"/>
      <c r="B90" s="21"/>
      <c r="C90" s="21"/>
      <c r="D90" s="4"/>
      <c r="E90" s="22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1"/>
      <c r="R90" s="33"/>
    </row>
    <row r="91" spans="1:18" ht="16.5" x14ac:dyDescent="0.25">
      <c r="A91" s="32"/>
      <c r="B91" s="21"/>
      <c r="C91" s="21"/>
      <c r="D91" s="4"/>
      <c r="E91" s="22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1"/>
      <c r="R91" s="33"/>
    </row>
    <row r="92" spans="1:18" ht="16.5" x14ac:dyDescent="0.25">
      <c r="A92" s="32"/>
      <c r="B92" s="21"/>
      <c r="C92" s="21"/>
      <c r="D92" s="4"/>
      <c r="E92" s="22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1"/>
      <c r="R92" s="33"/>
    </row>
    <row r="93" spans="1:18" ht="16.5" x14ac:dyDescent="0.25">
      <c r="A93" s="32"/>
      <c r="B93" s="21"/>
      <c r="C93" s="21"/>
      <c r="D93" s="4"/>
      <c r="E93" s="22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1"/>
      <c r="R93" s="33"/>
    </row>
    <row r="94" spans="1:18" ht="16.5" x14ac:dyDescent="0.25">
      <c r="A94" s="32"/>
      <c r="B94" s="21"/>
      <c r="C94" s="21"/>
      <c r="D94" s="4"/>
      <c r="E94" s="22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1"/>
      <c r="R94" s="33"/>
    </row>
    <row r="95" spans="1:18" ht="16.5" x14ac:dyDescent="0.25">
      <c r="A95" s="32"/>
      <c r="B95" s="21"/>
      <c r="C95" s="21"/>
      <c r="D95" s="4"/>
      <c r="E95" s="22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1"/>
      <c r="R95" s="33"/>
    </row>
    <row r="96" spans="1:18" ht="16.5" x14ac:dyDescent="0.25">
      <c r="A96" s="32"/>
      <c r="B96" s="21"/>
      <c r="C96" s="21"/>
      <c r="D96" s="4"/>
      <c r="E96" s="22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1"/>
      <c r="R96" s="33"/>
    </row>
    <row r="97" spans="1:18" ht="16.5" x14ac:dyDescent="0.25">
      <c r="A97" s="32"/>
      <c r="B97" s="21"/>
      <c r="C97" s="21"/>
      <c r="D97" s="4"/>
      <c r="E97" s="22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1"/>
      <c r="R97" s="33"/>
    </row>
    <row r="98" spans="1:18" ht="16.5" x14ac:dyDescent="0.25">
      <c r="A98" s="32"/>
      <c r="B98" s="21"/>
      <c r="C98" s="21"/>
      <c r="D98" s="4"/>
      <c r="E98" s="22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1"/>
      <c r="R98" s="33"/>
    </row>
    <row r="99" spans="1:18" ht="16.5" x14ac:dyDescent="0.25">
      <c r="A99" s="32"/>
      <c r="B99" s="21"/>
      <c r="C99" s="21"/>
      <c r="D99" s="4"/>
      <c r="E99" s="22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1"/>
      <c r="R99" s="33"/>
    </row>
    <row r="100" spans="1:18" ht="16.5" x14ac:dyDescent="0.25">
      <c r="A100" s="32"/>
      <c r="B100" s="21"/>
      <c r="C100" s="21"/>
      <c r="D100" s="4"/>
      <c r="E100" s="22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1"/>
      <c r="R100" s="33"/>
    </row>
    <row r="101" spans="1:18" ht="16.5" x14ac:dyDescent="0.25">
      <c r="A101" s="32"/>
      <c r="B101" s="21"/>
      <c r="C101" s="21"/>
      <c r="D101" s="4"/>
      <c r="E101" s="22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1"/>
      <c r="R101" s="33"/>
    </row>
    <row r="102" spans="1:18" ht="16.5" x14ac:dyDescent="0.25">
      <c r="A102" s="32"/>
      <c r="B102" s="21"/>
      <c r="C102" s="21"/>
      <c r="D102" s="4"/>
      <c r="E102" s="22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1"/>
      <c r="R102" s="33"/>
    </row>
    <row r="103" spans="1:18" ht="16.5" x14ac:dyDescent="0.25">
      <c r="A103" s="32"/>
      <c r="B103" s="21"/>
      <c r="C103" s="21"/>
      <c r="D103" s="4"/>
      <c r="E103" s="22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1"/>
      <c r="R103" s="33"/>
    </row>
    <row r="104" spans="1:18" ht="16.5" x14ac:dyDescent="0.25">
      <c r="A104" s="32"/>
      <c r="B104" s="21"/>
      <c r="C104" s="21"/>
      <c r="D104" s="4"/>
      <c r="E104" s="22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1"/>
      <c r="R104" s="33"/>
    </row>
    <row r="105" spans="1:18" ht="16.5" x14ac:dyDescent="0.25">
      <c r="A105" s="32"/>
      <c r="B105" s="21"/>
      <c r="C105" s="23"/>
      <c r="D105" s="23"/>
      <c r="E105" s="23"/>
      <c r="F105" s="23"/>
      <c r="G105" s="23"/>
      <c r="H105" s="23"/>
      <c r="I105" s="23"/>
      <c r="J105" s="23"/>
      <c r="K105" s="23"/>
      <c r="L105" s="30"/>
      <c r="M105" s="23"/>
      <c r="N105" s="23"/>
      <c r="O105" s="23"/>
      <c r="P105" s="23"/>
      <c r="Q105" s="23"/>
      <c r="R105" s="33"/>
    </row>
    <row r="107" spans="1:18" ht="16.5" x14ac:dyDescent="0.25">
      <c r="N107" s="29"/>
      <c r="O107" s="29"/>
    </row>
    <row r="108" spans="1:18" ht="16.5" x14ac:dyDescent="0.25">
      <c r="N108" s="29"/>
      <c r="O108" s="29"/>
    </row>
    <row r="109" spans="1:18" ht="16.5" x14ac:dyDescent="0.25">
      <c r="N109" s="29"/>
      <c r="O109" s="29"/>
    </row>
  </sheetData>
  <mergeCells count="16">
    <mergeCell ref="U4:U5"/>
    <mergeCell ref="T6:T11"/>
    <mergeCell ref="T12:T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T4:T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opLeftCell="I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56" t="s">
        <v>44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7"/>
      <c r="R1" s="41"/>
    </row>
    <row r="2" spans="1:21" ht="20.25" customHeight="1" x14ac:dyDescent="0.25">
      <c r="A2" s="57" t="s">
        <v>11</v>
      </c>
      <c r="B2" s="58"/>
      <c r="C2" s="58"/>
      <c r="D2" s="58"/>
      <c r="E2" s="59" t="s">
        <v>53</v>
      </c>
      <c r="F2" s="59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41"/>
    </row>
    <row r="3" spans="1:21" ht="15.75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38"/>
      <c r="R3" s="41"/>
    </row>
    <row r="4" spans="1:21" ht="16.5" x14ac:dyDescent="0.25">
      <c r="A4" s="63" t="s">
        <v>0</v>
      </c>
      <c r="B4" s="65" t="s">
        <v>10</v>
      </c>
      <c r="C4" s="66"/>
      <c r="D4" s="66"/>
      <c r="E4" s="66"/>
      <c r="F4" s="66"/>
      <c r="G4" s="66"/>
      <c r="H4" s="66"/>
      <c r="I4" s="67"/>
      <c r="J4" s="68" t="s">
        <v>6</v>
      </c>
      <c r="K4" s="55" t="s">
        <v>15</v>
      </c>
      <c r="L4" s="55"/>
      <c r="M4" s="70" t="s">
        <v>8</v>
      </c>
      <c r="N4" s="71"/>
      <c r="O4" s="72" t="s">
        <v>9</v>
      </c>
      <c r="P4" s="72" t="s">
        <v>18</v>
      </c>
      <c r="Q4" s="55" t="s">
        <v>25</v>
      </c>
      <c r="R4" s="55" t="s">
        <v>20</v>
      </c>
      <c r="T4" s="55" t="s">
        <v>25</v>
      </c>
      <c r="U4" s="55" t="s">
        <v>20</v>
      </c>
    </row>
    <row r="5" spans="1:21" ht="45" customHeight="1" x14ac:dyDescent="0.25">
      <c r="A5" s="64"/>
      <c r="B5" s="49" t="s">
        <v>1</v>
      </c>
      <c r="C5" s="49" t="s">
        <v>2</v>
      </c>
      <c r="D5" s="48" t="s">
        <v>3</v>
      </c>
      <c r="E5" s="48" t="s">
        <v>12</v>
      </c>
      <c r="F5" s="48" t="s">
        <v>4</v>
      </c>
      <c r="G5" s="5" t="s">
        <v>5</v>
      </c>
      <c r="H5" s="5" t="s">
        <v>7</v>
      </c>
      <c r="I5" s="19" t="s">
        <v>19</v>
      </c>
      <c r="J5" s="69"/>
      <c r="K5" s="49" t="s">
        <v>16</v>
      </c>
      <c r="L5" s="49" t="s">
        <v>17</v>
      </c>
      <c r="M5" s="48" t="s">
        <v>13</v>
      </c>
      <c r="N5" s="49" t="s">
        <v>14</v>
      </c>
      <c r="O5" s="73"/>
      <c r="P5" s="73"/>
      <c r="Q5" s="55"/>
      <c r="R5" s="55"/>
      <c r="T5" s="55"/>
      <c r="U5" s="55"/>
    </row>
    <row r="6" spans="1:21" s="2" customFormat="1" ht="15.75" customHeight="1" x14ac:dyDescent="0.25">
      <c r="A6" s="32">
        <v>1</v>
      </c>
      <c r="B6" s="21" t="s">
        <v>78</v>
      </c>
      <c r="C6" s="21" t="s">
        <v>101</v>
      </c>
      <c r="D6" s="4" t="s">
        <v>86</v>
      </c>
      <c r="E6" s="22">
        <v>868183033815601</v>
      </c>
      <c r="F6" s="4"/>
      <c r="G6" s="4" t="s">
        <v>87</v>
      </c>
      <c r="H6" s="4"/>
      <c r="I6" s="16" t="s">
        <v>89</v>
      </c>
      <c r="J6" s="16"/>
      <c r="K6" s="45" t="s">
        <v>90</v>
      </c>
      <c r="L6" s="16" t="s">
        <v>91</v>
      </c>
      <c r="M6" s="16" t="s">
        <v>52</v>
      </c>
      <c r="N6" s="16"/>
      <c r="O6" s="16" t="s">
        <v>45</v>
      </c>
      <c r="P6" s="16" t="s">
        <v>69</v>
      </c>
      <c r="Q6" s="28" t="s">
        <v>26</v>
      </c>
      <c r="R6" s="4" t="s">
        <v>31</v>
      </c>
      <c r="T6" s="52" t="s">
        <v>24</v>
      </c>
      <c r="U6" s="32" t="s">
        <v>27</v>
      </c>
    </row>
    <row r="7" spans="1:21" s="2" customFormat="1" ht="15.75" customHeight="1" x14ac:dyDescent="0.25">
      <c r="A7" s="32">
        <v>2</v>
      </c>
      <c r="B7" s="21"/>
      <c r="C7" s="21"/>
      <c r="D7" s="4"/>
      <c r="E7" s="22"/>
      <c r="F7" s="4"/>
      <c r="G7" s="4"/>
      <c r="H7" s="17"/>
      <c r="I7" s="16"/>
      <c r="J7" s="16"/>
      <c r="K7" s="16"/>
      <c r="L7" s="16"/>
      <c r="M7" s="16"/>
      <c r="N7" s="16"/>
      <c r="O7" s="16"/>
      <c r="P7" s="16"/>
      <c r="Q7" s="28"/>
      <c r="R7" s="32"/>
      <c r="T7" s="53"/>
      <c r="U7" s="32" t="s">
        <v>43</v>
      </c>
    </row>
    <row r="8" spans="1:21" s="2" customFormat="1" ht="15.75" customHeight="1" x14ac:dyDescent="0.25">
      <c r="A8" s="32">
        <v>3</v>
      </c>
      <c r="B8" s="21"/>
      <c r="C8" s="21"/>
      <c r="D8" s="4"/>
      <c r="E8" s="22"/>
      <c r="F8" s="4"/>
      <c r="G8" s="4"/>
      <c r="H8" s="16"/>
      <c r="I8" s="24"/>
      <c r="J8" s="16"/>
      <c r="K8" s="16"/>
      <c r="L8" s="16"/>
      <c r="M8" s="16"/>
      <c r="N8" s="16"/>
      <c r="O8" s="16"/>
      <c r="P8" s="16"/>
      <c r="Q8" s="31"/>
      <c r="R8" s="32"/>
      <c r="T8" s="53"/>
      <c r="U8" s="32" t="s">
        <v>28</v>
      </c>
    </row>
    <row r="9" spans="1:21" s="2" customFormat="1" ht="15.75" customHeight="1" x14ac:dyDescent="0.25">
      <c r="A9" s="32">
        <v>4</v>
      </c>
      <c r="B9" s="21"/>
      <c r="C9" s="21"/>
      <c r="D9" s="4"/>
      <c r="E9" s="22"/>
      <c r="F9" s="4"/>
      <c r="G9" s="4"/>
      <c r="H9" s="17"/>
      <c r="I9" s="24"/>
      <c r="J9" s="16"/>
      <c r="K9" s="16"/>
      <c r="L9" s="16"/>
      <c r="M9" s="16"/>
      <c r="N9" s="16"/>
      <c r="O9" s="16"/>
      <c r="P9" s="16"/>
      <c r="Q9" s="31"/>
      <c r="R9" s="32"/>
      <c r="T9" s="53"/>
      <c r="U9" s="32" t="s">
        <v>38</v>
      </c>
    </row>
    <row r="10" spans="1:21" s="2" customFormat="1" ht="15.75" customHeight="1" x14ac:dyDescent="0.25">
      <c r="A10" s="32">
        <v>5</v>
      </c>
      <c r="B10" s="21"/>
      <c r="C10" s="21"/>
      <c r="D10" s="4"/>
      <c r="E10" s="22"/>
      <c r="F10" s="4"/>
      <c r="G10" s="4"/>
      <c r="H10" s="16"/>
      <c r="I10" s="24"/>
      <c r="J10" s="16"/>
      <c r="K10" s="16"/>
      <c r="L10" s="16"/>
      <c r="M10" s="16"/>
      <c r="N10" s="16"/>
      <c r="O10" s="16"/>
      <c r="P10" s="16"/>
      <c r="Q10" s="31"/>
      <c r="R10" s="32"/>
      <c r="T10" s="53"/>
      <c r="U10" s="32" t="s">
        <v>46</v>
      </c>
    </row>
    <row r="11" spans="1:21" s="2" customFormat="1" ht="15.75" customHeight="1" x14ac:dyDescent="0.25">
      <c r="A11" s="32">
        <v>6</v>
      </c>
      <c r="B11" s="21"/>
      <c r="C11" s="21"/>
      <c r="D11" s="4"/>
      <c r="E11" s="22"/>
      <c r="F11" s="4"/>
      <c r="G11" s="4"/>
      <c r="H11" s="17"/>
      <c r="I11" s="24"/>
      <c r="J11" s="16"/>
      <c r="K11" s="16"/>
      <c r="L11" s="16"/>
      <c r="M11" s="16"/>
      <c r="N11" s="16"/>
      <c r="O11" s="16"/>
      <c r="P11" s="16"/>
      <c r="Q11" s="31"/>
      <c r="R11" s="32"/>
      <c r="T11" s="54"/>
      <c r="U11" s="32" t="s">
        <v>37</v>
      </c>
    </row>
    <row r="12" spans="1:21" s="18" customFormat="1" ht="15.75" customHeight="1" x14ac:dyDescent="0.25">
      <c r="A12" s="32">
        <v>7</v>
      </c>
      <c r="B12" s="21"/>
      <c r="C12" s="21"/>
      <c r="D12" s="4"/>
      <c r="E12" s="22"/>
      <c r="F12" s="4"/>
      <c r="G12" s="4"/>
      <c r="H12" s="25"/>
      <c r="I12" s="24"/>
      <c r="J12" s="16"/>
      <c r="K12" s="16"/>
      <c r="L12" s="16"/>
      <c r="M12" s="16"/>
      <c r="N12" s="16"/>
      <c r="O12" s="16"/>
      <c r="P12" s="16"/>
      <c r="Q12" s="31"/>
      <c r="R12" s="32"/>
      <c r="T12" s="52" t="s">
        <v>26</v>
      </c>
      <c r="U12" s="32" t="s">
        <v>30</v>
      </c>
    </row>
    <row r="13" spans="1:21" s="2" customFormat="1" ht="15.75" customHeight="1" x14ac:dyDescent="0.25">
      <c r="A13" s="32">
        <v>8</v>
      </c>
      <c r="B13" s="21"/>
      <c r="C13" s="21"/>
      <c r="D13" s="16"/>
      <c r="E13" s="34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1"/>
      <c r="R13" s="33"/>
      <c r="T13" s="53"/>
      <c r="U13" s="32" t="s">
        <v>49</v>
      </c>
    </row>
    <row r="14" spans="1:21" s="2" customFormat="1" ht="15.75" customHeight="1" x14ac:dyDescent="0.25">
      <c r="A14" s="32">
        <v>9</v>
      </c>
      <c r="B14" s="21"/>
      <c r="C14" s="21"/>
      <c r="D14" s="16"/>
      <c r="E14" s="34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1"/>
      <c r="R14" s="33"/>
      <c r="T14" s="53"/>
      <c r="U14" s="32" t="s">
        <v>48</v>
      </c>
    </row>
    <row r="15" spans="1:21" ht="16.5" x14ac:dyDescent="0.25">
      <c r="A15" s="32">
        <v>10</v>
      </c>
      <c r="B15" s="21"/>
      <c r="C15" s="21"/>
      <c r="D15" s="16"/>
      <c r="E15" s="34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1"/>
      <c r="R15" s="33"/>
      <c r="T15" s="53"/>
      <c r="U15" s="32" t="s">
        <v>31</v>
      </c>
    </row>
    <row r="16" spans="1:21" ht="16.5" x14ac:dyDescent="0.25">
      <c r="A16" s="32">
        <v>11</v>
      </c>
      <c r="B16" s="21"/>
      <c r="C16" s="21"/>
      <c r="D16" s="16"/>
      <c r="E16" s="3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1"/>
      <c r="R16" s="33"/>
      <c r="T16" s="54"/>
      <c r="U16" s="32" t="s">
        <v>32</v>
      </c>
    </row>
    <row r="17" spans="1:21" ht="16.5" x14ac:dyDescent="0.25">
      <c r="A17" s="32">
        <v>12</v>
      </c>
      <c r="B17" s="21"/>
      <c r="C17" s="21"/>
      <c r="D17" s="16"/>
      <c r="E17" s="34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1"/>
      <c r="R17" s="33"/>
      <c r="T17" s="45"/>
      <c r="U17" s="45"/>
    </row>
    <row r="18" spans="1:21" ht="16.5" x14ac:dyDescent="0.25">
      <c r="A18" s="32">
        <v>13</v>
      </c>
      <c r="B18" s="21"/>
      <c r="C18" s="21"/>
      <c r="D18" s="16"/>
      <c r="E18" s="34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1"/>
      <c r="R18" s="33"/>
      <c r="T18" s="46"/>
      <c r="U18" s="46"/>
    </row>
    <row r="19" spans="1:21" ht="16.5" x14ac:dyDescent="0.25">
      <c r="A19" s="32">
        <v>14</v>
      </c>
      <c r="B19" s="35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1"/>
      <c r="R19" s="33"/>
      <c r="T19" s="42" t="s">
        <v>40</v>
      </c>
      <c r="U19" s="4" t="s">
        <v>21</v>
      </c>
    </row>
    <row r="20" spans="1:21" ht="16.5" x14ac:dyDescent="0.25">
      <c r="A20" s="32">
        <v>15</v>
      </c>
      <c r="B20" s="35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1"/>
      <c r="R20" s="33"/>
      <c r="T20" s="4" t="s">
        <v>23</v>
      </c>
      <c r="U20" s="4">
        <f>COUNTIF($Q$6:$Q$55,"PM")</f>
        <v>1</v>
      </c>
    </row>
    <row r="21" spans="1:21" ht="16.5" x14ac:dyDescent="0.25">
      <c r="A21" s="32">
        <v>16</v>
      </c>
      <c r="B21" s="35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1"/>
      <c r="R21" s="33"/>
      <c r="T21" s="4" t="s">
        <v>22</v>
      </c>
      <c r="U21" s="4">
        <f>COUNTIF($Q$6:$Q$56,"PC")</f>
        <v>0</v>
      </c>
    </row>
    <row r="22" spans="1:21" ht="16.5" x14ac:dyDescent="0.25">
      <c r="A22" s="32">
        <v>17</v>
      </c>
      <c r="B22" s="35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1"/>
      <c r="R22" s="33"/>
      <c r="T22" s="42" t="s">
        <v>41</v>
      </c>
      <c r="U22" s="4">
        <f>SUM(U20:U21)</f>
        <v>1</v>
      </c>
    </row>
    <row r="23" spans="1:21" ht="16.5" x14ac:dyDescent="0.25">
      <c r="A23" s="32">
        <v>18</v>
      </c>
      <c r="B23" s="35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1"/>
      <c r="R23" s="33"/>
      <c r="T23" s="46"/>
      <c r="U23" s="46"/>
    </row>
    <row r="24" spans="1:21" ht="16.5" x14ac:dyDescent="0.25">
      <c r="A24" s="32">
        <v>19</v>
      </c>
      <c r="B24" s="35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1"/>
      <c r="R24" s="33"/>
      <c r="T24" s="46"/>
      <c r="U24" s="46"/>
    </row>
    <row r="25" spans="1:21" ht="16.5" x14ac:dyDescent="0.25">
      <c r="A25" s="32">
        <v>20</v>
      </c>
      <c r="B25" s="35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1"/>
      <c r="R25" s="33"/>
      <c r="T25" s="42" t="s">
        <v>20</v>
      </c>
      <c r="U25" s="4" t="s">
        <v>21</v>
      </c>
    </row>
    <row r="26" spans="1:21" ht="16.5" x14ac:dyDescent="0.25">
      <c r="A26" s="32">
        <v>21</v>
      </c>
      <c r="B26" s="35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1"/>
      <c r="R26" s="33"/>
      <c r="T26" s="32" t="s">
        <v>33</v>
      </c>
      <c r="U26" s="4">
        <f>COUNTIF($R$6:$R$55,"MCU")</f>
        <v>0</v>
      </c>
    </row>
    <row r="27" spans="1:21" ht="16.5" x14ac:dyDescent="0.25">
      <c r="A27" s="32">
        <v>22</v>
      </c>
      <c r="B27" s="35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1"/>
      <c r="R27" s="33"/>
      <c r="T27" s="32" t="s">
        <v>42</v>
      </c>
      <c r="U27" s="4">
        <f>COUNTIF($R$6:$R$55,"GSM")</f>
        <v>0</v>
      </c>
    </row>
    <row r="28" spans="1:21" ht="16.5" x14ac:dyDescent="0.25">
      <c r="A28" s="32">
        <v>23</v>
      </c>
      <c r="B28" s="35"/>
      <c r="C28" s="35"/>
      <c r="D28" s="4"/>
      <c r="E28" s="22"/>
      <c r="F28" s="4"/>
      <c r="G28" s="4"/>
      <c r="H28" s="16"/>
      <c r="I28" s="17"/>
      <c r="J28" s="36"/>
      <c r="K28" s="16"/>
      <c r="L28" s="16"/>
      <c r="M28" s="36"/>
      <c r="N28" s="36"/>
      <c r="O28" s="36"/>
      <c r="P28" s="36"/>
      <c r="Q28" s="28"/>
      <c r="R28" s="33"/>
      <c r="T28" s="32" t="s">
        <v>34</v>
      </c>
      <c r="U28" s="4">
        <f>COUNTIF($R$6:$R$55,"GPS")</f>
        <v>0</v>
      </c>
    </row>
    <row r="29" spans="1:21" ht="16.5" x14ac:dyDescent="0.25">
      <c r="A29" s="32"/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1"/>
      <c r="R29" s="33"/>
      <c r="T29" s="32" t="s">
        <v>39</v>
      </c>
      <c r="U29" s="4">
        <f>COUNTIF($R$6:$R$55,"NG")</f>
        <v>0</v>
      </c>
    </row>
    <row r="30" spans="1:21" ht="16.5" x14ac:dyDescent="0.25">
      <c r="A30" s="32"/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1"/>
      <c r="R30" s="33"/>
      <c r="T30" s="32" t="s">
        <v>47</v>
      </c>
      <c r="U30" s="4">
        <f>COUNTIF($R$6:$R$56,"ACC")</f>
        <v>0</v>
      </c>
    </row>
    <row r="31" spans="1:21" ht="16.5" x14ac:dyDescent="0.25">
      <c r="A31" s="32"/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1"/>
      <c r="R31" s="33"/>
      <c r="T31" s="32" t="s">
        <v>29</v>
      </c>
      <c r="U31" s="4">
        <f>COUNTIF($R$6:$R$55,"LK")</f>
        <v>0</v>
      </c>
    </row>
    <row r="32" spans="1:21" ht="16.5" x14ac:dyDescent="0.25">
      <c r="A32" s="32"/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1"/>
      <c r="R32" s="33"/>
      <c r="T32" s="32" t="s">
        <v>35</v>
      </c>
      <c r="U32" s="4">
        <f>COUNTIF($R$6:$R$55,"MCH")</f>
        <v>0</v>
      </c>
    </row>
    <row r="33" spans="1:21" ht="16.5" x14ac:dyDescent="0.25">
      <c r="A33" s="32"/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1"/>
      <c r="R33" s="33"/>
      <c r="T33" s="32" t="s">
        <v>50</v>
      </c>
      <c r="U33" s="4">
        <f>COUNTIF($R$6:$R$55,"SF")</f>
        <v>0</v>
      </c>
    </row>
    <row r="34" spans="1:21" ht="16.5" x14ac:dyDescent="0.25">
      <c r="A34" s="32"/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1"/>
      <c r="R34" s="33"/>
      <c r="T34" s="32" t="s">
        <v>51</v>
      </c>
      <c r="U34" s="4">
        <f>COUNTIF($R$6:$R$55,"RTB")</f>
        <v>0</v>
      </c>
    </row>
    <row r="35" spans="1:21" ht="16.5" x14ac:dyDescent="0.25">
      <c r="A35" s="32"/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1"/>
      <c r="R35" s="33"/>
      <c r="T35" s="32" t="s">
        <v>52</v>
      </c>
      <c r="U35" s="4">
        <f>COUNTIF($R$6:$R$55,"NCFW")</f>
        <v>1</v>
      </c>
    </row>
    <row r="36" spans="1:21" ht="16.5" x14ac:dyDescent="0.25">
      <c r="A36" s="32"/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1"/>
      <c r="R36" s="33"/>
      <c r="T36" s="32" t="s">
        <v>36</v>
      </c>
      <c r="U36" s="4">
        <f>COUNTIF($R$6:$R$55,"KL")</f>
        <v>0</v>
      </c>
    </row>
    <row r="37" spans="1:21" ht="16.5" x14ac:dyDescent="0.25">
      <c r="A37" s="32"/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1"/>
      <c r="R37" s="33"/>
      <c r="T37" s="42" t="s">
        <v>41</v>
      </c>
      <c r="U37" s="4">
        <f>SUM(U26:U36)</f>
        <v>1</v>
      </c>
    </row>
    <row r="38" spans="1:21" ht="16.5" x14ac:dyDescent="0.25">
      <c r="A38" s="32"/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1"/>
      <c r="R38" s="33"/>
    </row>
    <row r="39" spans="1:21" ht="16.5" x14ac:dyDescent="0.25">
      <c r="A39" s="32"/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1"/>
      <c r="R39" s="33"/>
    </row>
    <row r="40" spans="1:21" ht="16.5" x14ac:dyDescent="0.25">
      <c r="A40" s="32"/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1"/>
      <c r="R40" s="33"/>
    </row>
    <row r="41" spans="1:21" ht="16.5" x14ac:dyDescent="0.25">
      <c r="A41" s="32"/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1"/>
      <c r="R41" s="33"/>
    </row>
    <row r="42" spans="1:21" ht="16.5" x14ac:dyDescent="0.25">
      <c r="A42" s="32"/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1"/>
      <c r="R42" s="33"/>
    </row>
    <row r="43" spans="1:21" ht="16.5" x14ac:dyDescent="0.25">
      <c r="A43" s="32"/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1"/>
      <c r="R43" s="33"/>
    </row>
    <row r="44" spans="1:21" ht="16.5" x14ac:dyDescent="0.25">
      <c r="A44" s="32"/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1"/>
      <c r="R44" s="33"/>
    </row>
    <row r="45" spans="1:21" ht="16.5" x14ac:dyDescent="0.25">
      <c r="A45" s="32"/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1"/>
      <c r="R45" s="33"/>
    </row>
    <row r="46" spans="1:21" ht="16.5" x14ac:dyDescent="0.25">
      <c r="A46" s="32"/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1"/>
      <c r="R46" s="33"/>
    </row>
    <row r="47" spans="1:21" ht="16.5" x14ac:dyDescent="0.25">
      <c r="A47" s="32"/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1"/>
      <c r="R47" s="33"/>
    </row>
    <row r="48" spans="1:21" ht="16.5" x14ac:dyDescent="0.25">
      <c r="A48" s="32"/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1"/>
      <c r="R48" s="33"/>
    </row>
    <row r="49" spans="1:18" ht="16.5" x14ac:dyDescent="0.25">
      <c r="A49" s="32"/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1"/>
      <c r="R49" s="33"/>
    </row>
    <row r="50" spans="1:18" ht="16.5" x14ac:dyDescent="0.25">
      <c r="A50" s="32"/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1"/>
      <c r="R50" s="33"/>
    </row>
    <row r="51" spans="1:18" ht="16.5" x14ac:dyDescent="0.25">
      <c r="A51" s="32"/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1"/>
      <c r="R51" s="33"/>
    </row>
    <row r="52" spans="1:18" ht="16.5" x14ac:dyDescent="0.25">
      <c r="A52" s="32"/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1"/>
      <c r="R52" s="33"/>
    </row>
    <row r="53" spans="1:18" ht="16.5" x14ac:dyDescent="0.25">
      <c r="A53" s="32"/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1"/>
      <c r="R53" s="33"/>
    </row>
    <row r="54" spans="1:18" ht="16.5" x14ac:dyDescent="0.25">
      <c r="A54" s="32"/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1"/>
      <c r="R54" s="33"/>
    </row>
    <row r="55" spans="1:18" ht="16.5" x14ac:dyDescent="0.25">
      <c r="A55" s="32"/>
      <c r="B55" s="21"/>
      <c r="C55" s="21"/>
      <c r="D55" s="4"/>
      <c r="E55" s="22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1"/>
      <c r="R55" s="33"/>
    </row>
    <row r="56" spans="1:18" ht="16.5" x14ac:dyDescent="0.25">
      <c r="A56" s="32"/>
      <c r="B56" s="21"/>
      <c r="C56" s="21"/>
      <c r="D56" s="4"/>
      <c r="E56" s="22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1"/>
      <c r="R56" s="33"/>
    </row>
    <row r="57" spans="1:18" ht="16.5" x14ac:dyDescent="0.25">
      <c r="A57" s="32"/>
      <c r="B57" s="21"/>
      <c r="C57" s="21"/>
      <c r="D57" s="4"/>
      <c r="E57" s="22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1"/>
      <c r="R57" s="33"/>
    </row>
    <row r="58" spans="1:18" ht="16.5" x14ac:dyDescent="0.25">
      <c r="A58" s="32"/>
      <c r="B58" s="21"/>
      <c r="C58" s="21"/>
      <c r="D58" s="4"/>
      <c r="E58" s="22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1"/>
      <c r="R58" s="33"/>
    </row>
    <row r="59" spans="1:18" ht="16.5" x14ac:dyDescent="0.25">
      <c r="A59" s="32"/>
      <c r="B59" s="21"/>
      <c r="C59" s="21"/>
      <c r="D59" s="4"/>
      <c r="E59" s="22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1"/>
      <c r="R59" s="33"/>
    </row>
    <row r="60" spans="1:18" ht="16.5" x14ac:dyDescent="0.25">
      <c r="A60" s="32"/>
      <c r="B60" s="21"/>
      <c r="C60" s="21"/>
      <c r="D60" s="4"/>
      <c r="E60" s="22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1"/>
      <c r="R60" s="33"/>
    </row>
    <row r="61" spans="1:18" ht="16.5" x14ac:dyDescent="0.25">
      <c r="A61" s="32"/>
      <c r="B61" s="21"/>
      <c r="C61" s="21"/>
      <c r="D61" s="4"/>
      <c r="E61" s="22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1"/>
      <c r="R61" s="33"/>
    </row>
    <row r="62" spans="1:18" ht="16.5" x14ac:dyDescent="0.25">
      <c r="A62" s="32"/>
      <c r="B62" s="21"/>
      <c r="C62" s="21"/>
      <c r="D62" s="4"/>
      <c r="E62" s="22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1"/>
      <c r="R62" s="33"/>
    </row>
    <row r="63" spans="1:18" ht="16.5" x14ac:dyDescent="0.25">
      <c r="A63" s="32"/>
      <c r="B63" s="21"/>
      <c r="C63" s="21"/>
      <c r="D63" s="4"/>
      <c r="E63" s="22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1"/>
      <c r="R63" s="33"/>
    </row>
    <row r="64" spans="1:18" ht="16.5" x14ac:dyDescent="0.25">
      <c r="A64" s="32"/>
      <c r="B64" s="21"/>
      <c r="C64" s="21"/>
      <c r="D64" s="4"/>
      <c r="E64" s="22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1"/>
      <c r="R64" s="33"/>
    </row>
    <row r="65" spans="1:18" ht="16.5" x14ac:dyDescent="0.25">
      <c r="A65" s="32"/>
      <c r="B65" s="21"/>
      <c r="C65" s="21"/>
      <c r="D65" s="4"/>
      <c r="E65" s="22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1"/>
      <c r="R65" s="33"/>
    </row>
    <row r="66" spans="1:18" ht="16.5" x14ac:dyDescent="0.25">
      <c r="A66" s="32"/>
      <c r="B66" s="21"/>
      <c r="C66" s="21"/>
      <c r="D66" s="4"/>
      <c r="E66" s="22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1"/>
      <c r="R66" s="33"/>
    </row>
    <row r="67" spans="1:18" ht="16.5" x14ac:dyDescent="0.25">
      <c r="A67" s="32"/>
      <c r="B67" s="21"/>
      <c r="C67" s="21"/>
      <c r="D67" s="4"/>
      <c r="E67" s="22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1"/>
      <c r="R67" s="33"/>
    </row>
    <row r="68" spans="1:18" ht="16.5" x14ac:dyDescent="0.25">
      <c r="A68" s="32"/>
      <c r="B68" s="21"/>
      <c r="C68" s="21"/>
      <c r="D68" s="4"/>
      <c r="E68" s="22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1"/>
      <c r="R68" s="33"/>
    </row>
    <row r="69" spans="1:18" ht="16.5" x14ac:dyDescent="0.25">
      <c r="A69" s="32"/>
      <c r="B69" s="21"/>
      <c r="C69" s="21"/>
      <c r="D69" s="4"/>
      <c r="E69" s="22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1"/>
      <c r="R69" s="33"/>
    </row>
    <row r="70" spans="1:18" ht="16.5" x14ac:dyDescent="0.25">
      <c r="A70" s="32"/>
      <c r="B70" s="21"/>
      <c r="C70" s="21"/>
      <c r="D70" s="4"/>
      <c r="E70" s="22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1"/>
      <c r="R70" s="33"/>
    </row>
    <row r="71" spans="1:18" ht="16.5" x14ac:dyDescent="0.25">
      <c r="A71" s="32"/>
      <c r="B71" s="21"/>
      <c r="C71" s="21"/>
      <c r="D71" s="4"/>
      <c r="E71" s="22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1"/>
      <c r="R71" s="33"/>
    </row>
    <row r="72" spans="1:18" ht="16.5" x14ac:dyDescent="0.25">
      <c r="A72" s="32"/>
      <c r="B72" s="21"/>
      <c r="C72" s="21"/>
      <c r="D72" s="4"/>
      <c r="E72" s="22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1"/>
      <c r="R72" s="33"/>
    </row>
    <row r="73" spans="1:18" ht="16.5" x14ac:dyDescent="0.25">
      <c r="A73" s="32"/>
      <c r="B73" s="21"/>
      <c r="C73" s="21"/>
      <c r="D73" s="4"/>
      <c r="E73" s="22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1"/>
      <c r="R73" s="33"/>
    </row>
    <row r="74" spans="1:18" ht="16.5" x14ac:dyDescent="0.25">
      <c r="A74" s="32"/>
      <c r="B74" s="21"/>
      <c r="C74" s="21"/>
      <c r="D74" s="4"/>
      <c r="E74" s="22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1"/>
      <c r="R74" s="33"/>
    </row>
    <row r="75" spans="1:18" ht="16.5" x14ac:dyDescent="0.25">
      <c r="A75" s="32"/>
      <c r="B75" s="21"/>
      <c r="C75" s="21"/>
      <c r="D75" s="4"/>
      <c r="E75" s="22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1"/>
      <c r="R75" s="33"/>
    </row>
    <row r="76" spans="1:18" ht="16.5" x14ac:dyDescent="0.25">
      <c r="A76" s="32"/>
      <c r="B76" s="21"/>
      <c r="C76" s="21"/>
      <c r="D76" s="4"/>
      <c r="E76" s="22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1"/>
      <c r="R76" s="33"/>
    </row>
    <row r="77" spans="1:18" ht="16.5" x14ac:dyDescent="0.25">
      <c r="A77" s="32"/>
      <c r="B77" s="21"/>
      <c r="C77" s="21"/>
      <c r="D77" s="4"/>
      <c r="E77" s="22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1"/>
      <c r="R77" s="33"/>
    </row>
    <row r="78" spans="1:18" ht="16.5" x14ac:dyDescent="0.25">
      <c r="A78" s="32"/>
      <c r="B78" s="21"/>
      <c r="C78" s="21"/>
      <c r="D78" s="4"/>
      <c r="E78" s="22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1"/>
      <c r="R78" s="33"/>
    </row>
    <row r="79" spans="1:18" ht="16.5" x14ac:dyDescent="0.25">
      <c r="A79" s="32"/>
      <c r="B79" s="21"/>
      <c r="C79" s="21"/>
      <c r="D79" s="4"/>
      <c r="E79" s="22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1"/>
      <c r="R79" s="33"/>
    </row>
    <row r="80" spans="1:18" ht="16.5" x14ac:dyDescent="0.25">
      <c r="A80" s="32"/>
      <c r="B80" s="21"/>
      <c r="C80" s="21"/>
      <c r="D80" s="4"/>
      <c r="E80" s="22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1"/>
      <c r="R80" s="33"/>
    </row>
    <row r="81" spans="1:18" ht="16.5" x14ac:dyDescent="0.25">
      <c r="A81" s="32"/>
      <c r="B81" s="21"/>
      <c r="C81" s="21"/>
      <c r="D81" s="4"/>
      <c r="E81" s="22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1"/>
      <c r="R81" s="33"/>
    </row>
    <row r="82" spans="1:18" ht="16.5" x14ac:dyDescent="0.25">
      <c r="A82" s="32"/>
      <c r="B82" s="21"/>
      <c r="C82" s="21"/>
      <c r="D82" s="4"/>
      <c r="E82" s="22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1"/>
      <c r="R82" s="33"/>
    </row>
    <row r="83" spans="1:18" ht="16.5" x14ac:dyDescent="0.25">
      <c r="A83" s="32"/>
      <c r="B83" s="21"/>
      <c r="C83" s="21"/>
      <c r="D83" s="4"/>
      <c r="E83" s="22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1"/>
      <c r="R83" s="33"/>
    </row>
    <row r="84" spans="1:18" ht="16.5" x14ac:dyDescent="0.25">
      <c r="A84" s="32"/>
      <c r="B84" s="21"/>
      <c r="C84" s="21"/>
      <c r="D84" s="4"/>
      <c r="E84" s="22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1"/>
      <c r="R84" s="33"/>
    </row>
    <row r="85" spans="1:18" ht="16.5" x14ac:dyDescent="0.25">
      <c r="A85" s="32"/>
      <c r="B85" s="21"/>
      <c r="C85" s="21"/>
      <c r="D85" s="4"/>
      <c r="E85" s="22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1"/>
      <c r="R85" s="33"/>
    </row>
    <row r="86" spans="1:18" ht="16.5" x14ac:dyDescent="0.25">
      <c r="A86" s="32"/>
      <c r="B86" s="21"/>
      <c r="C86" s="21"/>
      <c r="D86" s="4"/>
      <c r="E86" s="22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1"/>
      <c r="R86" s="33"/>
    </row>
    <row r="87" spans="1:18" ht="16.5" x14ac:dyDescent="0.25">
      <c r="A87" s="32"/>
      <c r="B87" s="21"/>
      <c r="C87" s="21"/>
      <c r="D87" s="4"/>
      <c r="E87" s="22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1"/>
      <c r="R87" s="33"/>
    </row>
    <row r="88" spans="1:18" ht="16.5" x14ac:dyDescent="0.25">
      <c r="A88" s="32"/>
      <c r="B88" s="21"/>
      <c r="C88" s="21"/>
      <c r="D88" s="4"/>
      <c r="E88" s="22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1"/>
      <c r="R88" s="33"/>
    </row>
    <row r="89" spans="1:18" ht="16.5" x14ac:dyDescent="0.25">
      <c r="A89" s="32"/>
      <c r="B89" s="21"/>
      <c r="C89" s="21"/>
      <c r="D89" s="4"/>
      <c r="E89" s="22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1"/>
      <c r="R89" s="33"/>
    </row>
    <row r="90" spans="1:18" ht="16.5" x14ac:dyDescent="0.25">
      <c r="A90" s="32"/>
      <c r="B90" s="21"/>
      <c r="C90" s="21"/>
      <c r="D90" s="4"/>
      <c r="E90" s="22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1"/>
      <c r="R90" s="33"/>
    </row>
    <row r="91" spans="1:18" ht="16.5" x14ac:dyDescent="0.25">
      <c r="A91" s="32"/>
      <c r="B91" s="21"/>
      <c r="C91" s="21"/>
      <c r="D91" s="4"/>
      <c r="E91" s="22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1"/>
      <c r="R91" s="33"/>
    </row>
    <row r="92" spans="1:18" ht="16.5" x14ac:dyDescent="0.25">
      <c r="A92" s="32"/>
      <c r="B92" s="21"/>
      <c r="C92" s="21"/>
      <c r="D92" s="4"/>
      <c r="E92" s="22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1"/>
      <c r="R92" s="33"/>
    </row>
    <row r="93" spans="1:18" ht="16.5" x14ac:dyDescent="0.25">
      <c r="A93" s="32"/>
      <c r="B93" s="21"/>
      <c r="C93" s="21"/>
      <c r="D93" s="4"/>
      <c r="E93" s="22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1"/>
      <c r="R93" s="33"/>
    </row>
    <row r="94" spans="1:18" ht="16.5" x14ac:dyDescent="0.25">
      <c r="A94" s="32"/>
      <c r="B94" s="21"/>
      <c r="C94" s="21"/>
      <c r="D94" s="4"/>
      <c r="E94" s="22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1"/>
      <c r="R94" s="33"/>
    </row>
    <row r="95" spans="1:18" ht="16.5" x14ac:dyDescent="0.25">
      <c r="A95" s="32"/>
      <c r="B95" s="21"/>
      <c r="C95" s="21"/>
      <c r="D95" s="4"/>
      <c r="E95" s="22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1"/>
      <c r="R95" s="33"/>
    </row>
    <row r="96" spans="1:18" ht="16.5" x14ac:dyDescent="0.25">
      <c r="A96" s="32"/>
      <c r="B96" s="21"/>
      <c r="C96" s="21"/>
      <c r="D96" s="4"/>
      <c r="E96" s="22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1"/>
      <c r="R96" s="33"/>
    </row>
    <row r="97" spans="1:18" ht="16.5" x14ac:dyDescent="0.25">
      <c r="A97" s="32"/>
      <c r="B97" s="21"/>
      <c r="C97" s="21"/>
      <c r="D97" s="4"/>
      <c r="E97" s="22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1"/>
      <c r="R97" s="33"/>
    </row>
    <row r="98" spans="1:18" ht="16.5" x14ac:dyDescent="0.25">
      <c r="A98" s="32"/>
      <c r="B98" s="21"/>
      <c r="C98" s="21"/>
      <c r="D98" s="4"/>
      <c r="E98" s="22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1"/>
      <c r="R98" s="33"/>
    </row>
    <row r="99" spans="1:18" ht="16.5" x14ac:dyDescent="0.25">
      <c r="A99" s="32"/>
      <c r="B99" s="21"/>
      <c r="C99" s="21"/>
      <c r="D99" s="4"/>
      <c r="E99" s="22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1"/>
      <c r="R99" s="33"/>
    </row>
    <row r="100" spans="1:18" ht="16.5" x14ac:dyDescent="0.25">
      <c r="A100" s="32"/>
      <c r="B100" s="21"/>
      <c r="C100" s="21"/>
      <c r="D100" s="4"/>
      <c r="E100" s="22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1"/>
      <c r="R100" s="33"/>
    </row>
    <row r="101" spans="1:18" ht="16.5" x14ac:dyDescent="0.25">
      <c r="A101" s="32"/>
      <c r="B101" s="21"/>
      <c r="C101" s="21"/>
      <c r="D101" s="4"/>
      <c r="E101" s="22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1"/>
      <c r="R101" s="33"/>
    </row>
    <row r="102" spans="1:18" ht="16.5" x14ac:dyDescent="0.25">
      <c r="A102" s="32"/>
      <c r="B102" s="21"/>
      <c r="C102" s="21"/>
      <c r="D102" s="4"/>
      <c r="E102" s="22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1"/>
      <c r="R102" s="33"/>
    </row>
    <row r="103" spans="1:18" ht="16.5" x14ac:dyDescent="0.25">
      <c r="A103" s="32"/>
      <c r="B103" s="21"/>
      <c r="C103" s="21"/>
      <c r="D103" s="4"/>
      <c r="E103" s="22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1"/>
      <c r="R103" s="33"/>
    </row>
    <row r="104" spans="1:18" ht="16.5" x14ac:dyDescent="0.25">
      <c r="A104" s="32"/>
      <c r="B104" s="21"/>
      <c r="C104" s="21"/>
      <c r="D104" s="4"/>
      <c r="E104" s="22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1"/>
      <c r="R104" s="33"/>
    </row>
    <row r="105" spans="1:18" ht="16.5" x14ac:dyDescent="0.25">
      <c r="A105" s="32"/>
      <c r="B105" s="21"/>
      <c r="C105" s="23"/>
      <c r="D105" s="23"/>
      <c r="E105" s="23"/>
      <c r="F105" s="23"/>
      <c r="G105" s="23"/>
      <c r="H105" s="23"/>
      <c r="I105" s="23"/>
      <c r="J105" s="23"/>
      <c r="K105" s="23"/>
      <c r="L105" s="30"/>
      <c r="M105" s="23"/>
      <c r="N105" s="23"/>
      <c r="O105" s="23"/>
      <c r="P105" s="23"/>
      <c r="Q105" s="23"/>
      <c r="R105" s="33"/>
    </row>
    <row r="107" spans="1:18" ht="16.5" x14ac:dyDescent="0.25">
      <c r="N107" s="29"/>
      <c r="O107" s="29"/>
    </row>
    <row r="108" spans="1:18" ht="16.5" x14ac:dyDescent="0.25">
      <c r="N108" s="29"/>
      <c r="O108" s="29"/>
    </row>
    <row r="109" spans="1:18" ht="16.5" x14ac:dyDescent="0.25">
      <c r="N109" s="29"/>
      <c r="O109" s="29"/>
    </row>
  </sheetData>
  <mergeCells count="16">
    <mergeCell ref="U4:U5"/>
    <mergeCell ref="T6:T11"/>
    <mergeCell ref="T12:T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T4:T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zoomScale="55" zoomScaleNormal="55" workbookViewId="0">
      <selection activeCell="B14" sqref="B14:R14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56" t="s">
        <v>44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7"/>
      <c r="R1" s="41"/>
    </row>
    <row r="2" spans="1:21" ht="20.25" customHeight="1" x14ac:dyDescent="0.25">
      <c r="A2" s="57" t="s">
        <v>11</v>
      </c>
      <c r="B2" s="58"/>
      <c r="C2" s="58"/>
      <c r="D2" s="58"/>
      <c r="E2" s="59" t="s">
        <v>53</v>
      </c>
      <c r="F2" s="59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41"/>
    </row>
    <row r="3" spans="1:21" ht="15.75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38"/>
      <c r="R3" s="41"/>
    </row>
    <row r="4" spans="1:21" ht="16.5" x14ac:dyDescent="0.25">
      <c r="A4" s="63" t="s">
        <v>0</v>
      </c>
      <c r="B4" s="65" t="s">
        <v>10</v>
      </c>
      <c r="C4" s="66"/>
      <c r="D4" s="66"/>
      <c r="E4" s="66"/>
      <c r="F4" s="66"/>
      <c r="G4" s="66"/>
      <c r="H4" s="66"/>
      <c r="I4" s="67"/>
      <c r="J4" s="68" t="s">
        <v>6</v>
      </c>
      <c r="K4" s="55" t="s">
        <v>15</v>
      </c>
      <c r="L4" s="55"/>
      <c r="M4" s="70" t="s">
        <v>8</v>
      </c>
      <c r="N4" s="71"/>
      <c r="O4" s="72" t="s">
        <v>9</v>
      </c>
      <c r="P4" s="72" t="s">
        <v>18</v>
      </c>
      <c r="Q4" s="55" t="s">
        <v>25</v>
      </c>
      <c r="R4" s="55" t="s">
        <v>20</v>
      </c>
      <c r="T4" s="55" t="s">
        <v>25</v>
      </c>
      <c r="U4" s="55" t="s">
        <v>20</v>
      </c>
    </row>
    <row r="5" spans="1:21" ht="45" customHeight="1" x14ac:dyDescent="0.25">
      <c r="A5" s="64"/>
      <c r="B5" s="1" t="s">
        <v>1</v>
      </c>
      <c r="C5" s="1" t="s">
        <v>2</v>
      </c>
      <c r="D5" s="20" t="s">
        <v>3</v>
      </c>
      <c r="E5" s="20" t="s">
        <v>12</v>
      </c>
      <c r="F5" s="20" t="s">
        <v>4</v>
      </c>
      <c r="G5" s="5" t="s">
        <v>5</v>
      </c>
      <c r="H5" s="5" t="s">
        <v>7</v>
      </c>
      <c r="I5" s="19" t="s">
        <v>19</v>
      </c>
      <c r="J5" s="69"/>
      <c r="K5" s="1" t="s">
        <v>16</v>
      </c>
      <c r="L5" s="1" t="s">
        <v>17</v>
      </c>
      <c r="M5" s="20" t="s">
        <v>13</v>
      </c>
      <c r="N5" s="1" t="s">
        <v>14</v>
      </c>
      <c r="O5" s="73"/>
      <c r="P5" s="73"/>
      <c r="Q5" s="55"/>
      <c r="R5" s="55"/>
      <c r="T5" s="55"/>
      <c r="U5" s="55"/>
    </row>
    <row r="6" spans="1:21" s="2" customFormat="1" ht="15.75" customHeight="1" x14ac:dyDescent="0.25">
      <c r="A6" s="32">
        <v>1</v>
      </c>
      <c r="B6" s="21" t="s">
        <v>71</v>
      </c>
      <c r="C6" s="21" t="s">
        <v>72</v>
      </c>
      <c r="D6" s="4" t="s">
        <v>54</v>
      </c>
      <c r="E6" s="22">
        <v>864161020964677</v>
      </c>
      <c r="F6" s="4"/>
      <c r="G6" s="4" t="s">
        <v>55</v>
      </c>
      <c r="H6" s="16"/>
      <c r="I6" s="24" t="s">
        <v>64</v>
      </c>
      <c r="J6" s="16"/>
      <c r="K6" s="16" t="s">
        <v>63</v>
      </c>
      <c r="L6" s="16"/>
      <c r="M6" s="16" t="s">
        <v>68</v>
      </c>
      <c r="N6" s="16"/>
      <c r="O6" s="16" t="s">
        <v>45</v>
      </c>
      <c r="P6" s="16" t="s">
        <v>69</v>
      </c>
      <c r="Q6" s="31" t="s">
        <v>26</v>
      </c>
      <c r="R6" s="32" t="s">
        <v>31</v>
      </c>
      <c r="T6" s="52" t="s">
        <v>24</v>
      </c>
      <c r="U6" s="32" t="s">
        <v>27</v>
      </c>
    </row>
    <row r="7" spans="1:21" s="2" customFormat="1" ht="15.75" customHeight="1" x14ac:dyDescent="0.25">
      <c r="A7" s="32">
        <v>2</v>
      </c>
      <c r="B7" s="21" t="s">
        <v>71</v>
      </c>
      <c r="C7" s="21" t="s">
        <v>72</v>
      </c>
      <c r="D7" s="4" t="s">
        <v>54</v>
      </c>
      <c r="E7" s="22">
        <v>862118020969785</v>
      </c>
      <c r="F7" s="4" t="s">
        <v>56</v>
      </c>
      <c r="G7" s="4" t="s">
        <v>55</v>
      </c>
      <c r="H7" s="16" t="s">
        <v>66</v>
      </c>
      <c r="I7" s="25" t="s">
        <v>58</v>
      </c>
      <c r="J7" s="16"/>
      <c r="K7" s="16" t="s">
        <v>65</v>
      </c>
      <c r="L7" s="16" t="s">
        <v>63</v>
      </c>
      <c r="M7" s="16" t="s">
        <v>67</v>
      </c>
      <c r="N7" s="16"/>
      <c r="O7" s="16" t="s">
        <v>45</v>
      </c>
      <c r="P7" s="16" t="s">
        <v>69</v>
      </c>
      <c r="Q7" s="31" t="s">
        <v>26</v>
      </c>
      <c r="R7" s="32" t="s">
        <v>31</v>
      </c>
      <c r="T7" s="53"/>
      <c r="U7" s="32" t="s">
        <v>43</v>
      </c>
    </row>
    <row r="8" spans="1:21" s="2" customFormat="1" ht="15.75" customHeight="1" x14ac:dyDescent="0.25">
      <c r="A8" s="32">
        <v>3</v>
      </c>
      <c r="B8" s="21" t="s">
        <v>71</v>
      </c>
      <c r="C8" s="21" t="s">
        <v>72</v>
      </c>
      <c r="D8" s="4" t="s">
        <v>54</v>
      </c>
      <c r="E8" s="47" t="s">
        <v>61</v>
      </c>
      <c r="F8" s="4" t="s">
        <v>57</v>
      </c>
      <c r="G8" s="4" t="s">
        <v>55</v>
      </c>
      <c r="H8" s="25" t="s">
        <v>62</v>
      </c>
      <c r="I8" s="25" t="s">
        <v>58</v>
      </c>
      <c r="J8" s="16" t="s">
        <v>60</v>
      </c>
      <c r="K8" s="16" t="s">
        <v>59</v>
      </c>
      <c r="L8" s="16" t="s">
        <v>63</v>
      </c>
      <c r="M8" s="16" t="s">
        <v>70</v>
      </c>
      <c r="N8" s="27">
        <v>140000</v>
      </c>
      <c r="O8" s="16" t="s">
        <v>45</v>
      </c>
      <c r="P8" s="16" t="s">
        <v>69</v>
      </c>
      <c r="Q8" s="28" t="s">
        <v>24</v>
      </c>
      <c r="R8" s="4" t="s">
        <v>38</v>
      </c>
      <c r="T8" s="53"/>
      <c r="U8" s="32" t="s">
        <v>28</v>
      </c>
    </row>
    <row r="9" spans="1:21" s="2" customFormat="1" ht="15.75" customHeight="1" x14ac:dyDescent="0.25">
      <c r="A9" s="32">
        <v>4</v>
      </c>
      <c r="B9" s="21" t="s">
        <v>73</v>
      </c>
      <c r="C9" s="21" t="s">
        <v>73</v>
      </c>
      <c r="D9" s="4" t="s">
        <v>54</v>
      </c>
      <c r="E9" s="22">
        <v>864161026921085</v>
      </c>
      <c r="F9" s="4" t="s">
        <v>74</v>
      </c>
      <c r="G9" s="4" t="s">
        <v>55</v>
      </c>
      <c r="H9" s="25"/>
      <c r="I9" s="24" t="s">
        <v>64</v>
      </c>
      <c r="J9" s="16" t="s">
        <v>75</v>
      </c>
      <c r="K9" s="16" t="s">
        <v>65</v>
      </c>
      <c r="L9" s="16" t="s">
        <v>63</v>
      </c>
      <c r="M9" s="16" t="s">
        <v>76</v>
      </c>
      <c r="N9" s="16"/>
      <c r="O9" s="16" t="s">
        <v>45</v>
      </c>
      <c r="P9" s="16" t="s">
        <v>77</v>
      </c>
      <c r="Q9" s="28" t="s">
        <v>26</v>
      </c>
      <c r="R9" s="4" t="s">
        <v>28</v>
      </c>
      <c r="T9" s="53"/>
      <c r="U9" s="32" t="s">
        <v>38</v>
      </c>
    </row>
    <row r="10" spans="1:21" s="2" customFormat="1" ht="15.75" customHeight="1" x14ac:dyDescent="0.25">
      <c r="A10" s="32">
        <v>5</v>
      </c>
      <c r="B10" s="21" t="s">
        <v>78</v>
      </c>
      <c r="C10" s="21" t="s">
        <v>101</v>
      </c>
      <c r="D10" s="4" t="s">
        <v>54</v>
      </c>
      <c r="E10" s="22">
        <v>862118022974734</v>
      </c>
      <c r="F10" s="4" t="s">
        <v>57</v>
      </c>
      <c r="G10" s="4" t="s">
        <v>55</v>
      </c>
      <c r="H10" s="25"/>
      <c r="I10" s="25" t="s">
        <v>82</v>
      </c>
      <c r="J10" s="16"/>
      <c r="K10" s="16" t="s">
        <v>81</v>
      </c>
      <c r="L10" s="16"/>
      <c r="M10" s="16" t="s">
        <v>68</v>
      </c>
      <c r="N10" s="16"/>
      <c r="O10" s="16" t="s">
        <v>45</v>
      </c>
      <c r="P10" s="16" t="s">
        <v>69</v>
      </c>
      <c r="Q10" s="31" t="s">
        <v>26</v>
      </c>
      <c r="R10" s="4" t="s">
        <v>31</v>
      </c>
      <c r="T10" s="53"/>
      <c r="U10" s="32" t="s">
        <v>46</v>
      </c>
    </row>
    <row r="11" spans="1:21" s="2" customFormat="1" ht="15.75" customHeight="1" x14ac:dyDescent="0.25">
      <c r="A11" s="32">
        <v>6</v>
      </c>
      <c r="B11" s="21" t="s">
        <v>78</v>
      </c>
      <c r="C11" s="21" t="s">
        <v>101</v>
      </c>
      <c r="D11" s="4" t="s">
        <v>54</v>
      </c>
      <c r="E11" s="22">
        <v>862118021524764</v>
      </c>
      <c r="F11" s="4"/>
      <c r="G11" s="4" t="s">
        <v>55</v>
      </c>
      <c r="H11" s="16" t="s">
        <v>100</v>
      </c>
      <c r="I11" s="17" t="s">
        <v>80</v>
      </c>
      <c r="J11" s="16" t="s">
        <v>79</v>
      </c>
      <c r="K11" s="16" t="s">
        <v>63</v>
      </c>
      <c r="L11" s="16"/>
      <c r="M11" s="16" t="s">
        <v>96</v>
      </c>
      <c r="N11" s="27">
        <v>10000</v>
      </c>
      <c r="O11" s="16" t="s">
        <v>45</v>
      </c>
      <c r="P11" s="16" t="s">
        <v>69</v>
      </c>
      <c r="Q11" s="31" t="s">
        <v>24</v>
      </c>
      <c r="R11" s="4" t="s">
        <v>38</v>
      </c>
      <c r="T11" s="54"/>
      <c r="U11" s="32" t="s">
        <v>37</v>
      </c>
    </row>
    <row r="12" spans="1:21" s="18" customFormat="1" ht="15.75" customHeight="1" x14ac:dyDescent="0.25">
      <c r="A12" s="32">
        <v>7</v>
      </c>
      <c r="B12" s="21" t="s">
        <v>78</v>
      </c>
      <c r="C12" s="21" t="s">
        <v>101</v>
      </c>
      <c r="D12" s="16" t="s">
        <v>54</v>
      </c>
      <c r="E12" s="50" t="s">
        <v>85</v>
      </c>
      <c r="F12" s="16" t="s">
        <v>57</v>
      </c>
      <c r="G12" s="16" t="s">
        <v>55</v>
      </c>
      <c r="H12" s="16" t="s">
        <v>99</v>
      </c>
      <c r="I12" s="16" t="s">
        <v>84</v>
      </c>
      <c r="J12" s="16" t="s">
        <v>97</v>
      </c>
      <c r="K12" s="16" t="s">
        <v>83</v>
      </c>
      <c r="L12" s="16" t="s">
        <v>81</v>
      </c>
      <c r="M12" s="16" t="s">
        <v>98</v>
      </c>
      <c r="N12" s="27">
        <v>30000</v>
      </c>
      <c r="O12" s="16" t="s">
        <v>45</v>
      </c>
      <c r="P12" s="16" t="s">
        <v>69</v>
      </c>
      <c r="Q12" s="31" t="s">
        <v>24</v>
      </c>
      <c r="R12" s="4" t="s">
        <v>37</v>
      </c>
      <c r="T12" s="52" t="s">
        <v>26</v>
      </c>
      <c r="U12" s="32" t="s">
        <v>30</v>
      </c>
    </row>
    <row r="13" spans="1:21" s="2" customFormat="1" ht="15.75" customHeight="1" x14ac:dyDescent="0.25">
      <c r="A13" s="32">
        <v>8</v>
      </c>
      <c r="B13" s="21" t="s">
        <v>78</v>
      </c>
      <c r="C13" s="21" t="s">
        <v>101</v>
      </c>
      <c r="D13" s="4" t="s">
        <v>88</v>
      </c>
      <c r="E13" s="22">
        <v>866192037820634</v>
      </c>
      <c r="F13" s="4"/>
      <c r="G13" s="4" t="s">
        <v>87</v>
      </c>
      <c r="H13" s="4"/>
      <c r="I13" s="16" t="s">
        <v>93</v>
      </c>
      <c r="J13" s="16"/>
      <c r="K13" s="45" t="s">
        <v>92</v>
      </c>
      <c r="L13" s="16" t="s">
        <v>94</v>
      </c>
      <c r="M13" s="16" t="s">
        <v>52</v>
      </c>
      <c r="N13" s="51" t="s">
        <v>95</v>
      </c>
      <c r="O13" s="16" t="s">
        <v>45</v>
      </c>
      <c r="P13" s="16" t="s">
        <v>69</v>
      </c>
      <c r="Q13" s="28" t="s">
        <v>26</v>
      </c>
      <c r="R13" s="4" t="s">
        <v>31</v>
      </c>
      <c r="T13" s="53"/>
      <c r="U13" s="32" t="s">
        <v>49</v>
      </c>
    </row>
    <row r="14" spans="1:21" s="2" customFormat="1" ht="15.75" customHeight="1" x14ac:dyDescent="0.25">
      <c r="A14" s="32">
        <v>9</v>
      </c>
      <c r="B14" s="21" t="s">
        <v>78</v>
      </c>
      <c r="C14" s="21" t="s">
        <v>101</v>
      </c>
      <c r="D14" s="4" t="s">
        <v>86</v>
      </c>
      <c r="E14" s="22">
        <v>868183033815601</v>
      </c>
      <c r="F14" s="4"/>
      <c r="G14" s="4" t="s">
        <v>87</v>
      </c>
      <c r="H14" s="4"/>
      <c r="I14" s="16" t="s">
        <v>89</v>
      </c>
      <c r="J14" s="16"/>
      <c r="K14" s="45" t="s">
        <v>90</v>
      </c>
      <c r="L14" s="16" t="s">
        <v>91</v>
      </c>
      <c r="M14" s="16" t="s">
        <v>52</v>
      </c>
      <c r="N14" s="16"/>
      <c r="O14" s="16" t="s">
        <v>45</v>
      </c>
      <c r="P14" s="16" t="s">
        <v>69</v>
      </c>
      <c r="Q14" s="28" t="s">
        <v>26</v>
      </c>
      <c r="R14" s="4" t="s">
        <v>31</v>
      </c>
      <c r="T14" s="53"/>
      <c r="U14" s="32" t="s">
        <v>48</v>
      </c>
    </row>
    <row r="15" spans="1:21" ht="16.5" x14ac:dyDescent="0.25">
      <c r="A15" s="32">
        <v>10</v>
      </c>
      <c r="B15" s="21"/>
      <c r="C15" s="21"/>
      <c r="D15" s="16"/>
      <c r="E15" s="34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1"/>
      <c r="R15" s="33"/>
      <c r="T15" s="53"/>
      <c r="U15" s="32" t="s">
        <v>31</v>
      </c>
    </row>
    <row r="16" spans="1:21" ht="16.5" x14ac:dyDescent="0.25">
      <c r="A16" s="32">
        <v>11</v>
      </c>
      <c r="B16" s="21"/>
      <c r="C16" s="21"/>
      <c r="D16" s="16"/>
      <c r="E16" s="3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1"/>
      <c r="R16" s="33"/>
      <c r="T16" s="54"/>
      <c r="U16" s="32" t="s">
        <v>32</v>
      </c>
    </row>
    <row r="17" spans="1:21" ht="16.5" x14ac:dyDescent="0.25">
      <c r="A17" s="32">
        <v>12</v>
      </c>
      <c r="B17" s="21"/>
      <c r="C17" s="21"/>
      <c r="D17" s="16"/>
      <c r="E17" s="34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1"/>
      <c r="R17" s="33"/>
      <c r="T17" s="45"/>
      <c r="U17" s="45"/>
    </row>
    <row r="18" spans="1:21" ht="16.5" x14ac:dyDescent="0.25">
      <c r="A18" s="32">
        <v>13</v>
      </c>
      <c r="B18" s="21"/>
      <c r="C18" s="21"/>
      <c r="D18" s="16"/>
      <c r="E18" s="34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1"/>
      <c r="R18" s="33"/>
      <c r="T18" s="46"/>
      <c r="U18" s="46"/>
    </row>
    <row r="19" spans="1:21" ht="16.5" x14ac:dyDescent="0.25">
      <c r="A19" s="32">
        <v>14</v>
      </c>
      <c r="B19" s="35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1"/>
      <c r="R19" s="33"/>
      <c r="T19" s="42" t="s">
        <v>40</v>
      </c>
      <c r="U19" s="4" t="s">
        <v>21</v>
      </c>
    </row>
    <row r="20" spans="1:21" ht="16.5" x14ac:dyDescent="0.25">
      <c r="A20" s="32">
        <v>15</v>
      </c>
      <c r="B20" s="35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1"/>
      <c r="R20" s="33"/>
      <c r="T20" s="4" t="s">
        <v>23</v>
      </c>
      <c r="U20" s="4">
        <f>COUNTIF($Q$6:$Q$55,"PM")</f>
        <v>6</v>
      </c>
    </row>
    <row r="21" spans="1:21" ht="16.5" x14ac:dyDescent="0.25">
      <c r="A21" s="32">
        <v>16</v>
      </c>
      <c r="B21" s="35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1"/>
      <c r="R21" s="33"/>
      <c r="T21" s="4" t="s">
        <v>22</v>
      </c>
      <c r="U21" s="4">
        <f>COUNTIF($Q$6:$Q$56,"PC")</f>
        <v>3</v>
      </c>
    </row>
    <row r="22" spans="1:21" ht="16.5" x14ac:dyDescent="0.25">
      <c r="A22" s="32">
        <v>17</v>
      </c>
      <c r="B22" s="35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1"/>
      <c r="R22" s="33"/>
      <c r="T22" s="42" t="s">
        <v>41</v>
      </c>
      <c r="U22" s="4">
        <f>SUM(U20:U21)</f>
        <v>9</v>
      </c>
    </row>
    <row r="23" spans="1:21" ht="16.5" x14ac:dyDescent="0.25">
      <c r="A23" s="32">
        <v>18</v>
      </c>
      <c r="B23" s="35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1"/>
      <c r="R23" s="33"/>
      <c r="T23" s="46"/>
      <c r="U23" s="46"/>
    </row>
    <row r="24" spans="1:21" ht="16.5" x14ac:dyDescent="0.25">
      <c r="A24" s="32">
        <v>19</v>
      </c>
      <c r="B24" s="35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1"/>
      <c r="R24" s="33"/>
      <c r="T24" s="46"/>
      <c r="U24" s="46"/>
    </row>
    <row r="25" spans="1:21" ht="16.5" x14ac:dyDescent="0.25">
      <c r="A25" s="32">
        <v>20</v>
      </c>
      <c r="B25" s="35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1"/>
      <c r="R25" s="33"/>
      <c r="T25" s="42" t="s">
        <v>20</v>
      </c>
      <c r="U25" s="4" t="s">
        <v>21</v>
      </c>
    </row>
    <row r="26" spans="1:21" ht="16.5" x14ac:dyDescent="0.25">
      <c r="A26" s="32">
        <v>21</v>
      </c>
      <c r="B26" s="35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1"/>
      <c r="R26" s="33"/>
      <c r="T26" s="32" t="s">
        <v>33</v>
      </c>
      <c r="U26" s="4">
        <f>COUNTIF($R$6:$R$55,"MCU")</f>
        <v>0</v>
      </c>
    </row>
    <row r="27" spans="1:21" ht="16.5" x14ac:dyDescent="0.25">
      <c r="A27" s="32">
        <v>22</v>
      </c>
      <c r="B27" s="35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1"/>
      <c r="R27" s="33"/>
      <c r="T27" s="32" t="s">
        <v>42</v>
      </c>
      <c r="U27" s="4">
        <f>COUNTIF($R$6:$R$55,"GSM")</f>
        <v>0</v>
      </c>
    </row>
    <row r="28" spans="1:21" ht="16.5" x14ac:dyDescent="0.25">
      <c r="A28" s="32">
        <v>23</v>
      </c>
      <c r="B28" s="35"/>
      <c r="C28" s="35"/>
      <c r="D28" s="4"/>
      <c r="E28" s="22"/>
      <c r="F28" s="4"/>
      <c r="G28" s="4"/>
      <c r="H28" s="16"/>
      <c r="I28" s="17"/>
      <c r="J28" s="36"/>
      <c r="K28" s="16"/>
      <c r="L28" s="16"/>
      <c r="M28" s="36"/>
      <c r="N28" s="36"/>
      <c r="O28" s="36"/>
      <c r="P28" s="36"/>
      <c r="Q28" s="28"/>
      <c r="R28" s="33"/>
      <c r="T28" s="32" t="s">
        <v>34</v>
      </c>
      <c r="U28" s="4">
        <f>COUNTIF($R$6:$R$55,"GPS")</f>
        <v>1</v>
      </c>
    </row>
    <row r="29" spans="1:21" ht="16.5" x14ac:dyDescent="0.25">
      <c r="A29" s="32"/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1"/>
      <c r="R29" s="33"/>
      <c r="T29" s="32" t="s">
        <v>39</v>
      </c>
      <c r="U29" s="4">
        <f>COUNTIF($R$6:$R$55,"NG")</f>
        <v>2</v>
      </c>
    </row>
    <row r="30" spans="1:21" ht="16.5" x14ac:dyDescent="0.25">
      <c r="A30" s="32"/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1"/>
      <c r="R30" s="33"/>
      <c r="T30" s="32" t="s">
        <v>47</v>
      </c>
      <c r="U30" s="4">
        <f>COUNTIF($R$6:$R$56,"ACC")</f>
        <v>0</v>
      </c>
    </row>
    <row r="31" spans="1:21" ht="16.5" x14ac:dyDescent="0.25">
      <c r="A31" s="32"/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1"/>
      <c r="R31" s="33"/>
      <c r="T31" s="32" t="s">
        <v>29</v>
      </c>
      <c r="U31" s="4">
        <f>COUNTIF($R$6:$R$55,"LK")</f>
        <v>1</v>
      </c>
    </row>
    <row r="32" spans="1:21" ht="16.5" x14ac:dyDescent="0.25">
      <c r="A32" s="32"/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1"/>
      <c r="R32" s="33"/>
      <c r="T32" s="32" t="s">
        <v>35</v>
      </c>
      <c r="U32" s="4">
        <f>COUNTIF($R$6:$R$55,"MCH")</f>
        <v>0</v>
      </c>
    </row>
    <row r="33" spans="1:21" ht="16.5" x14ac:dyDescent="0.25">
      <c r="A33" s="32"/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1"/>
      <c r="R33" s="33"/>
      <c r="T33" s="32" t="s">
        <v>50</v>
      </c>
      <c r="U33" s="4">
        <f>COUNTIF($R$6:$R$55,"SF")</f>
        <v>0</v>
      </c>
    </row>
    <row r="34" spans="1:21" ht="16.5" x14ac:dyDescent="0.25">
      <c r="A34" s="32"/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1"/>
      <c r="R34" s="33"/>
      <c r="T34" s="32" t="s">
        <v>51</v>
      </c>
      <c r="U34" s="4">
        <f>COUNTIF($R$6:$R$55,"RTB")</f>
        <v>0</v>
      </c>
    </row>
    <row r="35" spans="1:21" ht="16.5" x14ac:dyDescent="0.25">
      <c r="A35" s="32"/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1"/>
      <c r="R35" s="33"/>
      <c r="T35" s="32" t="s">
        <v>52</v>
      </c>
      <c r="U35" s="4">
        <f>COUNTIF($R$6:$R$55,"NCFW")</f>
        <v>5</v>
      </c>
    </row>
    <row r="36" spans="1:21" ht="16.5" x14ac:dyDescent="0.25">
      <c r="A36" s="32"/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1"/>
      <c r="R36" s="33"/>
      <c r="T36" s="32" t="s">
        <v>36</v>
      </c>
      <c r="U36" s="4">
        <f>COUNTIF($R$6:$R$55,"KL")</f>
        <v>0</v>
      </c>
    </row>
    <row r="37" spans="1:21" ht="16.5" x14ac:dyDescent="0.25">
      <c r="A37" s="32"/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1"/>
      <c r="R37" s="33"/>
      <c r="T37" s="42" t="s">
        <v>41</v>
      </c>
      <c r="U37" s="4">
        <f>SUM(U26:U36)</f>
        <v>9</v>
      </c>
    </row>
    <row r="38" spans="1:21" ht="16.5" x14ac:dyDescent="0.25">
      <c r="A38" s="32"/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1"/>
      <c r="R38" s="33"/>
    </row>
    <row r="39" spans="1:21" ht="16.5" x14ac:dyDescent="0.25">
      <c r="A39" s="32"/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1"/>
      <c r="R39" s="33"/>
    </row>
    <row r="40" spans="1:21" ht="16.5" x14ac:dyDescent="0.25">
      <c r="A40" s="32"/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1"/>
      <c r="R40" s="33"/>
    </row>
    <row r="41" spans="1:21" ht="16.5" x14ac:dyDescent="0.25">
      <c r="A41" s="32"/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1"/>
      <c r="R41" s="33"/>
    </row>
    <row r="42" spans="1:21" ht="16.5" x14ac:dyDescent="0.25">
      <c r="A42" s="32"/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1"/>
      <c r="R42" s="33"/>
    </row>
    <row r="43" spans="1:21" ht="16.5" x14ac:dyDescent="0.25">
      <c r="A43" s="32"/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1"/>
      <c r="R43" s="33"/>
    </row>
    <row r="44" spans="1:21" ht="16.5" x14ac:dyDescent="0.25">
      <c r="A44" s="32"/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1"/>
      <c r="R44" s="33"/>
    </row>
    <row r="45" spans="1:21" ht="16.5" x14ac:dyDescent="0.25">
      <c r="A45" s="32"/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1"/>
      <c r="R45" s="33"/>
    </row>
    <row r="46" spans="1:21" ht="16.5" x14ac:dyDescent="0.25">
      <c r="A46" s="32"/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1"/>
      <c r="R46" s="33"/>
    </row>
    <row r="47" spans="1:21" ht="16.5" x14ac:dyDescent="0.25">
      <c r="A47" s="32"/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1"/>
      <c r="R47" s="33"/>
    </row>
    <row r="48" spans="1:21" ht="16.5" x14ac:dyDescent="0.25">
      <c r="A48" s="32"/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1"/>
      <c r="R48" s="33"/>
    </row>
    <row r="49" spans="1:18" ht="16.5" x14ac:dyDescent="0.25">
      <c r="A49" s="32"/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1"/>
      <c r="R49" s="33"/>
    </row>
    <row r="50" spans="1:18" ht="16.5" x14ac:dyDescent="0.25">
      <c r="A50" s="32"/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1"/>
      <c r="R50" s="33"/>
    </row>
    <row r="51" spans="1:18" ht="16.5" x14ac:dyDescent="0.25">
      <c r="A51" s="32"/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1"/>
      <c r="R51" s="33"/>
    </row>
    <row r="52" spans="1:18" ht="16.5" x14ac:dyDescent="0.25">
      <c r="A52" s="32"/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1"/>
      <c r="R52" s="33"/>
    </row>
    <row r="53" spans="1:18" ht="16.5" x14ac:dyDescent="0.25">
      <c r="A53" s="32"/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1"/>
      <c r="R53" s="33"/>
    </row>
    <row r="54" spans="1:18" ht="16.5" x14ac:dyDescent="0.25">
      <c r="A54" s="32"/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1"/>
      <c r="R54" s="33"/>
    </row>
    <row r="55" spans="1:18" ht="16.5" x14ac:dyDescent="0.25">
      <c r="A55" s="32"/>
      <c r="B55" s="21"/>
      <c r="C55" s="21"/>
      <c r="D55" s="4"/>
      <c r="E55" s="22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1"/>
      <c r="R55" s="33"/>
    </row>
    <row r="56" spans="1:18" ht="16.5" x14ac:dyDescent="0.25">
      <c r="A56" s="32"/>
      <c r="B56" s="21"/>
      <c r="C56" s="21"/>
      <c r="D56" s="4"/>
      <c r="E56" s="22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1"/>
      <c r="R56" s="33"/>
    </row>
    <row r="57" spans="1:18" ht="16.5" x14ac:dyDescent="0.25">
      <c r="A57" s="32"/>
      <c r="B57" s="21"/>
      <c r="C57" s="21"/>
      <c r="D57" s="4"/>
      <c r="E57" s="22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1"/>
      <c r="R57" s="33"/>
    </row>
    <row r="58" spans="1:18" ht="16.5" x14ac:dyDescent="0.25">
      <c r="A58" s="32"/>
      <c r="B58" s="21"/>
      <c r="C58" s="21"/>
      <c r="D58" s="4"/>
      <c r="E58" s="22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1"/>
      <c r="R58" s="33"/>
    </row>
    <row r="59" spans="1:18" ht="16.5" x14ac:dyDescent="0.25">
      <c r="A59" s="32"/>
      <c r="B59" s="21"/>
      <c r="C59" s="21"/>
      <c r="D59" s="4"/>
      <c r="E59" s="22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1"/>
      <c r="R59" s="33"/>
    </row>
    <row r="60" spans="1:18" ht="16.5" x14ac:dyDescent="0.25">
      <c r="A60" s="32"/>
      <c r="B60" s="21"/>
      <c r="C60" s="21"/>
      <c r="D60" s="4"/>
      <c r="E60" s="22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1"/>
      <c r="R60" s="33"/>
    </row>
    <row r="61" spans="1:18" ht="16.5" x14ac:dyDescent="0.25">
      <c r="A61" s="32"/>
      <c r="B61" s="21"/>
      <c r="C61" s="21"/>
      <c r="D61" s="4"/>
      <c r="E61" s="22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1"/>
      <c r="R61" s="33"/>
    </row>
    <row r="62" spans="1:18" ht="16.5" x14ac:dyDescent="0.25">
      <c r="A62" s="32"/>
      <c r="B62" s="21"/>
      <c r="C62" s="21"/>
      <c r="D62" s="4"/>
      <c r="E62" s="22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1"/>
      <c r="R62" s="33"/>
    </row>
    <row r="63" spans="1:18" ht="16.5" x14ac:dyDescent="0.25">
      <c r="A63" s="32"/>
      <c r="B63" s="21"/>
      <c r="C63" s="21"/>
      <c r="D63" s="4"/>
      <c r="E63" s="22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1"/>
      <c r="R63" s="33"/>
    </row>
    <row r="64" spans="1:18" ht="16.5" x14ac:dyDescent="0.25">
      <c r="A64" s="32"/>
      <c r="B64" s="21"/>
      <c r="C64" s="21"/>
      <c r="D64" s="4"/>
      <c r="E64" s="22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1"/>
      <c r="R64" s="33"/>
    </row>
    <row r="65" spans="1:18" ht="16.5" x14ac:dyDescent="0.25">
      <c r="A65" s="32"/>
      <c r="B65" s="21"/>
      <c r="C65" s="21"/>
      <c r="D65" s="4"/>
      <c r="E65" s="22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1"/>
      <c r="R65" s="33"/>
    </row>
    <row r="66" spans="1:18" ht="16.5" x14ac:dyDescent="0.25">
      <c r="A66" s="32"/>
      <c r="B66" s="21"/>
      <c r="C66" s="21"/>
      <c r="D66" s="4"/>
      <c r="E66" s="22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1"/>
      <c r="R66" s="33"/>
    </row>
    <row r="67" spans="1:18" ht="16.5" x14ac:dyDescent="0.25">
      <c r="A67" s="32"/>
      <c r="B67" s="21"/>
      <c r="C67" s="21"/>
      <c r="D67" s="4"/>
      <c r="E67" s="22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1"/>
      <c r="R67" s="33"/>
    </row>
    <row r="68" spans="1:18" ht="16.5" x14ac:dyDescent="0.25">
      <c r="A68" s="32"/>
      <c r="B68" s="21"/>
      <c r="C68" s="21"/>
      <c r="D68" s="4"/>
      <c r="E68" s="22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1"/>
      <c r="R68" s="33"/>
    </row>
    <row r="69" spans="1:18" ht="16.5" x14ac:dyDescent="0.25">
      <c r="A69" s="32"/>
      <c r="B69" s="21"/>
      <c r="C69" s="21"/>
      <c r="D69" s="4"/>
      <c r="E69" s="22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1"/>
      <c r="R69" s="33"/>
    </row>
    <row r="70" spans="1:18" ht="16.5" x14ac:dyDescent="0.25">
      <c r="A70" s="32"/>
      <c r="B70" s="21"/>
      <c r="C70" s="21"/>
      <c r="D70" s="4"/>
      <c r="E70" s="22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1"/>
      <c r="R70" s="33"/>
    </row>
    <row r="71" spans="1:18" ht="16.5" x14ac:dyDescent="0.25">
      <c r="A71" s="32"/>
      <c r="B71" s="21"/>
      <c r="C71" s="21"/>
      <c r="D71" s="4"/>
      <c r="E71" s="22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1"/>
      <c r="R71" s="33"/>
    </row>
    <row r="72" spans="1:18" ht="16.5" x14ac:dyDescent="0.25">
      <c r="A72" s="32"/>
      <c r="B72" s="21"/>
      <c r="C72" s="21"/>
      <c r="D72" s="4"/>
      <c r="E72" s="22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1"/>
      <c r="R72" s="33"/>
    </row>
    <row r="73" spans="1:18" ht="16.5" x14ac:dyDescent="0.25">
      <c r="A73" s="32"/>
      <c r="B73" s="21"/>
      <c r="C73" s="21"/>
      <c r="D73" s="4"/>
      <c r="E73" s="22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1"/>
      <c r="R73" s="33"/>
    </row>
    <row r="74" spans="1:18" ht="16.5" x14ac:dyDescent="0.25">
      <c r="A74" s="32"/>
      <c r="B74" s="21"/>
      <c r="C74" s="21"/>
      <c r="D74" s="4"/>
      <c r="E74" s="22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1"/>
      <c r="R74" s="33"/>
    </row>
    <row r="75" spans="1:18" ht="16.5" x14ac:dyDescent="0.25">
      <c r="A75" s="32"/>
      <c r="B75" s="21"/>
      <c r="C75" s="21"/>
      <c r="D75" s="4"/>
      <c r="E75" s="22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1"/>
      <c r="R75" s="33"/>
    </row>
    <row r="76" spans="1:18" ht="16.5" x14ac:dyDescent="0.25">
      <c r="A76" s="32"/>
      <c r="B76" s="21"/>
      <c r="C76" s="21"/>
      <c r="D76" s="4"/>
      <c r="E76" s="22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1"/>
      <c r="R76" s="33"/>
    </row>
    <row r="77" spans="1:18" ht="16.5" x14ac:dyDescent="0.25">
      <c r="A77" s="32"/>
      <c r="B77" s="21"/>
      <c r="C77" s="21"/>
      <c r="D77" s="4"/>
      <c r="E77" s="22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1"/>
      <c r="R77" s="33"/>
    </row>
    <row r="78" spans="1:18" ht="16.5" x14ac:dyDescent="0.25">
      <c r="A78" s="32"/>
      <c r="B78" s="21"/>
      <c r="C78" s="21"/>
      <c r="D78" s="4"/>
      <c r="E78" s="22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1"/>
      <c r="R78" s="33"/>
    </row>
    <row r="79" spans="1:18" ht="16.5" x14ac:dyDescent="0.25">
      <c r="A79" s="32"/>
      <c r="B79" s="21"/>
      <c r="C79" s="21"/>
      <c r="D79" s="4"/>
      <c r="E79" s="22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1"/>
      <c r="R79" s="33"/>
    </row>
    <row r="80" spans="1:18" ht="16.5" x14ac:dyDescent="0.25">
      <c r="A80" s="32"/>
      <c r="B80" s="21"/>
      <c r="C80" s="21"/>
      <c r="D80" s="4"/>
      <c r="E80" s="22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1"/>
      <c r="R80" s="33"/>
    </row>
    <row r="81" spans="1:18" ht="16.5" x14ac:dyDescent="0.25">
      <c r="A81" s="32"/>
      <c r="B81" s="21"/>
      <c r="C81" s="21"/>
      <c r="D81" s="4"/>
      <c r="E81" s="22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1"/>
      <c r="R81" s="33"/>
    </row>
    <row r="82" spans="1:18" ht="16.5" x14ac:dyDescent="0.25">
      <c r="A82" s="32"/>
      <c r="B82" s="21"/>
      <c r="C82" s="21"/>
      <c r="D82" s="4"/>
      <c r="E82" s="22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1"/>
      <c r="R82" s="33"/>
    </row>
    <row r="83" spans="1:18" ht="16.5" x14ac:dyDescent="0.25">
      <c r="A83" s="32"/>
      <c r="B83" s="21"/>
      <c r="C83" s="21"/>
      <c r="D83" s="4"/>
      <c r="E83" s="22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1"/>
      <c r="R83" s="33"/>
    </row>
    <row r="84" spans="1:18" ht="16.5" x14ac:dyDescent="0.25">
      <c r="A84" s="32"/>
      <c r="B84" s="21"/>
      <c r="C84" s="21"/>
      <c r="D84" s="4"/>
      <c r="E84" s="22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1"/>
      <c r="R84" s="33"/>
    </row>
    <row r="85" spans="1:18" ht="16.5" x14ac:dyDescent="0.25">
      <c r="A85" s="32"/>
      <c r="B85" s="21"/>
      <c r="C85" s="21"/>
      <c r="D85" s="4"/>
      <c r="E85" s="22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1"/>
      <c r="R85" s="33"/>
    </row>
    <row r="86" spans="1:18" ht="16.5" x14ac:dyDescent="0.25">
      <c r="A86" s="32"/>
      <c r="B86" s="21"/>
      <c r="C86" s="21"/>
      <c r="D86" s="4"/>
      <c r="E86" s="22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1"/>
      <c r="R86" s="33"/>
    </row>
    <row r="87" spans="1:18" ht="16.5" x14ac:dyDescent="0.25">
      <c r="A87" s="32"/>
      <c r="B87" s="21"/>
      <c r="C87" s="21"/>
      <c r="D87" s="4"/>
      <c r="E87" s="22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1"/>
      <c r="R87" s="33"/>
    </row>
    <row r="88" spans="1:18" ht="16.5" x14ac:dyDescent="0.25">
      <c r="A88" s="32"/>
      <c r="B88" s="21"/>
      <c r="C88" s="21"/>
      <c r="D88" s="4"/>
      <c r="E88" s="22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1"/>
      <c r="R88" s="33"/>
    </row>
    <row r="89" spans="1:18" ht="16.5" x14ac:dyDescent="0.25">
      <c r="A89" s="32"/>
      <c r="B89" s="21"/>
      <c r="C89" s="21"/>
      <c r="D89" s="4"/>
      <c r="E89" s="22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1"/>
      <c r="R89" s="33"/>
    </row>
    <row r="90" spans="1:18" ht="16.5" x14ac:dyDescent="0.25">
      <c r="A90" s="32"/>
      <c r="B90" s="21"/>
      <c r="C90" s="21"/>
      <c r="D90" s="4"/>
      <c r="E90" s="22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1"/>
      <c r="R90" s="33"/>
    </row>
    <row r="91" spans="1:18" ht="16.5" x14ac:dyDescent="0.25">
      <c r="A91" s="32"/>
      <c r="B91" s="21"/>
      <c r="C91" s="21"/>
      <c r="D91" s="4"/>
      <c r="E91" s="22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1"/>
      <c r="R91" s="33"/>
    </row>
    <row r="92" spans="1:18" ht="16.5" x14ac:dyDescent="0.25">
      <c r="A92" s="32"/>
      <c r="B92" s="21"/>
      <c r="C92" s="21"/>
      <c r="D92" s="4"/>
      <c r="E92" s="22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1"/>
      <c r="R92" s="33"/>
    </row>
    <row r="93" spans="1:18" ht="16.5" x14ac:dyDescent="0.25">
      <c r="A93" s="32"/>
      <c r="B93" s="21"/>
      <c r="C93" s="21"/>
      <c r="D93" s="4"/>
      <c r="E93" s="22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1"/>
      <c r="R93" s="33"/>
    </row>
    <row r="94" spans="1:18" ht="16.5" x14ac:dyDescent="0.25">
      <c r="A94" s="32"/>
      <c r="B94" s="21"/>
      <c r="C94" s="21"/>
      <c r="D94" s="4"/>
      <c r="E94" s="22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1"/>
      <c r="R94" s="33"/>
    </row>
    <row r="95" spans="1:18" ht="16.5" x14ac:dyDescent="0.25">
      <c r="A95" s="32"/>
      <c r="B95" s="21"/>
      <c r="C95" s="21"/>
      <c r="D95" s="4"/>
      <c r="E95" s="22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1"/>
      <c r="R95" s="33"/>
    </row>
    <row r="96" spans="1:18" ht="16.5" x14ac:dyDescent="0.25">
      <c r="A96" s="32"/>
      <c r="B96" s="21"/>
      <c r="C96" s="21"/>
      <c r="D96" s="4"/>
      <c r="E96" s="22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1"/>
      <c r="R96" s="33"/>
    </row>
    <row r="97" spans="1:18" ht="16.5" x14ac:dyDescent="0.25">
      <c r="A97" s="32"/>
      <c r="B97" s="21"/>
      <c r="C97" s="21"/>
      <c r="D97" s="4"/>
      <c r="E97" s="22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1"/>
      <c r="R97" s="33"/>
    </row>
    <row r="98" spans="1:18" ht="16.5" x14ac:dyDescent="0.25">
      <c r="A98" s="32"/>
      <c r="B98" s="21"/>
      <c r="C98" s="21"/>
      <c r="D98" s="4"/>
      <c r="E98" s="22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1"/>
      <c r="R98" s="33"/>
    </row>
    <row r="99" spans="1:18" ht="16.5" x14ac:dyDescent="0.25">
      <c r="A99" s="32"/>
      <c r="B99" s="21"/>
      <c r="C99" s="21"/>
      <c r="D99" s="4"/>
      <c r="E99" s="22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1"/>
      <c r="R99" s="33"/>
    </row>
    <row r="100" spans="1:18" ht="16.5" x14ac:dyDescent="0.25">
      <c r="A100" s="32"/>
      <c r="B100" s="21"/>
      <c r="C100" s="21"/>
      <c r="D100" s="4"/>
      <c r="E100" s="22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1"/>
      <c r="R100" s="33"/>
    </row>
    <row r="101" spans="1:18" ht="16.5" x14ac:dyDescent="0.25">
      <c r="A101" s="32"/>
      <c r="B101" s="21"/>
      <c r="C101" s="21"/>
      <c r="D101" s="4"/>
      <c r="E101" s="22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1"/>
      <c r="R101" s="33"/>
    </row>
    <row r="102" spans="1:18" ht="16.5" x14ac:dyDescent="0.25">
      <c r="A102" s="32"/>
      <c r="B102" s="21"/>
      <c r="C102" s="21"/>
      <c r="D102" s="4"/>
      <c r="E102" s="22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1"/>
      <c r="R102" s="33"/>
    </row>
    <row r="103" spans="1:18" ht="16.5" x14ac:dyDescent="0.25">
      <c r="A103" s="32"/>
      <c r="B103" s="21"/>
      <c r="C103" s="21"/>
      <c r="D103" s="4"/>
      <c r="E103" s="22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1"/>
      <c r="R103" s="33"/>
    </row>
    <row r="104" spans="1:18" ht="16.5" x14ac:dyDescent="0.25">
      <c r="A104" s="32"/>
      <c r="B104" s="21"/>
      <c r="C104" s="21"/>
      <c r="D104" s="4"/>
      <c r="E104" s="22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1"/>
      <c r="R104" s="33"/>
    </row>
    <row r="105" spans="1:18" ht="16.5" x14ac:dyDescent="0.25">
      <c r="A105" s="32"/>
      <c r="B105" s="21"/>
      <c r="C105" s="23"/>
      <c r="D105" s="23"/>
      <c r="E105" s="23"/>
      <c r="F105" s="23"/>
      <c r="G105" s="23"/>
      <c r="H105" s="23"/>
      <c r="I105" s="23"/>
      <c r="J105" s="23"/>
      <c r="K105" s="23"/>
      <c r="L105" s="30"/>
      <c r="M105" s="23"/>
      <c r="N105" s="23"/>
      <c r="O105" s="23"/>
      <c r="P105" s="23"/>
      <c r="Q105" s="23"/>
      <c r="R105" s="33"/>
    </row>
    <row r="107" spans="1:18" ht="16.5" x14ac:dyDescent="0.25">
      <c r="N107" s="29"/>
      <c r="O107" s="29"/>
    </row>
    <row r="108" spans="1:18" ht="16.5" x14ac:dyDescent="0.25">
      <c r="N108" s="29"/>
      <c r="O108" s="29"/>
    </row>
    <row r="109" spans="1:18" ht="16.5" x14ac:dyDescent="0.25">
      <c r="N109" s="29"/>
      <c r="O109" s="29"/>
    </row>
  </sheetData>
  <mergeCells count="16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R4:R5"/>
    <mergeCell ref="T4:T5"/>
    <mergeCell ref="U4:U5"/>
    <mergeCell ref="T6:T11"/>
    <mergeCell ref="T12:T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TG102</vt:lpstr>
      <vt:lpstr>TG102V</vt:lpstr>
      <vt:lpstr>TG102LE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dcterms:created xsi:type="dcterms:W3CDTF">2014-07-04T02:52:10Z</dcterms:created>
  <dcterms:modified xsi:type="dcterms:W3CDTF">2019-02-14T03:25:39Z</dcterms:modified>
</cp:coreProperties>
</file>