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2.XuLyBH\"/>
    </mc:Choice>
  </mc:AlternateContent>
  <bookViews>
    <workbookView xWindow="-15" yWindow="4035" windowWidth="10320" windowHeight="4065" activeTab="4"/>
  </bookViews>
  <sheets>
    <sheet name="TG102V" sheetId="22" r:id="rId1"/>
    <sheet name="TG102LE" sheetId="25" r:id="rId2"/>
    <sheet name="TG102SE" sheetId="24" r:id="rId3"/>
    <sheet name="TG102" sheetId="23" r:id="rId4"/>
    <sheet name="Tong hop thang" sheetId="17" r:id="rId5"/>
  </sheets>
  <calcPr calcId="152511"/>
</workbook>
</file>

<file path=xl/calcChain.xml><?xml version="1.0" encoding="utf-8"?>
<calcChain xmlns="http://schemas.openxmlformats.org/spreadsheetml/2006/main">
  <c r="U36" i="25" l="1"/>
  <c r="U35" i="25"/>
  <c r="U34" i="25"/>
  <c r="U33" i="25"/>
  <c r="U32" i="25"/>
  <c r="U31" i="25"/>
  <c r="U30" i="25"/>
  <c r="U29" i="25"/>
  <c r="U28" i="25"/>
  <c r="U27" i="25"/>
  <c r="U26" i="25"/>
  <c r="U21" i="25"/>
  <c r="U20" i="25"/>
  <c r="U22" i="25" l="1"/>
  <c r="U37" i="25"/>
  <c r="U36" i="24"/>
  <c r="U35" i="24"/>
  <c r="U34" i="24"/>
  <c r="U33" i="24"/>
  <c r="U32" i="24"/>
  <c r="U31" i="24"/>
  <c r="U30" i="24"/>
  <c r="U29" i="24"/>
  <c r="U28" i="24"/>
  <c r="U27" i="24"/>
  <c r="U26" i="24"/>
  <c r="U21" i="24"/>
  <c r="U20" i="24"/>
  <c r="U36" i="23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4" l="1"/>
  <c r="U37" i="23"/>
  <c r="U22" i="23"/>
  <c r="U37" i="24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U22" i="17" l="1"/>
  <c r="U37" i="17"/>
  <c r="V37" i="22"/>
  <c r="V22" i="22"/>
</calcChain>
</file>

<file path=xl/sharedStrings.xml><?xml version="1.0" encoding="utf-8"?>
<sst xmlns="http://schemas.openxmlformats.org/spreadsheetml/2006/main" count="755" uniqueCount="120">
  <si>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</si>
  <si>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</si>
  <si>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</si>
  <si>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</si>
  <si>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</si>
  <si>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</si>
  <si>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</si>
  <si>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</si>
  <si>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</si>
  <si>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</si>
  <si>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</si>
  <si>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</si>
  <si>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</si>
  <si>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</si>
  <si>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</si>
  <si>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</si>
  <si>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</si>
  <si>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</si>
  <si>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</si>
  <si>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</si>
  <si>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</si>
  <si>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</si>
  <si>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</si>
  <si>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</si>
  <si>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</si>
  <si>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</si>
  <si>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</si>
  <si>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</si>
  <si>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</si>
  <si>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</si>
  <si>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</si>
  <si>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</si>
  <si>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</si>
  <si>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</si>
  <si>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</si>
  <si>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</si>
  <si>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</si>
  <si>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</si>
  <si>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</si>
  <si>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</si>
  <si>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</si>
  <si>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</si>
  <si>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</si>
  <si>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</si>
  <si>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1 NĂM 2019</t>
  </si>
  <si>
    <t>BT</t>
  </si>
  <si>
    <t>ACC</t>
  </si>
  <si>
    <t>Lỗi ACC</t>
  </si>
  <si>
    <t>RTB</t>
  </si>
  <si>
    <t>SF</t>
  </si>
  <si>
    <t>Setfactory (SF)</t>
  </si>
  <si>
    <t>Restore Bin (RTB)</t>
  </si>
  <si>
    <t>Nâng cấp FW</t>
  </si>
  <si>
    <t>Anh Tuấn BG</t>
  </si>
  <si>
    <t>TG102</t>
  </si>
  <si>
    <t>H</t>
  </si>
  <si>
    <t>X.3.0.0.00041.250815</t>
  </si>
  <si>
    <t>Vinaphone</t>
  </si>
  <si>
    <t>TG102V</t>
  </si>
  <si>
    <t>VI.1.00.---01.170906</t>
  </si>
  <si>
    <t>VI.1.00.---01.180629</t>
  </si>
  <si>
    <t>Cháy ACC</t>
  </si>
  <si>
    <t>Thay MCU + transistor</t>
  </si>
  <si>
    <t>20170103380433.  , 123.027.253.201,36033</t>
  </si>
  <si>
    <t>SE.3.00.---01.030317</t>
  </si>
  <si>
    <t>863586034547178 ,vnetgps.com,16161</t>
  </si>
  <si>
    <t>TG102SE</t>
  </si>
  <si>
    <t>SE.3.00.---02.180711</t>
  </si>
  <si>
    <t>nâng cấp FW</t>
  </si>
  <si>
    <t>Đạt</t>
  </si>
  <si>
    <t>20180716430135.   ,device.vnpttracking.vn,34035</t>
  </si>
  <si>
    <t>Lỗi anten GPS</t>
  </si>
  <si>
    <t>Thay anten GPS</t>
  </si>
  <si>
    <t>Cháy khối 3,3V</t>
  </si>
  <si>
    <t>Báo giá MCU, Flash, max 3232, sim 28M</t>
  </si>
  <si>
    <t>vina</t>
  </si>
  <si>
    <t xml:space="preserve"> </t>
  </si>
  <si>
    <t>Bt</t>
  </si>
  <si>
    <t>TG102LE</t>
  </si>
  <si>
    <t>Còn BH</t>
  </si>
  <si>
    <t>17/01/2019</t>
  </si>
  <si>
    <t>SE.2.03.---21.111215</t>
  </si>
  <si>
    <t>device.vnpttracking.vn,34038</t>
  </si>
  <si>
    <t>LE.1.00.---04.181025</t>
  </si>
  <si>
    <t>device.vnpttracking.vn,34035</t>
  </si>
  <si>
    <t>20180924510135</t>
  </si>
  <si>
    <t>Không chốt GSM</t>
  </si>
  <si>
    <t>Setfactory,nạp lại FW</t>
  </si>
  <si>
    <t>Thể</t>
  </si>
  <si>
    <t>20161229160338</t>
  </si>
  <si>
    <t>Lock:'device.vnpttracking.vn,35035</t>
  </si>
  <si>
    <t>20180709320333</t>
  </si>
  <si>
    <t>20180709320233</t>
  </si>
  <si>
    <t>20180709320633</t>
  </si>
  <si>
    <t>Nạp lại FW</t>
  </si>
  <si>
    <t>20180709320433</t>
  </si>
  <si>
    <t>20180709320133</t>
  </si>
  <si>
    <t>20180709320733</t>
  </si>
  <si>
    <t xml:space="preserve"> device.vnpttracking.vn,34033</t>
  </si>
  <si>
    <t>20180709320533</t>
  </si>
  <si>
    <t>18/01/2019</t>
  </si>
  <si>
    <t>20181009430333</t>
  </si>
  <si>
    <t>Tháo pin</t>
  </si>
  <si>
    <t>Câu sim</t>
  </si>
  <si>
    <t>25/01/2019</t>
  </si>
  <si>
    <t>Lỗi khay Sim, mất cấu hình</t>
  </si>
  <si>
    <t>Thay khay sim, nạp lại FW</t>
  </si>
  <si>
    <t>Tùng</t>
  </si>
  <si>
    <t>SE.3.00.---01.020817</t>
  </si>
  <si>
    <t>123.027.253.201,35033</t>
  </si>
  <si>
    <t>Thay Diot chống quá áp, cầu chì, nâng cấp FW</t>
  </si>
  <si>
    <t>Sim</t>
  </si>
  <si>
    <t>SE.3.00.---01.300517</t>
  </si>
  <si>
    <t>125.212.203.114,16767</t>
  </si>
  <si>
    <t>Không nhận Sim</t>
  </si>
  <si>
    <t>Xử lý phần cứng</t>
  </si>
  <si>
    <t>vnetgps.com,16767</t>
  </si>
  <si>
    <t>Sim lỗi</t>
  </si>
  <si>
    <t>Sim, AntenGSM</t>
  </si>
  <si>
    <t>29/01/2019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</si>
</sst>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11" fillId="3" borderId="1" xfId="0" quotePrefix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3" fontId="11" fillId="3" borderId="1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1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0" t="s">
        <v>44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1"/>
    </row>
    <row r="2" spans="1:22" ht="20.25" customHeight="1" x14ac:dyDescent="0.25">
      <c r="A2" s="61" t="s">
        <v>11</v>
      </c>
      <c r="B2" s="62"/>
      <c r="C2" s="62"/>
      <c r="D2" s="62"/>
      <c r="E2" s="63" t="s">
        <v>57</v>
      </c>
      <c r="F2" s="63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64" t="s">
        <v>0</v>
      </c>
      <c r="B4" s="65" t="s">
        <v>10</v>
      </c>
      <c r="C4" s="65"/>
      <c r="D4" s="65"/>
      <c r="E4" s="65"/>
      <c r="F4" s="65"/>
      <c r="G4" s="65"/>
      <c r="H4" s="65"/>
      <c r="I4" s="65"/>
      <c r="J4" s="59" t="s">
        <v>6</v>
      </c>
      <c r="K4" s="59" t="s">
        <v>15</v>
      </c>
      <c r="L4" s="59"/>
      <c r="M4" s="59" t="s">
        <v>8</v>
      </c>
      <c r="N4" s="59"/>
      <c r="O4" s="66" t="s">
        <v>9</v>
      </c>
      <c r="P4" s="66" t="s">
        <v>18</v>
      </c>
      <c r="Q4" s="59" t="s">
        <v>25</v>
      </c>
      <c r="R4" s="59" t="s">
        <v>20</v>
      </c>
      <c r="U4" s="59" t="s">
        <v>25</v>
      </c>
      <c r="V4" s="59" t="s">
        <v>20</v>
      </c>
    </row>
    <row r="5" spans="1:22" ht="45" customHeight="1" x14ac:dyDescent="0.25">
      <c r="A5" s="64"/>
      <c r="B5" s="44" t="s">
        <v>1</v>
      </c>
      <c r="C5" s="44" t="s">
        <v>2</v>
      </c>
      <c r="D5" s="43" t="s">
        <v>3</v>
      </c>
      <c r="E5" s="43" t="s">
        <v>12</v>
      </c>
      <c r="F5" s="43" t="s">
        <v>4</v>
      </c>
      <c r="G5" s="5" t="s">
        <v>5</v>
      </c>
      <c r="H5" s="5" t="s">
        <v>7</v>
      </c>
      <c r="I5" s="19" t="s">
        <v>19</v>
      </c>
      <c r="J5" s="59"/>
      <c r="K5" s="44" t="s">
        <v>16</v>
      </c>
      <c r="L5" s="44" t="s">
        <v>17</v>
      </c>
      <c r="M5" s="43" t="s">
        <v>13</v>
      </c>
      <c r="N5" s="44" t="s">
        <v>14</v>
      </c>
      <c r="O5" s="66"/>
      <c r="P5" s="66"/>
      <c r="Q5" s="59"/>
      <c r="R5" s="59"/>
      <c r="U5" s="59"/>
      <c r="V5" s="59"/>
    </row>
    <row r="6" spans="1:22" s="2" customFormat="1" ht="15.75" customHeight="1" x14ac:dyDescent="0.25">
      <c r="A6" s="32">
        <v>1</v>
      </c>
      <c r="B6" s="21">
        <v>43647</v>
      </c>
      <c r="C6" s="21">
        <v>43344</v>
      </c>
      <c r="D6" s="4" t="s">
        <v>58</v>
      </c>
      <c r="E6" s="22">
        <v>866192037790076</v>
      </c>
      <c r="F6" s="4"/>
      <c r="G6" s="4" t="s">
        <v>5</v>
      </c>
      <c r="H6" s="25" t="s">
        <v>101</v>
      </c>
      <c r="I6" s="25" t="s">
        <v>98</v>
      </c>
      <c r="J6" s="16" t="s">
        <v>61</v>
      </c>
      <c r="K6" s="16" t="s">
        <v>59</v>
      </c>
      <c r="L6" s="16" t="s">
        <v>60</v>
      </c>
      <c r="M6" s="16" t="s">
        <v>62</v>
      </c>
      <c r="N6" s="53" t="s">
        <v>103</v>
      </c>
      <c r="O6" s="16" t="s">
        <v>45</v>
      </c>
      <c r="P6" s="16" t="s">
        <v>69</v>
      </c>
      <c r="Q6" s="31" t="s">
        <v>24</v>
      </c>
      <c r="R6" s="32" t="s">
        <v>46</v>
      </c>
      <c r="U6" s="56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 t="s">
        <v>80</v>
      </c>
      <c r="C7" s="21" t="s">
        <v>100</v>
      </c>
      <c r="D7" s="4" t="s">
        <v>58</v>
      </c>
      <c r="E7" s="22">
        <v>866192037775556</v>
      </c>
      <c r="F7" s="4"/>
      <c r="G7" s="4" t="s">
        <v>79</v>
      </c>
      <c r="H7" s="24" t="s">
        <v>91</v>
      </c>
      <c r="I7" s="24" t="s">
        <v>90</v>
      </c>
      <c r="J7" s="16" t="s">
        <v>102</v>
      </c>
      <c r="K7" s="16" t="s">
        <v>59</v>
      </c>
      <c r="L7" s="16" t="s">
        <v>60</v>
      </c>
      <c r="M7" s="16" t="s">
        <v>52</v>
      </c>
      <c r="N7" s="53" t="s">
        <v>103</v>
      </c>
      <c r="O7" s="16" t="s">
        <v>45</v>
      </c>
      <c r="P7" s="16" t="s">
        <v>88</v>
      </c>
      <c r="Q7" s="31" t="s">
        <v>26</v>
      </c>
      <c r="R7" s="32" t="s">
        <v>31</v>
      </c>
      <c r="U7" s="57"/>
      <c r="V7" s="32" t="s">
        <v>43</v>
      </c>
    </row>
    <row r="8" spans="1:22" s="2" customFormat="1" ht="15.75" customHeight="1" x14ac:dyDescent="0.25">
      <c r="A8" s="32">
        <v>3</v>
      </c>
      <c r="B8" s="21" t="s">
        <v>80</v>
      </c>
      <c r="C8" s="21" t="s">
        <v>100</v>
      </c>
      <c r="D8" s="4" t="s">
        <v>58</v>
      </c>
      <c r="E8" s="22">
        <v>866192037811278</v>
      </c>
      <c r="F8" s="4"/>
      <c r="G8" s="4" t="s">
        <v>79</v>
      </c>
      <c r="H8" s="25" t="s">
        <v>92</v>
      </c>
      <c r="I8" s="24" t="s">
        <v>90</v>
      </c>
      <c r="J8" s="16" t="s">
        <v>102</v>
      </c>
      <c r="K8" s="16" t="s">
        <v>60</v>
      </c>
      <c r="L8" s="16"/>
      <c r="M8" s="16" t="s">
        <v>94</v>
      </c>
      <c r="N8" s="53" t="s">
        <v>103</v>
      </c>
      <c r="O8" s="16" t="s">
        <v>45</v>
      </c>
      <c r="P8" s="16" t="s">
        <v>88</v>
      </c>
      <c r="Q8" s="31" t="s">
        <v>26</v>
      </c>
      <c r="R8" s="32" t="s">
        <v>31</v>
      </c>
      <c r="U8" s="57"/>
      <c r="V8" s="32" t="s">
        <v>28</v>
      </c>
    </row>
    <row r="9" spans="1:22" s="2" customFormat="1" ht="15.75" customHeight="1" x14ac:dyDescent="0.25">
      <c r="A9" s="32">
        <v>4</v>
      </c>
      <c r="B9" s="21" t="s">
        <v>80</v>
      </c>
      <c r="C9" s="21" t="s">
        <v>100</v>
      </c>
      <c r="D9" s="4" t="s">
        <v>58</v>
      </c>
      <c r="E9" s="22">
        <v>866192037782743</v>
      </c>
      <c r="F9" s="4"/>
      <c r="G9" s="4" t="s">
        <v>79</v>
      </c>
      <c r="H9" s="25" t="s">
        <v>93</v>
      </c>
      <c r="I9" s="24" t="s">
        <v>90</v>
      </c>
      <c r="J9" s="16" t="s">
        <v>102</v>
      </c>
      <c r="K9" s="16" t="s">
        <v>59</v>
      </c>
      <c r="L9" s="16" t="s">
        <v>60</v>
      </c>
      <c r="M9" s="16" t="s">
        <v>52</v>
      </c>
      <c r="N9" s="53" t="s">
        <v>103</v>
      </c>
      <c r="O9" s="16" t="s">
        <v>45</v>
      </c>
      <c r="P9" s="16" t="s">
        <v>88</v>
      </c>
      <c r="Q9" s="31" t="s">
        <v>26</v>
      </c>
      <c r="R9" s="32" t="s">
        <v>31</v>
      </c>
      <c r="U9" s="57"/>
      <c r="V9" s="32" t="s">
        <v>38</v>
      </c>
    </row>
    <row r="10" spans="1:22" s="2" customFormat="1" ht="15.75" customHeight="1" x14ac:dyDescent="0.25">
      <c r="A10" s="32">
        <v>5</v>
      </c>
      <c r="B10" s="21" t="s">
        <v>80</v>
      </c>
      <c r="C10" s="21" t="s">
        <v>100</v>
      </c>
      <c r="D10" s="4" t="s">
        <v>58</v>
      </c>
      <c r="E10" s="22">
        <v>866192037781224</v>
      </c>
      <c r="F10" s="4"/>
      <c r="G10" s="4" t="s">
        <v>79</v>
      </c>
      <c r="H10" s="25" t="s">
        <v>95</v>
      </c>
      <c r="I10" s="24" t="s">
        <v>90</v>
      </c>
      <c r="J10" s="16" t="s">
        <v>102</v>
      </c>
      <c r="K10" s="16" t="s">
        <v>59</v>
      </c>
      <c r="L10" s="16" t="s">
        <v>60</v>
      </c>
      <c r="M10" s="16" t="s">
        <v>52</v>
      </c>
      <c r="N10" s="53" t="s">
        <v>103</v>
      </c>
      <c r="O10" s="16" t="s">
        <v>45</v>
      </c>
      <c r="P10" s="16" t="s">
        <v>88</v>
      </c>
      <c r="Q10" s="31" t="s">
        <v>26</v>
      </c>
      <c r="R10" s="32" t="s">
        <v>31</v>
      </c>
      <c r="U10" s="57"/>
      <c r="V10" s="32" t="s">
        <v>46</v>
      </c>
    </row>
    <row r="11" spans="1:22" s="2" customFormat="1" ht="15.75" customHeight="1" x14ac:dyDescent="0.25">
      <c r="A11" s="32">
        <v>6</v>
      </c>
      <c r="B11" s="21" t="s">
        <v>80</v>
      </c>
      <c r="C11" s="21" t="s">
        <v>100</v>
      </c>
      <c r="D11" s="4" t="s">
        <v>58</v>
      </c>
      <c r="E11" s="22">
        <v>866192037801204</v>
      </c>
      <c r="F11" s="4"/>
      <c r="G11" s="4" t="s">
        <v>79</v>
      </c>
      <c r="H11" s="25" t="s">
        <v>96</v>
      </c>
      <c r="I11" s="24" t="s">
        <v>90</v>
      </c>
      <c r="J11" s="16" t="s">
        <v>102</v>
      </c>
      <c r="K11" s="16" t="s">
        <v>59</v>
      </c>
      <c r="L11" s="16" t="s">
        <v>60</v>
      </c>
      <c r="M11" s="16" t="s">
        <v>52</v>
      </c>
      <c r="N11" s="53" t="s">
        <v>103</v>
      </c>
      <c r="O11" s="16" t="s">
        <v>45</v>
      </c>
      <c r="P11" s="16" t="s">
        <v>88</v>
      </c>
      <c r="Q11" s="31" t="s">
        <v>26</v>
      </c>
      <c r="R11" s="32" t="s">
        <v>31</v>
      </c>
      <c r="U11" s="58"/>
      <c r="V11" s="32" t="s">
        <v>37</v>
      </c>
    </row>
    <row r="12" spans="1:22" s="18" customFormat="1" ht="15.75" customHeight="1" x14ac:dyDescent="0.25">
      <c r="A12" s="32">
        <v>7</v>
      </c>
      <c r="B12" s="21" t="s">
        <v>80</v>
      </c>
      <c r="C12" s="21" t="s">
        <v>100</v>
      </c>
      <c r="D12" s="16" t="s">
        <v>58</v>
      </c>
      <c r="E12" s="34">
        <v>866192037811732</v>
      </c>
      <c r="F12" s="16"/>
      <c r="G12" s="16" t="s">
        <v>79</v>
      </c>
      <c r="H12" s="25" t="s">
        <v>97</v>
      </c>
      <c r="I12" s="24" t="s">
        <v>90</v>
      </c>
      <c r="J12" s="16" t="s">
        <v>102</v>
      </c>
      <c r="K12" s="16" t="s">
        <v>59</v>
      </c>
      <c r="L12" s="16" t="s">
        <v>60</v>
      </c>
      <c r="M12" s="16" t="s">
        <v>52</v>
      </c>
      <c r="N12" s="53" t="s">
        <v>103</v>
      </c>
      <c r="O12" s="16" t="s">
        <v>45</v>
      </c>
      <c r="P12" s="16" t="s">
        <v>88</v>
      </c>
      <c r="Q12" s="31" t="s">
        <v>26</v>
      </c>
      <c r="R12" s="32" t="s">
        <v>31</v>
      </c>
      <c r="U12" s="56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 t="s">
        <v>80</v>
      </c>
      <c r="C13" s="21" t="s">
        <v>100</v>
      </c>
      <c r="D13" s="16" t="s">
        <v>58</v>
      </c>
      <c r="E13" s="34">
        <v>866192037834239</v>
      </c>
      <c r="F13" s="16"/>
      <c r="G13" s="16" t="s">
        <v>79</v>
      </c>
      <c r="H13" s="52" t="s">
        <v>99</v>
      </c>
      <c r="I13" s="24" t="s">
        <v>90</v>
      </c>
      <c r="J13" s="16" t="s">
        <v>102</v>
      </c>
      <c r="K13" s="16" t="s">
        <v>60</v>
      </c>
      <c r="L13" s="16"/>
      <c r="M13" s="16" t="s">
        <v>94</v>
      </c>
      <c r="N13" s="53" t="s">
        <v>103</v>
      </c>
      <c r="O13" s="16" t="s">
        <v>45</v>
      </c>
      <c r="P13" s="16" t="s">
        <v>88</v>
      </c>
      <c r="Q13" s="31" t="s">
        <v>26</v>
      </c>
      <c r="R13" s="32" t="s">
        <v>31</v>
      </c>
      <c r="U13" s="57"/>
      <c r="V13" s="32" t="s">
        <v>49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 t="s">
        <v>76</v>
      </c>
      <c r="K14" s="16"/>
      <c r="L14" s="16"/>
      <c r="M14" s="16"/>
      <c r="N14" s="16"/>
      <c r="O14" s="16"/>
      <c r="P14" s="16"/>
      <c r="Q14" s="31"/>
      <c r="R14" s="33"/>
      <c r="U14" s="57"/>
      <c r="V14" s="32" t="s">
        <v>48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57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58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5"/>
      <c r="V17" s="45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6"/>
      <c r="V18" s="46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2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7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1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2" t="s">
        <v>41</v>
      </c>
      <c r="V22" s="4">
        <f>SUM(V20:V21)</f>
        <v>8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6"/>
      <c r="V23" s="46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6"/>
      <c r="V24" s="46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2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47</v>
      </c>
      <c r="V30" s="4">
        <f>COUNTIF($R$6:$R$56,"ACC")</f>
        <v>1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50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51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52</v>
      </c>
      <c r="V35" s="4">
        <f>COUNTIF($R$6:$R$55,"NCFW")</f>
        <v>7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2" t="s">
        <v>41</v>
      </c>
      <c r="V37" s="4">
        <f>SUM(V26:V36)</f>
        <v>8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57.71093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0" t="s">
        <v>44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7"/>
      <c r="R1" s="41"/>
    </row>
    <row r="2" spans="1:21" ht="20.25" customHeight="1" x14ac:dyDescent="0.25">
      <c r="A2" s="61" t="s">
        <v>11</v>
      </c>
      <c r="B2" s="62"/>
      <c r="C2" s="62"/>
      <c r="D2" s="62"/>
      <c r="E2" s="63" t="s">
        <v>57</v>
      </c>
      <c r="F2" s="63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1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8"/>
      <c r="R3" s="41"/>
    </row>
    <row r="4" spans="1:21" ht="16.5" x14ac:dyDescent="0.25">
      <c r="A4" s="67" t="s">
        <v>0</v>
      </c>
      <c r="B4" s="69" t="s">
        <v>10</v>
      </c>
      <c r="C4" s="70"/>
      <c r="D4" s="70"/>
      <c r="E4" s="70"/>
      <c r="F4" s="70"/>
      <c r="G4" s="70"/>
      <c r="H4" s="70"/>
      <c r="I4" s="71"/>
      <c r="J4" s="72" t="s">
        <v>6</v>
      </c>
      <c r="K4" s="59" t="s">
        <v>15</v>
      </c>
      <c r="L4" s="59"/>
      <c r="M4" s="74" t="s">
        <v>8</v>
      </c>
      <c r="N4" s="75"/>
      <c r="O4" s="76" t="s">
        <v>9</v>
      </c>
      <c r="P4" s="76" t="s">
        <v>18</v>
      </c>
      <c r="Q4" s="59" t="s">
        <v>25</v>
      </c>
      <c r="R4" s="59" t="s">
        <v>20</v>
      </c>
      <c r="T4" s="59" t="s">
        <v>25</v>
      </c>
      <c r="U4" s="59" t="s">
        <v>20</v>
      </c>
    </row>
    <row r="5" spans="1:21" ht="45" customHeight="1" x14ac:dyDescent="0.25">
      <c r="A5" s="68"/>
      <c r="B5" s="50" t="s">
        <v>1</v>
      </c>
      <c r="C5" s="50" t="s">
        <v>2</v>
      </c>
      <c r="D5" s="49" t="s">
        <v>3</v>
      </c>
      <c r="E5" s="49" t="s">
        <v>12</v>
      </c>
      <c r="F5" s="49" t="s">
        <v>4</v>
      </c>
      <c r="G5" s="5" t="s">
        <v>5</v>
      </c>
      <c r="H5" s="5" t="s">
        <v>7</v>
      </c>
      <c r="I5" s="19" t="s">
        <v>19</v>
      </c>
      <c r="J5" s="73"/>
      <c r="K5" s="50" t="s">
        <v>16</v>
      </c>
      <c r="L5" s="50" t="s">
        <v>17</v>
      </c>
      <c r="M5" s="49" t="s">
        <v>13</v>
      </c>
      <c r="N5" s="50" t="s">
        <v>14</v>
      </c>
      <c r="O5" s="77"/>
      <c r="P5" s="77"/>
      <c r="Q5" s="59"/>
      <c r="R5" s="59"/>
      <c r="T5" s="59"/>
      <c r="U5" s="59"/>
    </row>
    <row r="6" spans="1:21" s="2" customFormat="1" ht="15.75" customHeight="1" x14ac:dyDescent="0.25">
      <c r="A6" s="32">
        <v>1</v>
      </c>
      <c r="B6" s="21" t="s">
        <v>80</v>
      </c>
      <c r="C6" s="21" t="s">
        <v>100</v>
      </c>
      <c r="D6" s="4" t="s">
        <v>78</v>
      </c>
      <c r="E6" s="22">
        <v>868183034755731</v>
      </c>
      <c r="F6" s="42"/>
      <c r="G6" s="4" t="s">
        <v>79</v>
      </c>
      <c r="H6" s="51" t="s">
        <v>85</v>
      </c>
      <c r="I6" s="16" t="s">
        <v>84</v>
      </c>
      <c r="J6" s="16" t="s">
        <v>86</v>
      </c>
      <c r="K6" s="45" t="s">
        <v>83</v>
      </c>
      <c r="L6" s="16"/>
      <c r="M6" s="16" t="s">
        <v>87</v>
      </c>
      <c r="N6" s="16"/>
      <c r="O6" s="16" t="s">
        <v>45</v>
      </c>
      <c r="P6" s="16" t="s">
        <v>88</v>
      </c>
      <c r="Q6" s="28" t="s">
        <v>26</v>
      </c>
      <c r="R6" s="4" t="s">
        <v>49</v>
      </c>
      <c r="T6" s="56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8"/>
      <c r="R7" s="32"/>
      <c r="T7" s="57"/>
      <c r="U7" s="32" t="s">
        <v>43</v>
      </c>
    </row>
    <row r="8" spans="1:21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16"/>
      <c r="I8" s="24"/>
      <c r="J8" s="16"/>
      <c r="K8" s="16"/>
      <c r="L8" s="16"/>
      <c r="M8" s="16"/>
      <c r="N8" s="16"/>
      <c r="O8" s="16"/>
      <c r="P8" s="16"/>
      <c r="Q8" s="31"/>
      <c r="R8" s="32"/>
      <c r="T8" s="57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7"/>
      <c r="I9" s="24"/>
      <c r="J9" s="16"/>
      <c r="K9" s="16"/>
      <c r="L9" s="16"/>
      <c r="M9" s="16"/>
      <c r="N9" s="16"/>
      <c r="O9" s="16"/>
      <c r="P9" s="16"/>
      <c r="Q9" s="31"/>
      <c r="R9" s="32"/>
      <c r="T9" s="57"/>
      <c r="U9" s="32" t="s">
        <v>38</v>
      </c>
    </row>
    <row r="10" spans="1:21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16"/>
      <c r="I10" s="24"/>
      <c r="J10" s="16"/>
      <c r="K10" s="16"/>
      <c r="L10" s="16"/>
      <c r="M10" s="16"/>
      <c r="N10" s="16"/>
      <c r="O10" s="16"/>
      <c r="P10" s="16"/>
      <c r="Q10" s="31"/>
      <c r="R10" s="32"/>
      <c r="T10" s="57"/>
      <c r="U10" s="32" t="s">
        <v>46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58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56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57"/>
      <c r="U13" s="32" t="s">
        <v>49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57"/>
      <c r="U14" s="32" t="s">
        <v>48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57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58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5"/>
      <c r="U17" s="45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6"/>
      <c r="U18" s="46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2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1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0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2" t="s">
        <v>41</v>
      </c>
      <c r="U22" s="4">
        <f>SUM(U20:U21)</f>
        <v>1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6"/>
      <c r="U23" s="46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6"/>
      <c r="U24" s="46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2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47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0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50</v>
      </c>
      <c r="U33" s="4">
        <f>COUNTIF($R$6:$R$55,"SF")</f>
        <v>1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51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52</v>
      </c>
      <c r="U35" s="4">
        <f>COUNTIF($R$6:$R$55,"NCFW")</f>
        <v>0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2" t="s">
        <v>41</v>
      </c>
      <c r="U37" s="4">
        <f>SUM(U26:U36)</f>
        <v>1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J1" zoomScale="55" zoomScaleNormal="55" workbookViewId="0">
      <selection activeCell="B6" sqref="B6:R1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52.57031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0" t="s">
        <v>44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7"/>
      <c r="R1" s="41"/>
    </row>
    <row r="2" spans="1:21" ht="20.25" customHeight="1" x14ac:dyDescent="0.25">
      <c r="A2" s="61" t="s">
        <v>11</v>
      </c>
      <c r="B2" s="62"/>
      <c r="C2" s="62"/>
      <c r="D2" s="62"/>
      <c r="E2" s="63" t="s">
        <v>75</v>
      </c>
      <c r="F2" s="63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1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8"/>
      <c r="R3" s="41"/>
    </row>
    <row r="4" spans="1:21" ht="16.5" x14ac:dyDescent="0.25">
      <c r="A4" s="67" t="s">
        <v>0</v>
      </c>
      <c r="B4" s="69" t="s">
        <v>10</v>
      </c>
      <c r="C4" s="70"/>
      <c r="D4" s="70"/>
      <c r="E4" s="70"/>
      <c r="F4" s="70"/>
      <c r="G4" s="70"/>
      <c r="H4" s="70"/>
      <c r="I4" s="71"/>
      <c r="J4" s="72" t="s">
        <v>6</v>
      </c>
      <c r="K4" s="59" t="s">
        <v>15</v>
      </c>
      <c r="L4" s="59"/>
      <c r="M4" s="74" t="s">
        <v>8</v>
      </c>
      <c r="N4" s="75"/>
      <c r="O4" s="76" t="s">
        <v>9</v>
      </c>
      <c r="P4" s="76" t="s">
        <v>18</v>
      </c>
      <c r="Q4" s="59" t="s">
        <v>25</v>
      </c>
      <c r="R4" s="59" t="s">
        <v>20</v>
      </c>
      <c r="T4" s="59" t="s">
        <v>25</v>
      </c>
      <c r="U4" s="59" t="s">
        <v>20</v>
      </c>
    </row>
    <row r="5" spans="1:21" ht="45" customHeight="1" x14ac:dyDescent="0.25">
      <c r="A5" s="68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19" t="s">
        <v>19</v>
      </c>
      <c r="J5" s="73"/>
      <c r="K5" s="48" t="s">
        <v>16</v>
      </c>
      <c r="L5" s="48" t="s">
        <v>17</v>
      </c>
      <c r="M5" s="47" t="s">
        <v>13</v>
      </c>
      <c r="N5" s="48" t="s">
        <v>14</v>
      </c>
      <c r="O5" s="77"/>
      <c r="P5" s="77"/>
      <c r="Q5" s="59"/>
      <c r="R5" s="59"/>
      <c r="T5" s="59"/>
      <c r="U5" s="59"/>
    </row>
    <row r="6" spans="1:21" s="2" customFormat="1" ht="15.75" customHeight="1" x14ac:dyDescent="0.25">
      <c r="A6" s="32">
        <v>1</v>
      </c>
      <c r="B6" s="21">
        <v>43647</v>
      </c>
      <c r="C6" s="21">
        <v>43344</v>
      </c>
      <c r="D6" s="4" t="s">
        <v>66</v>
      </c>
      <c r="E6" s="22">
        <v>863586034547178</v>
      </c>
      <c r="F6" s="4"/>
      <c r="G6" s="4" t="s">
        <v>55</v>
      </c>
      <c r="H6" s="4"/>
      <c r="I6" s="16" t="s">
        <v>65</v>
      </c>
      <c r="J6" s="16"/>
      <c r="K6" s="45" t="s">
        <v>64</v>
      </c>
      <c r="L6" s="16" t="s">
        <v>67</v>
      </c>
      <c r="M6" s="16" t="s">
        <v>68</v>
      </c>
      <c r="N6" s="16"/>
      <c r="O6" s="16" t="s">
        <v>45</v>
      </c>
      <c r="P6" s="16" t="s">
        <v>69</v>
      </c>
      <c r="Q6" s="28" t="s">
        <v>26</v>
      </c>
      <c r="R6" s="4" t="s">
        <v>31</v>
      </c>
      <c r="T6" s="56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>
        <v>43647</v>
      </c>
      <c r="C7" s="21">
        <v>43344</v>
      </c>
      <c r="D7" s="4" t="s">
        <v>66</v>
      </c>
      <c r="E7" s="22">
        <v>863586032938478</v>
      </c>
      <c r="F7" s="4"/>
      <c r="G7" s="4" t="s">
        <v>55</v>
      </c>
      <c r="H7" s="17"/>
      <c r="I7" s="16" t="s">
        <v>70</v>
      </c>
      <c r="J7" s="16" t="s">
        <v>71</v>
      </c>
      <c r="K7" s="16" t="s">
        <v>67</v>
      </c>
      <c r="L7" s="16"/>
      <c r="M7" s="16" t="s">
        <v>72</v>
      </c>
      <c r="N7" s="16"/>
      <c r="O7" s="16" t="s">
        <v>45</v>
      </c>
      <c r="P7" s="16" t="s">
        <v>69</v>
      </c>
      <c r="Q7" s="28" t="s">
        <v>24</v>
      </c>
      <c r="R7" s="32" t="s">
        <v>37</v>
      </c>
      <c r="T7" s="57"/>
      <c r="U7" s="32" t="s">
        <v>43</v>
      </c>
    </row>
    <row r="8" spans="1:21" s="2" customFormat="1" ht="15.75" customHeight="1" x14ac:dyDescent="0.25">
      <c r="A8" s="32">
        <v>3</v>
      </c>
      <c r="B8" s="21">
        <v>43647</v>
      </c>
      <c r="C8" s="21">
        <v>43344</v>
      </c>
      <c r="D8" s="4" t="s">
        <v>66</v>
      </c>
      <c r="E8" s="22">
        <v>861694037982806</v>
      </c>
      <c r="F8" s="4"/>
      <c r="G8" s="4" t="s">
        <v>55</v>
      </c>
      <c r="H8" s="16"/>
      <c r="I8" s="24"/>
      <c r="J8" s="16" t="s">
        <v>73</v>
      </c>
      <c r="K8" s="16"/>
      <c r="L8" s="16" t="s">
        <v>67</v>
      </c>
      <c r="M8" s="16" t="s">
        <v>74</v>
      </c>
      <c r="N8" s="27">
        <v>610000</v>
      </c>
      <c r="O8" s="16" t="s">
        <v>45</v>
      </c>
      <c r="P8" s="16" t="s">
        <v>69</v>
      </c>
      <c r="Q8" s="31" t="s">
        <v>24</v>
      </c>
      <c r="R8" s="32" t="s">
        <v>38</v>
      </c>
      <c r="T8" s="57"/>
      <c r="U8" s="32" t="s">
        <v>28</v>
      </c>
    </row>
    <row r="9" spans="1:21" s="2" customFormat="1" ht="15.75" customHeight="1" x14ac:dyDescent="0.25">
      <c r="A9" s="32">
        <v>4</v>
      </c>
      <c r="B9" s="21" t="s">
        <v>80</v>
      </c>
      <c r="C9" s="21" t="s">
        <v>100</v>
      </c>
      <c r="D9" s="4" t="s">
        <v>66</v>
      </c>
      <c r="E9" s="22">
        <v>861694031097387</v>
      </c>
      <c r="F9" s="42"/>
      <c r="G9" s="4" t="s">
        <v>55</v>
      </c>
      <c r="H9" s="24" t="s">
        <v>89</v>
      </c>
      <c r="I9" s="24" t="s">
        <v>82</v>
      </c>
      <c r="J9" s="16"/>
      <c r="K9" s="16" t="s">
        <v>81</v>
      </c>
      <c r="L9" s="16" t="s">
        <v>67</v>
      </c>
      <c r="M9" s="16" t="s">
        <v>68</v>
      </c>
      <c r="N9" s="16"/>
      <c r="O9" s="16" t="s">
        <v>45</v>
      </c>
      <c r="P9" s="16" t="s">
        <v>88</v>
      </c>
      <c r="Q9" s="31" t="s">
        <v>26</v>
      </c>
      <c r="R9" s="32" t="s">
        <v>31</v>
      </c>
      <c r="T9" s="57"/>
      <c r="U9" s="32" t="s">
        <v>38</v>
      </c>
    </row>
    <row r="10" spans="1:21" s="2" customFormat="1" ht="15.75" customHeight="1" x14ac:dyDescent="0.25">
      <c r="A10" s="32">
        <v>5</v>
      </c>
      <c r="B10" s="21" t="s">
        <v>104</v>
      </c>
      <c r="C10" s="21" t="s">
        <v>119</v>
      </c>
      <c r="D10" s="4" t="s">
        <v>66</v>
      </c>
      <c r="E10" s="22">
        <v>861694031770546</v>
      </c>
      <c r="F10" s="4" t="s">
        <v>118</v>
      </c>
      <c r="G10" s="4" t="s">
        <v>55</v>
      </c>
      <c r="H10" s="16"/>
      <c r="I10" s="24" t="s">
        <v>109</v>
      </c>
      <c r="J10" s="16" t="s">
        <v>39</v>
      </c>
      <c r="K10" s="17" t="s">
        <v>108</v>
      </c>
      <c r="L10" s="16" t="s">
        <v>67</v>
      </c>
      <c r="M10" s="16" t="s">
        <v>110</v>
      </c>
      <c r="N10" s="27">
        <v>20000</v>
      </c>
      <c r="O10" s="16" t="s">
        <v>45</v>
      </c>
      <c r="P10" s="16" t="s">
        <v>107</v>
      </c>
      <c r="Q10" s="31" t="s">
        <v>24</v>
      </c>
      <c r="R10" s="32" t="s">
        <v>38</v>
      </c>
      <c r="T10" s="57"/>
      <c r="U10" s="32" t="s">
        <v>46</v>
      </c>
    </row>
    <row r="11" spans="1:21" s="2" customFormat="1" ht="15.75" customHeight="1" x14ac:dyDescent="0.25">
      <c r="A11" s="32">
        <v>6</v>
      </c>
      <c r="B11" s="21" t="s">
        <v>104</v>
      </c>
      <c r="C11" s="21" t="s">
        <v>119</v>
      </c>
      <c r="D11" s="4" t="s">
        <v>66</v>
      </c>
      <c r="E11" s="54">
        <v>862631034731462</v>
      </c>
      <c r="F11" s="4" t="s">
        <v>111</v>
      </c>
      <c r="G11" s="4" t="s">
        <v>55</v>
      </c>
      <c r="H11" s="17" t="s">
        <v>117</v>
      </c>
      <c r="I11" s="24" t="s">
        <v>116</v>
      </c>
      <c r="J11" s="16"/>
      <c r="K11" s="26" t="s">
        <v>108</v>
      </c>
      <c r="L11" s="16" t="s">
        <v>67</v>
      </c>
      <c r="M11" s="16" t="s">
        <v>68</v>
      </c>
      <c r="N11" s="16"/>
      <c r="O11" s="16" t="s">
        <v>45</v>
      </c>
      <c r="P11" s="16" t="s">
        <v>107</v>
      </c>
      <c r="Q11" s="31" t="s">
        <v>26</v>
      </c>
      <c r="R11" s="32" t="s">
        <v>31</v>
      </c>
      <c r="T11" s="58"/>
      <c r="U11" s="32" t="s">
        <v>37</v>
      </c>
    </row>
    <row r="12" spans="1:21" s="18" customFormat="1" ht="15.75" customHeight="1" x14ac:dyDescent="0.25">
      <c r="A12" s="32">
        <v>7</v>
      </c>
      <c r="B12" s="21" t="s">
        <v>104</v>
      </c>
      <c r="C12" s="21" t="s">
        <v>119</v>
      </c>
      <c r="D12" s="4" t="s">
        <v>66</v>
      </c>
      <c r="E12" s="54">
        <v>864811037269359</v>
      </c>
      <c r="F12" s="4"/>
      <c r="G12" s="4" t="s">
        <v>55</v>
      </c>
      <c r="H12" s="25"/>
      <c r="I12" s="24" t="s">
        <v>113</v>
      </c>
      <c r="J12" s="16" t="s">
        <v>114</v>
      </c>
      <c r="K12" s="16" t="s">
        <v>112</v>
      </c>
      <c r="L12" s="16" t="s">
        <v>67</v>
      </c>
      <c r="M12" s="16" t="s">
        <v>115</v>
      </c>
      <c r="N12" s="16"/>
      <c r="O12" s="16" t="s">
        <v>45</v>
      </c>
      <c r="P12" s="16" t="s">
        <v>107</v>
      </c>
      <c r="Q12" s="31" t="s">
        <v>24</v>
      </c>
      <c r="R12" s="32" t="s">
        <v>43</v>
      </c>
      <c r="T12" s="56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 t="s">
        <v>104</v>
      </c>
      <c r="C13" s="21" t="s">
        <v>119</v>
      </c>
      <c r="D13" s="4" t="s">
        <v>66</v>
      </c>
      <c r="E13" s="22">
        <v>861694031769464</v>
      </c>
      <c r="F13" s="16"/>
      <c r="G13" s="4" t="s">
        <v>55</v>
      </c>
      <c r="H13" s="26"/>
      <c r="I13" s="26"/>
      <c r="J13" s="26" t="s">
        <v>105</v>
      </c>
      <c r="K13" s="26"/>
      <c r="L13" s="16" t="s">
        <v>67</v>
      </c>
      <c r="M13" s="16" t="s">
        <v>106</v>
      </c>
      <c r="N13" s="55">
        <v>35000</v>
      </c>
      <c r="O13" s="16" t="s">
        <v>45</v>
      </c>
      <c r="P13" s="16" t="s">
        <v>107</v>
      </c>
      <c r="Q13" s="31" t="s">
        <v>24</v>
      </c>
      <c r="R13" s="4" t="s">
        <v>43</v>
      </c>
      <c r="T13" s="57"/>
      <c r="U13" s="32" t="s">
        <v>49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57"/>
      <c r="U14" s="32" t="s">
        <v>48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57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58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5"/>
      <c r="U17" s="45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6"/>
      <c r="U18" s="46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2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3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5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2" t="s">
        <v>41</v>
      </c>
      <c r="U22" s="4">
        <f>SUM(U20:U21)</f>
        <v>8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6"/>
      <c r="U23" s="46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6"/>
      <c r="U24" s="46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2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2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2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47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1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50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51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52</v>
      </c>
      <c r="U35" s="4">
        <f>COUNTIF($R$6:$R$55,"NCFW")</f>
        <v>3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2" t="s">
        <v>41</v>
      </c>
      <c r="U37" s="4">
        <f>SUM(U26:U36)</f>
        <v>8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57.71093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0" t="s">
        <v>44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7"/>
      <c r="R1" s="41"/>
    </row>
    <row r="2" spans="1:21" ht="20.25" customHeight="1" x14ac:dyDescent="0.25">
      <c r="A2" s="61" t="s">
        <v>11</v>
      </c>
      <c r="B2" s="62"/>
      <c r="C2" s="62"/>
      <c r="D2" s="62"/>
      <c r="E2" s="63" t="s">
        <v>57</v>
      </c>
      <c r="F2" s="63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1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8"/>
      <c r="R3" s="41"/>
    </row>
    <row r="4" spans="1:21" ht="16.5" x14ac:dyDescent="0.25">
      <c r="A4" s="67" t="s">
        <v>0</v>
      </c>
      <c r="B4" s="69" t="s">
        <v>10</v>
      </c>
      <c r="C4" s="70"/>
      <c r="D4" s="70"/>
      <c r="E4" s="70"/>
      <c r="F4" s="70"/>
      <c r="G4" s="70"/>
      <c r="H4" s="70"/>
      <c r="I4" s="71"/>
      <c r="J4" s="72" t="s">
        <v>6</v>
      </c>
      <c r="K4" s="59" t="s">
        <v>15</v>
      </c>
      <c r="L4" s="59"/>
      <c r="M4" s="74" t="s">
        <v>8</v>
      </c>
      <c r="N4" s="75"/>
      <c r="O4" s="76" t="s">
        <v>9</v>
      </c>
      <c r="P4" s="76" t="s">
        <v>18</v>
      </c>
      <c r="Q4" s="59" t="s">
        <v>25</v>
      </c>
      <c r="R4" s="59" t="s">
        <v>20</v>
      </c>
      <c r="T4" s="59" t="s">
        <v>25</v>
      </c>
      <c r="U4" s="59" t="s">
        <v>20</v>
      </c>
    </row>
    <row r="5" spans="1:21" ht="45" customHeight="1" x14ac:dyDescent="0.25">
      <c r="A5" s="68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19" t="s">
        <v>19</v>
      </c>
      <c r="J5" s="73"/>
      <c r="K5" s="48" t="s">
        <v>16</v>
      </c>
      <c r="L5" s="48" t="s">
        <v>17</v>
      </c>
      <c r="M5" s="47" t="s">
        <v>13</v>
      </c>
      <c r="N5" s="48" t="s">
        <v>14</v>
      </c>
      <c r="O5" s="77"/>
      <c r="P5" s="77"/>
      <c r="Q5" s="59"/>
      <c r="R5" s="59"/>
      <c r="T5" s="59"/>
      <c r="U5" s="59"/>
    </row>
    <row r="6" spans="1:21" s="2" customFormat="1" ht="15.75" customHeight="1" x14ac:dyDescent="0.25">
      <c r="A6" s="32">
        <v>1</v>
      </c>
      <c r="B6" s="21">
        <v>43647</v>
      </c>
      <c r="C6" s="21">
        <v>43344</v>
      </c>
      <c r="D6" s="4" t="s">
        <v>54</v>
      </c>
      <c r="E6" s="22">
        <v>867330028893181</v>
      </c>
      <c r="F6" s="4"/>
      <c r="G6" s="4" t="s">
        <v>55</v>
      </c>
      <c r="H6" s="4"/>
      <c r="I6" s="16" t="s">
        <v>63</v>
      </c>
      <c r="J6" s="16"/>
      <c r="K6" s="45" t="s">
        <v>56</v>
      </c>
      <c r="L6" s="16"/>
      <c r="M6" s="16" t="s">
        <v>52</v>
      </c>
      <c r="N6" s="16"/>
      <c r="O6" s="16" t="s">
        <v>77</v>
      </c>
      <c r="P6" s="16" t="s">
        <v>69</v>
      </c>
      <c r="Q6" s="28" t="s">
        <v>26</v>
      </c>
      <c r="R6" s="4" t="s">
        <v>31</v>
      </c>
      <c r="T6" s="56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8"/>
      <c r="R7" s="32"/>
      <c r="T7" s="57"/>
      <c r="U7" s="32" t="s">
        <v>43</v>
      </c>
    </row>
    <row r="8" spans="1:21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16"/>
      <c r="I8" s="24"/>
      <c r="J8" s="16"/>
      <c r="K8" s="16"/>
      <c r="L8" s="16"/>
      <c r="M8" s="16"/>
      <c r="N8" s="16"/>
      <c r="O8" s="16"/>
      <c r="P8" s="16"/>
      <c r="Q8" s="31"/>
      <c r="R8" s="32"/>
      <c r="T8" s="57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7"/>
      <c r="I9" s="24"/>
      <c r="J9" s="16"/>
      <c r="K9" s="16"/>
      <c r="L9" s="16"/>
      <c r="M9" s="16"/>
      <c r="N9" s="16"/>
      <c r="O9" s="16"/>
      <c r="P9" s="16"/>
      <c r="Q9" s="31"/>
      <c r="R9" s="32"/>
      <c r="T9" s="57"/>
      <c r="U9" s="32" t="s">
        <v>38</v>
      </c>
    </row>
    <row r="10" spans="1:21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16"/>
      <c r="I10" s="24"/>
      <c r="J10" s="16"/>
      <c r="K10" s="16"/>
      <c r="L10" s="16"/>
      <c r="M10" s="16"/>
      <c r="N10" s="16"/>
      <c r="O10" s="16"/>
      <c r="P10" s="16"/>
      <c r="Q10" s="31"/>
      <c r="R10" s="32"/>
      <c r="T10" s="57"/>
      <c r="U10" s="32" t="s">
        <v>46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58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56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57"/>
      <c r="U13" s="32" t="s">
        <v>49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57"/>
      <c r="U14" s="32" t="s">
        <v>48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57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58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5"/>
      <c r="U17" s="45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6"/>
      <c r="U18" s="46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2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1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0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2" t="s">
        <v>41</v>
      </c>
      <c r="U22" s="4">
        <f>SUM(U20:U21)</f>
        <v>1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6"/>
      <c r="U23" s="46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6"/>
      <c r="U24" s="46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2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47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0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50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51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52</v>
      </c>
      <c r="U35" s="4">
        <f>COUNTIF($R$6:$R$55,"NCFW")</f>
        <v>1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2" t="s">
        <v>41</v>
      </c>
      <c r="U37" s="4">
        <f>SUM(U26:U36)</f>
        <v>1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A4" zoomScale="55" zoomScaleNormal="55" workbookViewId="0">
      <selection activeCell="B23" sqref="B23:R2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0" t="s">
        <v>44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7"/>
      <c r="R1" s="41"/>
    </row>
    <row r="2" spans="1:21" ht="20.25" customHeight="1" x14ac:dyDescent="0.25">
      <c r="A2" s="61" t="s">
        <v>11</v>
      </c>
      <c r="B2" s="62"/>
      <c r="C2" s="62"/>
      <c r="D2" s="62"/>
      <c r="E2" s="63" t="s">
        <v>53</v>
      </c>
      <c r="F2" s="63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1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8"/>
      <c r="R3" s="41"/>
    </row>
    <row r="4" spans="1:21" ht="16.5" x14ac:dyDescent="0.25">
      <c r="A4" s="67" t="s">
        <v>0</v>
      </c>
      <c r="B4" s="69" t="s">
        <v>10</v>
      </c>
      <c r="C4" s="70"/>
      <c r="D4" s="70"/>
      <c r="E4" s="70"/>
      <c r="F4" s="70"/>
      <c r="G4" s="70"/>
      <c r="H4" s="70"/>
      <c r="I4" s="71"/>
      <c r="J4" s="72" t="s">
        <v>6</v>
      </c>
      <c r="K4" s="59" t="s">
        <v>15</v>
      </c>
      <c r="L4" s="59"/>
      <c r="M4" s="74" t="s">
        <v>8</v>
      </c>
      <c r="N4" s="75"/>
      <c r="O4" s="76" t="s">
        <v>9</v>
      </c>
      <c r="P4" s="76" t="s">
        <v>18</v>
      </c>
      <c r="Q4" s="59" t="s">
        <v>25</v>
      </c>
      <c r="R4" s="59" t="s">
        <v>20</v>
      </c>
      <c r="T4" s="59" t="s">
        <v>25</v>
      </c>
      <c r="U4" s="59" t="s">
        <v>20</v>
      </c>
    </row>
    <row r="5" spans="1:21" ht="45" customHeight="1" x14ac:dyDescent="0.25">
      <c r="A5" s="68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3"/>
      <c r="K5" s="1" t="s">
        <v>16</v>
      </c>
      <c r="L5" s="1" t="s">
        <v>17</v>
      </c>
      <c r="M5" s="20" t="s">
        <v>13</v>
      </c>
      <c r="N5" s="1" t="s">
        <v>14</v>
      </c>
      <c r="O5" s="77"/>
      <c r="P5" s="77"/>
      <c r="Q5" s="59"/>
      <c r="R5" s="59"/>
      <c r="T5" s="59"/>
      <c r="U5" s="59"/>
    </row>
    <row r="6" spans="1:21" s="2" customFormat="1" ht="15.75" customHeight="1" x14ac:dyDescent="0.25">
      <c r="A6" s="32">
        <v>1</v>
      </c>
      <c r="B6" s="21">
        <v>43647</v>
      </c>
      <c r="C6" s="21">
        <v>43344</v>
      </c>
      <c r="D6" s="4" t="s">
        <v>58</v>
      </c>
      <c r="E6" s="22">
        <v>866192037790076</v>
      </c>
      <c r="F6" s="4"/>
      <c r="G6" s="4" t="s">
        <v>5</v>
      </c>
      <c r="H6" s="25" t="s">
        <v>101</v>
      </c>
      <c r="I6" s="25" t="s">
        <v>98</v>
      </c>
      <c r="J6" s="16" t="s">
        <v>61</v>
      </c>
      <c r="K6" s="16" t="s">
        <v>59</v>
      </c>
      <c r="L6" s="16" t="s">
        <v>60</v>
      </c>
      <c r="M6" s="16" t="s">
        <v>62</v>
      </c>
      <c r="N6" s="53" t="s">
        <v>103</v>
      </c>
      <c r="O6" s="16" t="s">
        <v>45</v>
      </c>
      <c r="P6" s="16" t="s">
        <v>69</v>
      </c>
      <c r="Q6" s="31" t="s">
        <v>24</v>
      </c>
      <c r="R6" s="32" t="s">
        <v>46</v>
      </c>
      <c r="T6" s="56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 t="s">
        <v>80</v>
      </c>
      <c r="C7" s="21" t="s">
        <v>100</v>
      </c>
      <c r="D7" s="4" t="s">
        <v>58</v>
      </c>
      <c r="E7" s="22">
        <v>866192037775556</v>
      </c>
      <c r="F7" s="4"/>
      <c r="G7" s="4" t="s">
        <v>79</v>
      </c>
      <c r="H7" s="24" t="s">
        <v>91</v>
      </c>
      <c r="I7" s="24" t="s">
        <v>90</v>
      </c>
      <c r="J7" s="16" t="s">
        <v>102</v>
      </c>
      <c r="K7" s="16" t="s">
        <v>59</v>
      </c>
      <c r="L7" s="16" t="s">
        <v>60</v>
      </c>
      <c r="M7" s="16" t="s">
        <v>52</v>
      </c>
      <c r="N7" s="53" t="s">
        <v>103</v>
      </c>
      <c r="O7" s="16" t="s">
        <v>45</v>
      </c>
      <c r="P7" s="16" t="s">
        <v>88</v>
      </c>
      <c r="Q7" s="31" t="s">
        <v>26</v>
      </c>
      <c r="R7" s="32" t="s">
        <v>31</v>
      </c>
      <c r="T7" s="57"/>
      <c r="U7" s="32" t="s">
        <v>43</v>
      </c>
    </row>
    <row r="8" spans="1:21" s="2" customFormat="1" ht="15.75" customHeight="1" x14ac:dyDescent="0.25">
      <c r="A8" s="32">
        <v>3</v>
      </c>
      <c r="B8" s="21" t="s">
        <v>80</v>
      </c>
      <c r="C8" s="21" t="s">
        <v>100</v>
      </c>
      <c r="D8" s="4" t="s">
        <v>58</v>
      </c>
      <c r="E8" s="22">
        <v>866192037811278</v>
      </c>
      <c r="F8" s="4"/>
      <c r="G8" s="4" t="s">
        <v>79</v>
      </c>
      <c r="H8" s="25" t="s">
        <v>92</v>
      </c>
      <c r="I8" s="24" t="s">
        <v>90</v>
      </c>
      <c r="J8" s="16" t="s">
        <v>102</v>
      </c>
      <c r="K8" s="16" t="s">
        <v>60</v>
      </c>
      <c r="L8" s="16"/>
      <c r="M8" s="16" t="s">
        <v>94</v>
      </c>
      <c r="N8" s="53" t="s">
        <v>103</v>
      </c>
      <c r="O8" s="16" t="s">
        <v>45</v>
      </c>
      <c r="P8" s="16" t="s">
        <v>88</v>
      </c>
      <c r="Q8" s="31" t="s">
        <v>26</v>
      </c>
      <c r="R8" s="32" t="s">
        <v>31</v>
      </c>
      <c r="T8" s="57"/>
      <c r="U8" s="32" t="s">
        <v>28</v>
      </c>
    </row>
    <row r="9" spans="1:21" s="2" customFormat="1" ht="15.75" customHeight="1" x14ac:dyDescent="0.25">
      <c r="A9" s="32">
        <v>4</v>
      </c>
      <c r="B9" s="21" t="s">
        <v>80</v>
      </c>
      <c r="C9" s="21" t="s">
        <v>100</v>
      </c>
      <c r="D9" s="4" t="s">
        <v>58</v>
      </c>
      <c r="E9" s="22">
        <v>866192037782743</v>
      </c>
      <c r="F9" s="4"/>
      <c r="G9" s="4" t="s">
        <v>79</v>
      </c>
      <c r="H9" s="25" t="s">
        <v>93</v>
      </c>
      <c r="I9" s="24" t="s">
        <v>90</v>
      </c>
      <c r="J9" s="16" t="s">
        <v>102</v>
      </c>
      <c r="K9" s="16" t="s">
        <v>59</v>
      </c>
      <c r="L9" s="16" t="s">
        <v>60</v>
      </c>
      <c r="M9" s="16" t="s">
        <v>52</v>
      </c>
      <c r="N9" s="53" t="s">
        <v>103</v>
      </c>
      <c r="O9" s="16" t="s">
        <v>45</v>
      </c>
      <c r="P9" s="16" t="s">
        <v>88</v>
      </c>
      <c r="Q9" s="31" t="s">
        <v>26</v>
      </c>
      <c r="R9" s="32" t="s">
        <v>31</v>
      </c>
      <c r="T9" s="57"/>
      <c r="U9" s="32" t="s">
        <v>38</v>
      </c>
    </row>
    <row r="10" spans="1:21" s="2" customFormat="1" ht="15.75" customHeight="1" x14ac:dyDescent="0.25">
      <c r="A10" s="32">
        <v>5</v>
      </c>
      <c r="B10" s="21" t="s">
        <v>80</v>
      </c>
      <c r="C10" s="21" t="s">
        <v>100</v>
      </c>
      <c r="D10" s="4" t="s">
        <v>58</v>
      </c>
      <c r="E10" s="22">
        <v>866192037781224</v>
      </c>
      <c r="F10" s="4"/>
      <c r="G10" s="4" t="s">
        <v>79</v>
      </c>
      <c r="H10" s="25" t="s">
        <v>95</v>
      </c>
      <c r="I10" s="24" t="s">
        <v>90</v>
      </c>
      <c r="J10" s="16" t="s">
        <v>102</v>
      </c>
      <c r="K10" s="16" t="s">
        <v>59</v>
      </c>
      <c r="L10" s="16" t="s">
        <v>60</v>
      </c>
      <c r="M10" s="16" t="s">
        <v>52</v>
      </c>
      <c r="N10" s="53" t="s">
        <v>103</v>
      </c>
      <c r="O10" s="16" t="s">
        <v>45</v>
      </c>
      <c r="P10" s="16" t="s">
        <v>88</v>
      </c>
      <c r="Q10" s="31" t="s">
        <v>26</v>
      </c>
      <c r="R10" s="32" t="s">
        <v>31</v>
      </c>
      <c r="T10" s="57"/>
      <c r="U10" s="32" t="s">
        <v>46</v>
      </c>
    </row>
    <row r="11" spans="1:21" s="2" customFormat="1" ht="15.75" customHeight="1" x14ac:dyDescent="0.25">
      <c r="A11" s="32">
        <v>6</v>
      </c>
      <c r="B11" s="21" t="s">
        <v>80</v>
      </c>
      <c r="C11" s="21" t="s">
        <v>100</v>
      </c>
      <c r="D11" s="4" t="s">
        <v>58</v>
      </c>
      <c r="E11" s="22">
        <v>866192037801204</v>
      </c>
      <c r="F11" s="4"/>
      <c r="G11" s="4" t="s">
        <v>79</v>
      </c>
      <c r="H11" s="25" t="s">
        <v>96</v>
      </c>
      <c r="I11" s="24" t="s">
        <v>90</v>
      </c>
      <c r="J11" s="16" t="s">
        <v>102</v>
      </c>
      <c r="K11" s="16" t="s">
        <v>59</v>
      </c>
      <c r="L11" s="16" t="s">
        <v>60</v>
      </c>
      <c r="M11" s="16" t="s">
        <v>52</v>
      </c>
      <c r="N11" s="53" t="s">
        <v>103</v>
      </c>
      <c r="O11" s="16" t="s">
        <v>45</v>
      </c>
      <c r="P11" s="16" t="s">
        <v>88</v>
      </c>
      <c r="Q11" s="31" t="s">
        <v>26</v>
      </c>
      <c r="R11" s="32" t="s">
        <v>31</v>
      </c>
      <c r="T11" s="58"/>
      <c r="U11" s="32" t="s">
        <v>37</v>
      </c>
    </row>
    <row r="12" spans="1:21" s="18" customFormat="1" ht="15.75" customHeight="1" x14ac:dyDescent="0.25">
      <c r="A12" s="32">
        <v>7</v>
      </c>
      <c r="B12" s="21" t="s">
        <v>80</v>
      </c>
      <c r="C12" s="21" t="s">
        <v>100</v>
      </c>
      <c r="D12" s="16" t="s">
        <v>58</v>
      </c>
      <c r="E12" s="34">
        <v>866192037811732</v>
      </c>
      <c r="F12" s="16"/>
      <c r="G12" s="16" t="s">
        <v>79</v>
      </c>
      <c r="H12" s="25" t="s">
        <v>97</v>
      </c>
      <c r="I12" s="24" t="s">
        <v>90</v>
      </c>
      <c r="J12" s="16" t="s">
        <v>102</v>
      </c>
      <c r="K12" s="16" t="s">
        <v>59</v>
      </c>
      <c r="L12" s="16" t="s">
        <v>60</v>
      </c>
      <c r="M12" s="16" t="s">
        <v>52</v>
      </c>
      <c r="N12" s="53" t="s">
        <v>103</v>
      </c>
      <c r="O12" s="16" t="s">
        <v>45</v>
      </c>
      <c r="P12" s="16" t="s">
        <v>88</v>
      </c>
      <c r="Q12" s="31" t="s">
        <v>26</v>
      </c>
      <c r="R12" s="32" t="s">
        <v>31</v>
      </c>
      <c r="T12" s="56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 t="s">
        <v>80</v>
      </c>
      <c r="C13" s="21" t="s">
        <v>100</v>
      </c>
      <c r="D13" s="16" t="s">
        <v>58</v>
      </c>
      <c r="E13" s="34">
        <v>866192037834239</v>
      </c>
      <c r="F13" s="16"/>
      <c r="G13" s="16" t="s">
        <v>79</v>
      </c>
      <c r="H13" s="52" t="s">
        <v>99</v>
      </c>
      <c r="I13" s="24" t="s">
        <v>90</v>
      </c>
      <c r="J13" s="16" t="s">
        <v>102</v>
      </c>
      <c r="K13" s="16" t="s">
        <v>60</v>
      </c>
      <c r="L13" s="16"/>
      <c r="M13" s="16" t="s">
        <v>94</v>
      </c>
      <c r="N13" s="53" t="s">
        <v>103</v>
      </c>
      <c r="O13" s="16" t="s">
        <v>45</v>
      </c>
      <c r="P13" s="16" t="s">
        <v>88</v>
      </c>
      <c r="Q13" s="31" t="s">
        <v>26</v>
      </c>
      <c r="R13" s="32" t="s">
        <v>31</v>
      </c>
      <c r="T13" s="57"/>
      <c r="U13" s="32" t="s">
        <v>49</v>
      </c>
    </row>
    <row r="14" spans="1:21" s="2" customFormat="1" ht="15.75" customHeight="1" x14ac:dyDescent="0.25">
      <c r="A14" s="32">
        <v>9</v>
      </c>
      <c r="B14" s="21" t="s">
        <v>80</v>
      </c>
      <c r="C14" s="21" t="s">
        <v>100</v>
      </c>
      <c r="D14" s="4" t="s">
        <v>78</v>
      </c>
      <c r="E14" s="22">
        <v>868183034755731</v>
      </c>
      <c r="F14" s="42"/>
      <c r="G14" s="4" t="s">
        <v>79</v>
      </c>
      <c r="H14" s="51" t="s">
        <v>85</v>
      </c>
      <c r="I14" s="16" t="s">
        <v>84</v>
      </c>
      <c r="J14" s="16" t="s">
        <v>86</v>
      </c>
      <c r="K14" s="45" t="s">
        <v>83</v>
      </c>
      <c r="L14" s="16"/>
      <c r="M14" s="16" t="s">
        <v>87</v>
      </c>
      <c r="N14" s="16"/>
      <c r="O14" s="16" t="s">
        <v>45</v>
      </c>
      <c r="P14" s="16" t="s">
        <v>88</v>
      </c>
      <c r="Q14" s="28" t="s">
        <v>26</v>
      </c>
      <c r="R14" s="4" t="s">
        <v>49</v>
      </c>
      <c r="T14" s="57"/>
      <c r="U14" s="32" t="s">
        <v>48</v>
      </c>
    </row>
    <row r="15" spans="1:21" ht="16.5" x14ac:dyDescent="0.25">
      <c r="A15" s="32">
        <v>10</v>
      </c>
      <c r="B15" s="21">
        <v>43647</v>
      </c>
      <c r="C15" s="21">
        <v>43344</v>
      </c>
      <c r="D15" s="4" t="s">
        <v>66</v>
      </c>
      <c r="E15" s="22">
        <v>863586034547178</v>
      </c>
      <c r="F15" s="4"/>
      <c r="G15" s="4" t="s">
        <v>55</v>
      </c>
      <c r="H15" s="4"/>
      <c r="I15" s="16" t="s">
        <v>65</v>
      </c>
      <c r="J15" s="16"/>
      <c r="K15" s="45" t="s">
        <v>64</v>
      </c>
      <c r="L15" s="16" t="s">
        <v>67</v>
      </c>
      <c r="M15" s="16" t="s">
        <v>68</v>
      </c>
      <c r="N15" s="16"/>
      <c r="O15" s="16" t="s">
        <v>45</v>
      </c>
      <c r="P15" s="16" t="s">
        <v>69</v>
      </c>
      <c r="Q15" s="28" t="s">
        <v>26</v>
      </c>
      <c r="R15" s="4" t="s">
        <v>31</v>
      </c>
      <c r="T15" s="57"/>
      <c r="U15" s="32" t="s">
        <v>31</v>
      </c>
    </row>
    <row r="16" spans="1:21" ht="16.5" x14ac:dyDescent="0.25">
      <c r="A16" s="32">
        <v>11</v>
      </c>
      <c r="B16" s="21">
        <v>43647</v>
      </c>
      <c r="C16" s="21">
        <v>43344</v>
      </c>
      <c r="D16" s="4" t="s">
        <v>66</v>
      </c>
      <c r="E16" s="22">
        <v>863586032938478</v>
      </c>
      <c r="F16" s="4"/>
      <c r="G16" s="4" t="s">
        <v>55</v>
      </c>
      <c r="H16" s="17"/>
      <c r="I16" s="16" t="s">
        <v>70</v>
      </c>
      <c r="J16" s="16" t="s">
        <v>71</v>
      </c>
      <c r="K16" s="16" t="s">
        <v>67</v>
      </c>
      <c r="L16" s="16"/>
      <c r="M16" s="16" t="s">
        <v>72</v>
      </c>
      <c r="N16" s="16"/>
      <c r="O16" s="16" t="s">
        <v>45</v>
      </c>
      <c r="P16" s="16" t="s">
        <v>69</v>
      </c>
      <c r="Q16" s="28" t="s">
        <v>24</v>
      </c>
      <c r="R16" s="32" t="s">
        <v>37</v>
      </c>
      <c r="T16" s="58"/>
      <c r="U16" s="32" t="s">
        <v>32</v>
      </c>
    </row>
    <row r="17" spans="1:21" ht="16.5" x14ac:dyDescent="0.25">
      <c r="A17" s="32">
        <v>12</v>
      </c>
      <c r="B17" s="21">
        <v>43647</v>
      </c>
      <c r="C17" s="21">
        <v>43344</v>
      </c>
      <c r="D17" s="4" t="s">
        <v>66</v>
      </c>
      <c r="E17" s="22">
        <v>861694037982806</v>
      </c>
      <c r="F17" s="4"/>
      <c r="G17" s="4" t="s">
        <v>55</v>
      </c>
      <c r="H17" s="16"/>
      <c r="I17" s="24"/>
      <c r="J17" s="16" t="s">
        <v>73</v>
      </c>
      <c r="K17" s="16"/>
      <c r="L17" s="16" t="s">
        <v>67</v>
      </c>
      <c r="M17" s="16" t="s">
        <v>74</v>
      </c>
      <c r="N17" s="27">
        <v>610000</v>
      </c>
      <c r="O17" s="16" t="s">
        <v>45</v>
      </c>
      <c r="P17" s="16" t="s">
        <v>69</v>
      </c>
      <c r="Q17" s="31" t="s">
        <v>24</v>
      </c>
      <c r="R17" s="32" t="s">
        <v>38</v>
      </c>
      <c r="T17" s="45"/>
      <c r="U17" s="45"/>
    </row>
    <row r="18" spans="1:21" ht="16.5" x14ac:dyDescent="0.25">
      <c r="A18" s="32">
        <v>13</v>
      </c>
      <c r="B18" s="21" t="s">
        <v>80</v>
      </c>
      <c r="C18" s="21" t="s">
        <v>100</v>
      </c>
      <c r="D18" s="4" t="s">
        <v>66</v>
      </c>
      <c r="E18" s="22">
        <v>861694031097387</v>
      </c>
      <c r="F18" s="42"/>
      <c r="G18" s="4" t="s">
        <v>55</v>
      </c>
      <c r="H18" s="24" t="s">
        <v>89</v>
      </c>
      <c r="I18" s="24" t="s">
        <v>82</v>
      </c>
      <c r="J18" s="16"/>
      <c r="K18" s="16" t="s">
        <v>81</v>
      </c>
      <c r="L18" s="16" t="s">
        <v>67</v>
      </c>
      <c r="M18" s="16" t="s">
        <v>68</v>
      </c>
      <c r="N18" s="16"/>
      <c r="O18" s="16" t="s">
        <v>45</v>
      </c>
      <c r="P18" s="16" t="s">
        <v>88</v>
      </c>
      <c r="Q18" s="31" t="s">
        <v>26</v>
      </c>
      <c r="R18" s="32" t="s">
        <v>31</v>
      </c>
      <c r="T18" s="46"/>
      <c r="U18" s="46"/>
    </row>
    <row r="19" spans="1:21" ht="16.5" x14ac:dyDescent="0.25">
      <c r="A19" s="32">
        <v>14</v>
      </c>
      <c r="B19" s="21" t="s">
        <v>104</v>
      </c>
      <c r="C19" s="21" t="s">
        <v>119</v>
      </c>
      <c r="D19" s="4" t="s">
        <v>66</v>
      </c>
      <c r="E19" s="22">
        <v>861694031770546</v>
      </c>
      <c r="F19" s="4" t="s">
        <v>118</v>
      </c>
      <c r="G19" s="4" t="s">
        <v>55</v>
      </c>
      <c r="H19" s="16"/>
      <c r="I19" s="24" t="s">
        <v>109</v>
      </c>
      <c r="J19" s="16" t="s">
        <v>39</v>
      </c>
      <c r="K19" s="17" t="s">
        <v>108</v>
      </c>
      <c r="L19" s="16" t="s">
        <v>67</v>
      </c>
      <c r="M19" s="16" t="s">
        <v>110</v>
      </c>
      <c r="N19" s="27">
        <v>20000</v>
      </c>
      <c r="O19" s="16" t="s">
        <v>45</v>
      </c>
      <c r="P19" s="16" t="s">
        <v>107</v>
      </c>
      <c r="Q19" s="31" t="s">
        <v>24</v>
      </c>
      <c r="R19" s="32" t="s">
        <v>38</v>
      </c>
      <c r="T19" s="42" t="s">
        <v>40</v>
      </c>
      <c r="U19" s="4" t="s">
        <v>21</v>
      </c>
    </row>
    <row r="20" spans="1:21" ht="16.5" x14ac:dyDescent="0.25">
      <c r="A20" s="32">
        <v>15</v>
      </c>
      <c r="B20" s="21" t="s">
        <v>104</v>
      </c>
      <c r="C20" s="21" t="s">
        <v>119</v>
      </c>
      <c r="D20" s="4" t="s">
        <v>66</v>
      </c>
      <c r="E20" s="54">
        <v>862631034731462</v>
      </c>
      <c r="F20" s="4" t="s">
        <v>111</v>
      </c>
      <c r="G20" s="4" t="s">
        <v>55</v>
      </c>
      <c r="H20" s="17" t="s">
        <v>117</v>
      </c>
      <c r="I20" s="24" t="s">
        <v>116</v>
      </c>
      <c r="J20" s="16"/>
      <c r="K20" s="26" t="s">
        <v>108</v>
      </c>
      <c r="L20" s="16" t="s">
        <v>67</v>
      </c>
      <c r="M20" s="16" t="s">
        <v>68</v>
      </c>
      <c r="N20" s="16"/>
      <c r="O20" s="16" t="s">
        <v>45</v>
      </c>
      <c r="P20" s="16" t="s">
        <v>107</v>
      </c>
      <c r="Q20" s="31" t="s">
        <v>26</v>
      </c>
      <c r="R20" s="32" t="s">
        <v>31</v>
      </c>
      <c r="T20" s="4" t="s">
        <v>23</v>
      </c>
      <c r="U20" s="4">
        <f>COUNTIF($Q$6:$Q$55,"PM")</f>
        <v>12</v>
      </c>
    </row>
    <row r="21" spans="1:21" ht="16.5" x14ac:dyDescent="0.25">
      <c r="A21" s="32">
        <v>16</v>
      </c>
      <c r="B21" s="21" t="s">
        <v>104</v>
      </c>
      <c r="C21" s="21" t="s">
        <v>119</v>
      </c>
      <c r="D21" s="4" t="s">
        <v>66</v>
      </c>
      <c r="E21" s="54">
        <v>864811037269359</v>
      </c>
      <c r="F21" s="4"/>
      <c r="G21" s="4" t="s">
        <v>55</v>
      </c>
      <c r="H21" s="25"/>
      <c r="I21" s="24" t="s">
        <v>113</v>
      </c>
      <c r="J21" s="16" t="s">
        <v>114</v>
      </c>
      <c r="K21" s="16" t="s">
        <v>112</v>
      </c>
      <c r="L21" s="16" t="s">
        <v>67</v>
      </c>
      <c r="M21" s="16" t="s">
        <v>115</v>
      </c>
      <c r="N21" s="16"/>
      <c r="O21" s="16" t="s">
        <v>45</v>
      </c>
      <c r="P21" s="16" t="s">
        <v>107</v>
      </c>
      <c r="Q21" s="31" t="s">
        <v>24</v>
      </c>
      <c r="R21" s="32" t="s">
        <v>43</v>
      </c>
      <c r="T21" s="4" t="s">
        <v>22</v>
      </c>
      <c r="U21" s="4">
        <f>COUNTIF($Q$6:$Q$56,"PC")</f>
        <v>6</v>
      </c>
    </row>
    <row r="22" spans="1:21" ht="16.5" x14ac:dyDescent="0.25">
      <c r="A22" s="32">
        <v>17</v>
      </c>
      <c r="B22" s="21" t="s">
        <v>104</v>
      </c>
      <c r="C22" s="21" t="s">
        <v>119</v>
      </c>
      <c r="D22" s="4" t="s">
        <v>66</v>
      </c>
      <c r="E22" s="22">
        <v>861694031769464</v>
      </c>
      <c r="F22" s="16"/>
      <c r="G22" s="4" t="s">
        <v>55</v>
      </c>
      <c r="H22" s="26"/>
      <c r="I22" s="26"/>
      <c r="J22" s="26" t="s">
        <v>105</v>
      </c>
      <c r="K22" s="26"/>
      <c r="L22" s="16" t="s">
        <v>67</v>
      </c>
      <c r="M22" s="16" t="s">
        <v>106</v>
      </c>
      <c r="N22" s="55">
        <v>35000</v>
      </c>
      <c r="O22" s="16" t="s">
        <v>45</v>
      </c>
      <c r="P22" s="16" t="s">
        <v>107</v>
      </c>
      <c r="Q22" s="31" t="s">
        <v>24</v>
      </c>
      <c r="R22" s="4" t="s">
        <v>43</v>
      </c>
      <c r="T22" s="42" t="s">
        <v>41</v>
      </c>
      <c r="U22" s="4">
        <f>SUM(U20:U21)</f>
        <v>18</v>
      </c>
    </row>
    <row r="23" spans="1:21" ht="16.5" x14ac:dyDescent="0.25">
      <c r="A23" s="32">
        <v>18</v>
      </c>
      <c r="B23" s="21">
        <v>43647</v>
      </c>
      <c r="C23" s="21">
        <v>43344</v>
      </c>
      <c r="D23" s="4" t="s">
        <v>54</v>
      </c>
      <c r="E23" s="22">
        <v>867330028893181</v>
      </c>
      <c r="F23" s="4"/>
      <c r="G23" s="4" t="s">
        <v>55</v>
      </c>
      <c r="H23" s="4"/>
      <c r="I23" s="16" t="s">
        <v>63</v>
      </c>
      <c r="J23" s="16"/>
      <c r="K23" s="45" t="s">
        <v>56</v>
      </c>
      <c r="L23" s="16"/>
      <c r="M23" s="16" t="s">
        <v>52</v>
      </c>
      <c r="N23" s="16"/>
      <c r="O23" s="16" t="s">
        <v>77</v>
      </c>
      <c r="P23" s="16" t="s">
        <v>69</v>
      </c>
      <c r="Q23" s="28" t="s">
        <v>26</v>
      </c>
      <c r="R23" s="4" t="s">
        <v>31</v>
      </c>
      <c r="T23" s="46"/>
      <c r="U23" s="46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6"/>
      <c r="U24" s="46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2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2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2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47</v>
      </c>
      <c r="U30" s="4">
        <f>COUNTIF($R$6:$R$56,"ACC")</f>
        <v>1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1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50</v>
      </c>
      <c r="U33" s="4">
        <f>COUNTIF($R$6:$R$55,"SF")</f>
        <v>1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51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52</v>
      </c>
      <c r="U35" s="4">
        <f>COUNTIF($R$6:$R$55,"NCFW")</f>
        <v>11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2" t="s">
        <v>41</v>
      </c>
      <c r="U37" s="4">
        <f>SUM(U26:U36)</f>
        <v>18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1"/>
    <mergeCell ref="T12:T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TG102V</vt:lpstr>
      <vt:lpstr>TG102LE</vt:lpstr>
      <vt:lpstr>TG102SE</vt:lpstr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2019-02-14T03:25:16Z</dcterms:modified>
</cp:coreProperties>
</file>