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3"/>
  </bookViews>
  <sheets>
    <sheet name="TG102" sheetId="25" r:id="rId1"/>
    <sheet name="TG102SE" sheetId="28" r:id="rId2"/>
    <sheet name="TG102LE" sheetId="27" r:id="rId3"/>
    <sheet name="Tổng Hợp Tháng" sheetId="32" r:id="rId4"/>
  </sheets>
  <calcPr calcId="152511"/>
</workbook>
</file>

<file path=xl/calcChain.xml><?xml version="1.0" encoding="utf-8"?>
<calcChain xmlns="http://schemas.openxmlformats.org/spreadsheetml/2006/main">
  <c r="V36" i="32" l="1"/>
  <c r="V35" i="32"/>
  <c r="V34" i="32"/>
  <c r="V33" i="32"/>
  <c r="V32" i="32"/>
  <c r="V31" i="32"/>
  <c r="V30" i="32"/>
  <c r="V29" i="32"/>
  <c r="V28" i="32"/>
  <c r="V27" i="32"/>
  <c r="V26" i="32"/>
  <c r="V21" i="32"/>
  <c r="V20" i="32"/>
  <c r="V36" i="28"/>
  <c r="V35" i="28"/>
  <c r="V34" i="28"/>
  <c r="V33" i="28"/>
  <c r="V32" i="28"/>
  <c r="V31" i="28"/>
  <c r="V30" i="28"/>
  <c r="V29" i="28"/>
  <c r="V28" i="28"/>
  <c r="V27" i="28"/>
  <c r="V26" i="28"/>
  <c r="V21" i="28"/>
  <c r="V20" i="28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32" l="1"/>
  <c r="V37" i="32"/>
  <c r="V22" i="28"/>
  <c r="V37" i="28"/>
  <c r="V37" i="27"/>
  <c r="V22" i="27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</calcChain>
</file>

<file path=xl/sharedStrings.xml><?xml version="1.0" encoding="utf-8"?>
<sst xmlns="http://schemas.openxmlformats.org/spreadsheetml/2006/main" count="472" uniqueCount="87">
  <si>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</si>
  <si>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</si>
  <si>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</si>
  <si>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</si>
  <si>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</si>
  <si>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</si>
  <si>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</si>
  <si>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</si>
  <si>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</si>
  <si>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</si>
  <si>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</si>
  <si>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</si>
  <si>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</si>
  <si>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</si>
  <si>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</si>
  <si>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</si>
  <si>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</si>
  <si>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</si>
  <si>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</si>
  <si>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</si>
  <si>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</si>
  <si>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</si>
  <si>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</si>
  <si>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</si>
  <si>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</si>
  <si>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</si>
  <si>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</si>
  <si>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</si>
  <si>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</si>
  <si>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</si>
  <si>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</si>
  <si>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</si>
  <si>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</si>
  <si>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</si>
  <si>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</si>
  <si>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</si>
  <si>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</si>
  <si>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</si>
  <si>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</si>
  <si>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</si>
  <si>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</si>
  <si>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</si>
  <si>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</si>
  <si>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</si>
  <si>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</si>
  <si>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</si>
  <si>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</si>
  <si>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</si>
  <si>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</si>
  <si>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</si>
  <si>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</si>
  <si>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</si>
  <si>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05 NĂM 2019</t>
  </si>
  <si>
    <t>TG102</t>
  </si>
  <si>
    <t>H</t>
  </si>
  <si>
    <t>TG102SE</t>
  </si>
  <si>
    <t>SE.3.00.---02.180711</t>
  </si>
  <si>
    <t>X.4.0.0.00002.180125</t>
  </si>
  <si>
    <t>TG102LE</t>
  </si>
  <si>
    <t>Còn BH</t>
  </si>
  <si>
    <t>LE.1.00.---01.180710</t>
  </si>
  <si>
    <t>LE.1.00.---05.190404</t>
  </si>
  <si>
    <t>Anh Tuấn NB</t>
  </si>
  <si>
    <t>28/05/2019</t>
  </si>
  <si>
    <t>ID tb: 201904140932322</t>
  </si>
  <si>
    <t>125.212.203.114,16767</t>
  </si>
  <si>
    <t>Lỗi GSM (CID)</t>
  </si>
  <si>
    <t>Tùng</t>
  </si>
  <si>
    <t>Thiết bị hoạt động bình thường</t>
  </si>
  <si>
    <t>SE.3.00.---01.120817</t>
  </si>
  <si>
    <t>Cấu hình lại Port</t>
  </si>
  <si>
    <t>Sim</t>
  </si>
  <si>
    <t>Lock: 125.212.203.114,16969</t>
  </si>
  <si>
    <t>SE.3.00.---02.180115</t>
  </si>
  <si>
    <t>Lock: 125.212.203.114,16767</t>
  </si>
  <si>
    <t>125.212.203.114,16363</t>
  </si>
  <si>
    <t>Sai Port(6363)</t>
  </si>
  <si>
    <t>ID cũ: 1026900824</t>
  </si>
  <si>
    <t>221.132.035.067, 10304</t>
  </si>
  <si>
    <t>Sim + thẻ nhớ</t>
  </si>
  <si>
    <t>LE.1.00.---03.181025</t>
  </si>
  <si>
    <t>LE.1.00.---04.181025</t>
  </si>
  <si>
    <t>Lock: 125.212.203.114,16565</t>
  </si>
  <si>
    <t>Thay vở mới cho thiets bị</t>
  </si>
  <si>
    <t>Thay Module GSM (Khách báo không sửa)</t>
  </si>
  <si>
    <t>Thiết bị hết hạn dịch vụ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</si>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</sst>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D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48.1406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9"/>
    </row>
    <row r="2" spans="1:22" ht="20.25" customHeight="1" x14ac:dyDescent="0.25">
      <c r="A2" s="62" t="s">
        <v>11</v>
      </c>
      <c r="B2" s="63"/>
      <c r="C2" s="63"/>
      <c r="D2" s="63"/>
      <c r="E2" s="64" t="s">
        <v>62</v>
      </c>
      <c r="F2" s="6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4" t="s">
        <v>5</v>
      </c>
      <c r="H5" s="4" t="s">
        <v>7</v>
      </c>
      <c r="I5" s="15" t="s">
        <v>19</v>
      </c>
      <c r="J5" s="57"/>
      <c r="K5" s="47" t="s">
        <v>16</v>
      </c>
      <c r="L5" s="47" t="s">
        <v>17</v>
      </c>
      <c r="M5" s="46" t="s">
        <v>13</v>
      </c>
      <c r="N5" s="47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27">
        <v>1</v>
      </c>
      <c r="B6" s="16" t="s">
        <v>63</v>
      </c>
      <c r="C6" s="16">
        <v>43530</v>
      </c>
      <c r="D6" s="3" t="s">
        <v>53</v>
      </c>
      <c r="E6" s="54">
        <v>864161026900824</v>
      </c>
      <c r="F6" s="3" t="s">
        <v>79</v>
      </c>
      <c r="G6" s="3" t="s">
        <v>54</v>
      </c>
      <c r="H6" s="55" t="s">
        <v>77</v>
      </c>
      <c r="I6" s="19" t="s">
        <v>78</v>
      </c>
      <c r="J6" s="12" t="s">
        <v>68</v>
      </c>
      <c r="K6" s="12"/>
      <c r="L6" s="12" t="s">
        <v>57</v>
      </c>
      <c r="M6" s="12" t="s">
        <v>50</v>
      </c>
      <c r="N6" s="22"/>
      <c r="O6" s="12" t="s">
        <v>86</v>
      </c>
      <c r="P6" s="12" t="s">
        <v>67</v>
      </c>
      <c r="Q6" s="26" t="s">
        <v>26</v>
      </c>
      <c r="R6" s="27" t="s">
        <v>31</v>
      </c>
      <c r="U6" s="58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17"/>
      <c r="F7" s="3"/>
      <c r="G7" s="3"/>
      <c r="H7" s="17"/>
      <c r="I7" s="20"/>
      <c r="J7" s="12"/>
      <c r="K7" s="12"/>
      <c r="L7" s="12"/>
      <c r="M7" s="12"/>
      <c r="N7" s="50"/>
      <c r="O7" s="12"/>
      <c r="P7" s="12"/>
      <c r="Q7" s="23"/>
      <c r="R7" s="3"/>
      <c r="U7" s="59"/>
      <c r="V7" s="27" t="s">
        <v>43</v>
      </c>
    </row>
    <row r="8" spans="1:22" s="1" customFormat="1" ht="19.5" customHeight="1" x14ac:dyDescent="0.25">
      <c r="A8" s="27">
        <v>3</v>
      </c>
      <c r="B8" s="16"/>
      <c r="C8" s="16"/>
      <c r="D8" s="3"/>
      <c r="E8" s="17"/>
      <c r="F8" s="3"/>
      <c r="G8" s="3"/>
      <c r="H8" s="53"/>
      <c r="I8" s="19"/>
      <c r="J8" s="12"/>
      <c r="K8" s="12"/>
      <c r="L8" s="12"/>
      <c r="M8" s="12"/>
      <c r="N8" s="12"/>
      <c r="O8" s="12"/>
      <c r="P8" s="12"/>
      <c r="Q8" s="23"/>
      <c r="R8" s="3"/>
      <c r="U8" s="59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9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1"/>
      <c r="J10" s="12"/>
      <c r="K10" s="12"/>
      <c r="L10" s="12"/>
      <c r="M10" s="12"/>
      <c r="N10" s="12"/>
      <c r="O10" s="12"/>
      <c r="P10" s="12"/>
      <c r="Q10" s="26"/>
      <c r="R10" s="3"/>
      <c r="U10" s="59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7"/>
      <c r="U11" s="60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3"/>
      <c r="E12" s="17"/>
      <c r="F12" s="3"/>
      <c r="G12" s="3"/>
      <c r="H12" s="12"/>
      <c r="I12" s="21"/>
      <c r="J12" s="12"/>
      <c r="K12" s="12"/>
      <c r="L12" s="12"/>
      <c r="M12" s="12"/>
      <c r="N12" s="22"/>
      <c r="O12" s="12"/>
      <c r="P12" s="12"/>
      <c r="Q12" s="26"/>
      <c r="R12" s="3"/>
      <c r="U12" s="58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3"/>
      <c r="E13" s="17"/>
      <c r="F13" s="3"/>
      <c r="G13" s="3"/>
      <c r="H13" s="21"/>
      <c r="I13" s="21"/>
      <c r="J13" s="21"/>
      <c r="K13" s="21"/>
      <c r="L13" s="12"/>
      <c r="M13" s="12"/>
      <c r="N13" s="50"/>
      <c r="O13" s="12"/>
      <c r="P13" s="12"/>
      <c r="Q13" s="26"/>
      <c r="R13" s="51"/>
      <c r="U13" s="59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52"/>
      <c r="U14" s="59"/>
      <c r="V14" s="40" t="s">
        <v>46</v>
      </c>
    </row>
    <row r="15" spans="1:22" ht="17.2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51"/>
      <c r="U15" s="59"/>
      <c r="V15" s="27" t="s">
        <v>31</v>
      </c>
    </row>
    <row r="16" spans="1:22" ht="17.2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51"/>
      <c r="U16" s="60"/>
      <c r="V16" s="27" t="s">
        <v>32</v>
      </c>
    </row>
    <row r="17" spans="1:22" ht="17.2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51"/>
      <c r="U17" s="37"/>
      <c r="V17" s="37"/>
    </row>
    <row r="18" spans="1:22" ht="17.2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51"/>
      <c r="U18" s="38"/>
      <c r="V18" s="38"/>
    </row>
    <row r="19" spans="1:22" ht="17.2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51"/>
      <c r="U19" s="36" t="s">
        <v>40</v>
      </c>
      <c r="V19" s="3" t="s">
        <v>21</v>
      </c>
    </row>
    <row r="20" spans="1:22" ht="17.2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51"/>
      <c r="U20" s="3" t="s">
        <v>23</v>
      </c>
      <c r="V20" s="3">
        <f>COUNTIF($Q$6:$Q$55,"PM")</f>
        <v>1</v>
      </c>
    </row>
    <row r="21" spans="1:22" ht="17.2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51"/>
      <c r="U21" s="3" t="s">
        <v>22</v>
      </c>
      <c r="V21" s="3">
        <f>COUNTIF($Q$6:$Q$56,"PC")</f>
        <v>0</v>
      </c>
    </row>
    <row r="22" spans="1:22" ht="17.2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51"/>
      <c r="U22" s="36" t="s">
        <v>41</v>
      </c>
      <c r="V22" s="3">
        <f>SUM(V20:V21)</f>
        <v>1</v>
      </c>
    </row>
    <row r="23" spans="1:22" ht="17.2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51"/>
      <c r="U23" s="38"/>
      <c r="V23" s="38"/>
    </row>
    <row r="24" spans="1:22" ht="17.2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51"/>
      <c r="U24" s="38"/>
      <c r="V24" s="38"/>
    </row>
    <row r="25" spans="1:22" ht="17.2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51"/>
      <c r="U25" s="36" t="s">
        <v>20</v>
      </c>
      <c r="V25" s="3" t="s">
        <v>21</v>
      </c>
    </row>
    <row r="26" spans="1:22" ht="17.2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51"/>
      <c r="U26" s="27" t="s">
        <v>33</v>
      </c>
      <c r="V26" s="3">
        <f>COUNTIF($R$6:$R$55,"MCU")</f>
        <v>0</v>
      </c>
    </row>
    <row r="27" spans="1:22" ht="17.2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51"/>
      <c r="U27" s="27" t="s">
        <v>42</v>
      </c>
      <c r="V27" s="3">
        <f>COUNTIF($R$6:$R$55,"GSM")</f>
        <v>0</v>
      </c>
    </row>
    <row r="28" spans="1:22" ht="17.2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51"/>
      <c r="U28" s="27" t="s">
        <v>34</v>
      </c>
      <c r="V28" s="3">
        <f>COUNTIF($R$6:$R$55,"GPS")</f>
        <v>0</v>
      </c>
    </row>
    <row r="29" spans="1:22" ht="17.2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51"/>
      <c r="U29" s="27" t="s">
        <v>39</v>
      </c>
      <c r="V29" s="3">
        <f>COUNTIF($R$6:$R$55,"NG")</f>
        <v>0</v>
      </c>
    </row>
    <row r="30" spans="1:22" ht="17.2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51"/>
      <c r="U30" s="27" t="s">
        <v>45</v>
      </c>
      <c r="V30" s="3">
        <f>COUNTIF($R$6:$R$56,"ACC")</f>
        <v>0</v>
      </c>
    </row>
    <row r="31" spans="1:22" ht="17.2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51"/>
      <c r="U31" s="27" t="s">
        <v>29</v>
      </c>
      <c r="V31" s="3">
        <f>COUNTIF($R$6:$R$55,"LK")</f>
        <v>0</v>
      </c>
    </row>
    <row r="32" spans="1:22" ht="17.2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51"/>
      <c r="U32" s="27" t="s">
        <v>35</v>
      </c>
      <c r="V32" s="3">
        <f>COUNTIF($R$6:$R$55,"MCH")</f>
        <v>0</v>
      </c>
    </row>
    <row r="33" spans="1:22" ht="17.2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51"/>
      <c r="U33" s="27" t="s">
        <v>48</v>
      </c>
      <c r="V33" s="3">
        <f>COUNTIF($R$6:$R$55,"SF")</f>
        <v>0</v>
      </c>
    </row>
    <row r="34" spans="1:22" ht="17.2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51"/>
      <c r="U34" s="27" t="s">
        <v>49</v>
      </c>
      <c r="V34" s="3">
        <f>COUNTIF($R$6:$R$55,"RTB")</f>
        <v>0</v>
      </c>
    </row>
    <row r="35" spans="1:22" ht="17.2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51"/>
      <c r="U35" s="27" t="s">
        <v>50</v>
      </c>
      <c r="V35" s="3">
        <f>COUNTIF($R$6:$R$55,"NCFW")</f>
        <v>1</v>
      </c>
    </row>
    <row r="36" spans="1:22" ht="17.2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51"/>
      <c r="U36" s="27" t="s">
        <v>36</v>
      </c>
      <c r="V36" s="3">
        <f>COUNTIF($R$6:$R$55,"KL")</f>
        <v>0</v>
      </c>
    </row>
    <row r="37" spans="1:22" ht="17.2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51"/>
      <c r="U37" s="36" t="s">
        <v>41</v>
      </c>
      <c r="V37" s="3">
        <f>SUM(V26:V36)</f>
        <v>1</v>
      </c>
    </row>
    <row r="38" spans="1:22" ht="17.2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51"/>
    </row>
    <row r="39" spans="1:22" ht="17.2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51"/>
    </row>
    <row r="40" spans="1:22" ht="17.2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51"/>
    </row>
    <row r="41" spans="1:22" ht="17.2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51"/>
    </row>
    <row r="42" spans="1:22" ht="17.2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51"/>
    </row>
    <row r="43" spans="1:22" ht="17.2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51"/>
    </row>
    <row r="44" spans="1:22" ht="17.2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51"/>
    </row>
    <row r="45" spans="1:22" ht="17.2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51"/>
    </row>
    <row r="46" spans="1:22" ht="17.2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51"/>
    </row>
    <row r="47" spans="1:22" ht="17.2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51"/>
    </row>
    <row r="48" spans="1:22" ht="17.2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51"/>
    </row>
    <row r="49" spans="1:18" ht="17.2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51"/>
    </row>
    <row r="50" spans="1:18" ht="17.2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51"/>
    </row>
    <row r="51" spans="1:18" ht="17.2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51"/>
    </row>
    <row r="52" spans="1:18" ht="17.2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51"/>
    </row>
    <row r="53" spans="1:18" ht="17.2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51"/>
    </row>
    <row r="54" spans="1:18" ht="17.2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51"/>
    </row>
    <row r="55" spans="1:18" ht="17.2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51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9"/>
    </row>
    <row r="2" spans="1:22" ht="20.25" customHeight="1" x14ac:dyDescent="0.25">
      <c r="A2" s="62" t="s">
        <v>11</v>
      </c>
      <c r="B2" s="63"/>
      <c r="C2" s="63"/>
      <c r="D2" s="63"/>
      <c r="E2" s="64" t="s">
        <v>62</v>
      </c>
      <c r="F2" s="6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7"/>
      <c r="K5" s="49" t="s">
        <v>16</v>
      </c>
      <c r="L5" s="49" t="s">
        <v>17</v>
      </c>
      <c r="M5" s="48" t="s">
        <v>13</v>
      </c>
      <c r="N5" s="49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27">
        <v>1</v>
      </c>
      <c r="B6" s="16" t="s">
        <v>63</v>
      </c>
      <c r="C6" s="16">
        <v>43530</v>
      </c>
      <c r="D6" s="3" t="s">
        <v>55</v>
      </c>
      <c r="E6" s="54">
        <v>861694037968359</v>
      </c>
      <c r="F6" s="3"/>
      <c r="G6" s="3" t="s">
        <v>54</v>
      </c>
      <c r="H6" s="13"/>
      <c r="I6" s="19" t="s">
        <v>65</v>
      </c>
      <c r="J6" s="12" t="s">
        <v>68</v>
      </c>
      <c r="K6" s="12" t="s">
        <v>56</v>
      </c>
      <c r="L6" s="12"/>
      <c r="M6" s="12"/>
      <c r="N6" s="22"/>
      <c r="O6" s="12" t="s">
        <v>86</v>
      </c>
      <c r="P6" s="12" t="s">
        <v>67</v>
      </c>
      <c r="Q6" s="26" t="s">
        <v>26</v>
      </c>
      <c r="R6" s="27" t="s">
        <v>32</v>
      </c>
      <c r="U6" s="58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 t="s">
        <v>63</v>
      </c>
      <c r="C7" s="16">
        <v>43530</v>
      </c>
      <c r="D7" s="3" t="s">
        <v>55</v>
      </c>
      <c r="E7" s="54">
        <v>866192037826359</v>
      </c>
      <c r="F7" s="3"/>
      <c r="G7" s="3" t="s">
        <v>59</v>
      </c>
      <c r="H7" s="17"/>
      <c r="I7" s="19" t="s">
        <v>75</v>
      </c>
      <c r="J7" s="12" t="s">
        <v>76</v>
      </c>
      <c r="K7" s="12" t="s">
        <v>56</v>
      </c>
      <c r="L7" s="12"/>
      <c r="M7" s="12" t="s">
        <v>70</v>
      </c>
      <c r="N7" s="12"/>
      <c r="O7" s="12" t="s">
        <v>86</v>
      </c>
      <c r="P7" s="12" t="s">
        <v>67</v>
      </c>
      <c r="Q7" s="23" t="s">
        <v>26</v>
      </c>
      <c r="R7" s="3" t="s">
        <v>30</v>
      </c>
      <c r="U7" s="59"/>
      <c r="V7" s="27" t="s">
        <v>43</v>
      </c>
    </row>
    <row r="8" spans="1:22" s="1" customFormat="1" ht="15.75" customHeight="1" x14ac:dyDescent="0.25">
      <c r="A8" s="27">
        <v>3</v>
      </c>
      <c r="B8" s="16" t="s">
        <v>63</v>
      </c>
      <c r="C8" s="16">
        <v>43530</v>
      </c>
      <c r="D8" s="3" t="s">
        <v>55</v>
      </c>
      <c r="E8" s="54">
        <v>862631034734854</v>
      </c>
      <c r="F8" s="3" t="s">
        <v>71</v>
      </c>
      <c r="G8" s="3" t="s">
        <v>54</v>
      </c>
      <c r="H8" s="17"/>
      <c r="I8" s="19" t="s">
        <v>72</v>
      </c>
      <c r="J8" s="12" t="s">
        <v>68</v>
      </c>
      <c r="K8" s="12" t="s">
        <v>56</v>
      </c>
      <c r="L8" s="12"/>
      <c r="M8" s="12"/>
      <c r="N8" s="22"/>
      <c r="O8" s="12" t="s">
        <v>86</v>
      </c>
      <c r="P8" s="12" t="s">
        <v>67</v>
      </c>
      <c r="Q8" s="23" t="s">
        <v>26</v>
      </c>
      <c r="R8" s="3" t="s">
        <v>32</v>
      </c>
      <c r="U8" s="59"/>
      <c r="V8" s="27" t="s">
        <v>28</v>
      </c>
    </row>
    <row r="9" spans="1:22" s="1" customFormat="1" ht="15.75" customHeight="1" x14ac:dyDescent="0.25">
      <c r="A9" s="27">
        <v>4</v>
      </c>
      <c r="B9" s="16" t="s">
        <v>63</v>
      </c>
      <c r="C9" s="16">
        <v>43530</v>
      </c>
      <c r="D9" s="3" t="s">
        <v>55</v>
      </c>
      <c r="E9" s="54">
        <v>861694031120866</v>
      </c>
      <c r="F9" s="3"/>
      <c r="G9" s="3" t="s">
        <v>54</v>
      </c>
      <c r="H9" s="55" t="s">
        <v>64</v>
      </c>
      <c r="I9" s="12" t="s">
        <v>65</v>
      </c>
      <c r="J9" s="12" t="s">
        <v>66</v>
      </c>
      <c r="K9" s="12" t="s">
        <v>56</v>
      </c>
      <c r="L9" s="12"/>
      <c r="M9" s="12" t="s">
        <v>84</v>
      </c>
      <c r="N9" s="22"/>
      <c r="O9" s="12"/>
      <c r="P9" s="12" t="s">
        <v>67</v>
      </c>
      <c r="Q9" s="26" t="s">
        <v>24</v>
      </c>
      <c r="R9" s="27" t="s">
        <v>43</v>
      </c>
      <c r="U9" s="59"/>
      <c r="V9" s="27" t="s">
        <v>38</v>
      </c>
    </row>
    <row r="10" spans="1:22" s="1" customFormat="1" ht="15.75" customHeight="1" x14ac:dyDescent="0.25">
      <c r="A10" s="27">
        <v>5</v>
      </c>
      <c r="B10" s="16" t="s">
        <v>63</v>
      </c>
      <c r="C10" s="16">
        <v>43530</v>
      </c>
      <c r="D10" s="3" t="s">
        <v>55</v>
      </c>
      <c r="E10" s="54">
        <v>861694030890956</v>
      </c>
      <c r="F10" s="3"/>
      <c r="G10" s="3" t="s">
        <v>54</v>
      </c>
      <c r="H10" s="20"/>
      <c r="I10" s="20" t="s">
        <v>74</v>
      </c>
      <c r="J10" s="12" t="s">
        <v>68</v>
      </c>
      <c r="K10" s="12" t="s">
        <v>73</v>
      </c>
      <c r="L10" s="12" t="s">
        <v>56</v>
      </c>
      <c r="M10" s="12" t="s">
        <v>50</v>
      </c>
      <c r="N10" s="12"/>
      <c r="O10" s="12" t="s">
        <v>86</v>
      </c>
      <c r="P10" s="12" t="s">
        <v>67</v>
      </c>
      <c r="Q10" s="26" t="s">
        <v>26</v>
      </c>
      <c r="R10" s="56" t="s">
        <v>31</v>
      </c>
      <c r="U10" s="59"/>
      <c r="V10" s="27" t="s">
        <v>44</v>
      </c>
    </row>
    <row r="11" spans="1:22" s="1" customFormat="1" ht="15.75" customHeight="1" x14ac:dyDescent="0.25">
      <c r="A11" s="27">
        <v>6</v>
      </c>
      <c r="B11" s="16" t="s">
        <v>63</v>
      </c>
      <c r="C11" s="16">
        <v>43530</v>
      </c>
      <c r="D11" s="3" t="s">
        <v>55</v>
      </c>
      <c r="E11" s="54">
        <v>862631039268130</v>
      </c>
      <c r="F11" s="3"/>
      <c r="G11" s="3" t="s">
        <v>54</v>
      </c>
      <c r="H11" s="12"/>
      <c r="I11" s="13" t="s">
        <v>65</v>
      </c>
      <c r="J11" s="12" t="s">
        <v>68</v>
      </c>
      <c r="K11" s="12" t="s">
        <v>69</v>
      </c>
      <c r="L11" s="12" t="s">
        <v>56</v>
      </c>
      <c r="M11" s="12" t="s">
        <v>50</v>
      </c>
      <c r="N11" s="12"/>
      <c r="O11" s="12" t="s">
        <v>86</v>
      </c>
      <c r="P11" s="12" t="s">
        <v>67</v>
      </c>
      <c r="Q11" s="26" t="s">
        <v>26</v>
      </c>
      <c r="R11" s="56" t="s">
        <v>31</v>
      </c>
      <c r="U11" s="60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8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9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9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9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60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5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1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6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1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1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2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2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6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9"/>
    </row>
    <row r="2" spans="1:22" ht="20.25" customHeight="1" x14ac:dyDescent="0.25">
      <c r="A2" s="62" t="s">
        <v>11</v>
      </c>
      <c r="B2" s="63"/>
      <c r="C2" s="63"/>
      <c r="D2" s="63"/>
      <c r="E2" s="64" t="s">
        <v>62</v>
      </c>
      <c r="F2" s="6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7"/>
      <c r="K5" s="49" t="s">
        <v>16</v>
      </c>
      <c r="L5" s="49" t="s">
        <v>17</v>
      </c>
      <c r="M5" s="48" t="s">
        <v>13</v>
      </c>
      <c r="N5" s="49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27">
        <v>1</v>
      </c>
      <c r="B6" s="16" t="s">
        <v>63</v>
      </c>
      <c r="C6" s="16">
        <v>43530</v>
      </c>
      <c r="D6" s="3" t="s">
        <v>58</v>
      </c>
      <c r="E6" s="54">
        <v>868183033841029</v>
      </c>
      <c r="F6" s="3"/>
      <c r="G6" s="3" t="s">
        <v>59</v>
      </c>
      <c r="H6" s="13" t="s">
        <v>85</v>
      </c>
      <c r="I6" s="19" t="s">
        <v>82</v>
      </c>
      <c r="J6" s="12" t="s">
        <v>68</v>
      </c>
      <c r="K6" s="12" t="s">
        <v>81</v>
      </c>
      <c r="L6" s="12" t="s">
        <v>61</v>
      </c>
      <c r="M6" s="12" t="s">
        <v>50</v>
      </c>
      <c r="N6" s="22"/>
      <c r="O6" s="12" t="s">
        <v>86</v>
      </c>
      <c r="P6" s="12" t="s">
        <v>67</v>
      </c>
      <c r="Q6" s="26" t="s">
        <v>26</v>
      </c>
      <c r="R6" s="27" t="s">
        <v>31</v>
      </c>
      <c r="U6" s="58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 t="s">
        <v>63</v>
      </c>
      <c r="C7" s="16">
        <v>43530</v>
      </c>
      <c r="D7" s="3" t="s">
        <v>58</v>
      </c>
      <c r="E7" s="54">
        <v>868183034700133</v>
      </c>
      <c r="F7" s="3"/>
      <c r="G7" s="3" t="s">
        <v>59</v>
      </c>
      <c r="H7" s="17"/>
      <c r="I7" s="19" t="s">
        <v>75</v>
      </c>
      <c r="J7" s="12" t="s">
        <v>68</v>
      </c>
      <c r="K7" s="12" t="s">
        <v>60</v>
      </c>
      <c r="L7" s="12" t="s">
        <v>61</v>
      </c>
      <c r="M7" s="12" t="s">
        <v>50</v>
      </c>
      <c r="N7" s="12"/>
      <c r="O7" s="12" t="s">
        <v>86</v>
      </c>
      <c r="P7" s="12" t="s">
        <v>67</v>
      </c>
      <c r="Q7" s="23" t="s">
        <v>26</v>
      </c>
      <c r="R7" s="3" t="s">
        <v>31</v>
      </c>
      <c r="U7" s="59"/>
      <c r="V7" s="27" t="s">
        <v>43</v>
      </c>
    </row>
    <row r="8" spans="1:22" s="1" customFormat="1" ht="15.75" customHeight="1" x14ac:dyDescent="0.25">
      <c r="A8" s="27">
        <v>3</v>
      </c>
      <c r="B8" s="16" t="s">
        <v>63</v>
      </c>
      <c r="C8" s="16">
        <v>43530</v>
      </c>
      <c r="D8" s="3" t="s">
        <v>58</v>
      </c>
      <c r="E8" s="54">
        <v>867717030431622</v>
      </c>
      <c r="F8" s="3"/>
      <c r="G8" s="3" t="s">
        <v>59</v>
      </c>
      <c r="H8" s="17" t="s">
        <v>83</v>
      </c>
      <c r="I8" s="19" t="s">
        <v>74</v>
      </c>
      <c r="J8" s="12" t="s">
        <v>68</v>
      </c>
      <c r="K8" s="12" t="s">
        <v>80</v>
      </c>
      <c r="L8" s="12" t="s">
        <v>61</v>
      </c>
      <c r="M8" s="12" t="s">
        <v>50</v>
      </c>
      <c r="N8" s="12"/>
      <c r="O8" s="12" t="s">
        <v>86</v>
      </c>
      <c r="P8" s="12" t="s">
        <v>67</v>
      </c>
      <c r="Q8" s="23" t="s">
        <v>26</v>
      </c>
      <c r="R8" s="3" t="s">
        <v>31</v>
      </c>
      <c r="U8" s="59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9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9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60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8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9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9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9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60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3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3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3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3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F1" zoomScale="55" zoomScaleNormal="55" workbookViewId="0">
      <selection activeCell="B13" sqref="B13:R1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9"/>
    </row>
    <row r="2" spans="1:22" ht="20.25" customHeight="1" x14ac:dyDescent="0.25">
      <c r="A2" s="62" t="s">
        <v>11</v>
      </c>
      <c r="B2" s="63"/>
      <c r="C2" s="63"/>
      <c r="D2" s="63"/>
      <c r="E2" s="64" t="s">
        <v>62</v>
      </c>
      <c r="F2" s="6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7"/>
      <c r="K5" s="49" t="s">
        <v>16</v>
      </c>
      <c r="L5" s="49" t="s">
        <v>17</v>
      </c>
      <c r="M5" s="48" t="s">
        <v>13</v>
      </c>
      <c r="N5" s="49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27">
        <v>1</v>
      </c>
      <c r="B6" s="16" t="s">
        <v>63</v>
      </c>
      <c r="C6" s="16">
        <v>43530</v>
      </c>
      <c r="D6" s="3" t="s">
        <v>53</v>
      </c>
      <c r="E6" s="54">
        <v>864161026900824</v>
      </c>
      <c r="F6" s="3" t="s">
        <v>79</v>
      </c>
      <c r="G6" s="3" t="s">
        <v>54</v>
      </c>
      <c r="H6" s="55" t="s">
        <v>77</v>
      </c>
      <c r="I6" s="19" t="s">
        <v>78</v>
      </c>
      <c r="J6" s="12" t="s">
        <v>68</v>
      </c>
      <c r="K6" s="12"/>
      <c r="L6" s="12" t="s">
        <v>57</v>
      </c>
      <c r="M6" s="12" t="s">
        <v>50</v>
      </c>
      <c r="N6" s="22"/>
      <c r="O6" s="12" t="s">
        <v>86</v>
      </c>
      <c r="P6" s="12" t="s">
        <v>67</v>
      </c>
      <c r="Q6" s="26" t="s">
        <v>26</v>
      </c>
      <c r="R6" s="27" t="s">
        <v>31</v>
      </c>
      <c r="U6" s="58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 t="s">
        <v>63</v>
      </c>
      <c r="C7" s="16">
        <v>43530</v>
      </c>
      <c r="D7" s="3" t="s">
        <v>55</v>
      </c>
      <c r="E7" s="54">
        <v>861694037968359</v>
      </c>
      <c r="F7" s="3"/>
      <c r="G7" s="3" t="s">
        <v>54</v>
      </c>
      <c r="H7" s="13"/>
      <c r="I7" s="19" t="s">
        <v>65</v>
      </c>
      <c r="J7" s="12" t="s">
        <v>68</v>
      </c>
      <c r="K7" s="12" t="s">
        <v>56</v>
      </c>
      <c r="L7" s="12"/>
      <c r="M7" s="12"/>
      <c r="N7" s="22"/>
      <c r="O7" s="12" t="s">
        <v>86</v>
      </c>
      <c r="P7" s="12" t="s">
        <v>67</v>
      </c>
      <c r="Q7" s="26" t="s">
        <v>26</v>
      </c>
      <c r="R7" s="27" t="s">
        <v>32</v>
      </c>
      <c r="U7" s="59"/>
      <c r="V7" s="27" t="s">
        <v>43</v>
      </c>
    </row>
    <row r="8" spans="1:22" s="1" customFormat="1" ht="15.75" customHeight="1" x14ac:dyDescent="0.25">
      <c r="A8" s="27">
        <v>3</v>
      </c>
      <c r="B8" s="16" t="s">
        <v>63</v>
      </c>
      <c r="C8" s="16">
        <v>43530</v>
      </c>
      <c r="D8" s="3" t="s">
        <v>55</v>
      </c>
      <c r="E8" s="54">
        <v>866192037826359</v>
      </c>
      <c r="F8" s="3"/>
      <c r="G8" s="3" t="s">
        <v>59</v>
      </c>
      <c r="H8" s="17"/>
      <c r="I8" s="19" t="s">
        <v>75</v>
      </c>
      <c r="J8" s="12" t="s">
        <v>76</v>
      </c>
      <c r="K8" s="12" t="s">
        <v>56</v>
      </c>
      <c r="L8" s="12"/>
      <c r="M8" s="12" t="s">
        <v>70</v>
      </c>
      <c r="N8" s="12"/>
      <c r="O8" s="12" t="s">
        <v>86</v>
      </c>
      <c r="P8" s="12" t="s">
        <v>67</v>
      </c>
      <c r="Q8" s="23" t="s">
        <v>26</v>
      </c>
      <c r="R8" s="3" t="s">
        <v>30</v>
      </c>
      <c r="U8" s="59"/>
      <c r="V8" s="27" t="s">
        <v>28</v>
      </c>
    </row>
    <row r="9" spans="1:22" s="1" customFormat="1" ht="15.75" customHeight="1" x14ac:dyDescent="0.25">
      <c r="A9" s="27">
        <v>4</v>
      </c>
      <c r="B9" s="16" t="s">
        <v>63</v>
      </c>
      <c r="C9" s="16">
        <v>43530</v>
      </c>
      <c r="D9" s="3" t="s">
        <v>55</v>
      </c>
      <c r="E9" s="54">
        <v>862631034734854</v>
      </c>
      <c r="F9" s="3" t="s">
        <v>71</v>
      </c>
      <c r="G9" s="3" t="s">
        <v>54</v>
      </c>
      <c r="H9" s="17"/>
      <c r="I9" s="19" t="s">
        <v>72</v>
      </c>
      <c r="J9" s="12" t="s">
        <v>68</v>
      </c>
      <c r="K9" s="12" t="s">
        <v>56</v>
      </c>
      <c r="L9" s="12"/>
      <c r="M9" s="12"/>
      <c r="N9" s="22"/>
      <c r="O9" s="12" t="s">
        <v>86</v>
      </c>
      <c r="P9" s="12" t="s">
        <v>67</v>
      </c>
      <c r="Q9" s="23" t="s">
        <v>26</v>
      </c>
      <c r="R9" s="3" t="s">
        <v>32</v>
      </c>
      <c r="U9" s="59"/>
      <c r="V9" s="27" t="s">
        <v>38</v>
      </c>
    </row>
    <row r="10" spans="1:22" s="1" customFormat="1" ht="15.75" customHeight="1" x14ac:dyDescent="0.25">
      <c r="A10" s="27">
        <v>5</v>
      </c>
      <c r="B10" s="16" t="s">
        <v>63</v>
      </c>
      <c r="C10" s="16">
        <v>43530</v>
      </c>
      <c r="D10" s="3" t="s">
        <v>55</v>
      </c>
      <c r="E10" s="54">
        <v>861694031120866</v>
      </c>
      <c r="F10" s="3"/>
      <c r="G10" s="3" t="s">
        <v>54</v>
      </c>
      <c r="H10" s="55" t="s">
        <v>64</v>
      </c>
      <c r="I10" s="12" t="s">
        <v>65</v>
      </c>
      <c r="J10" s="12" t="s">
        <v>66</v>
      </c>
      <c r="K10" s="12" t="s">
        <v>56</v>
      </c>
      <c r="L10" s="12"/>
      <c r="M10" s="12" t="s">
        <v>84</v>
      </c>
      <c r="N10" s="22"/>
      <c r="O10" s="12"/>
      <c r="P10" s="12" t="s">
        <v>67</v>
      </c>
      <c r="Q10" s="26" t="s">
        <v>24</v>
      </c>
      <c r="R10" s="27" t="s">
        <v>43</v>
      </c>
      <c r="U10" s="59"/>
      <c r="V10" s="27" t="s">
        <v>44</v>
      </c>
    </row>
    <row r="11" spans="1:22" s="1" customFormat="1" ht="15.75" customHeight="1" x14ac:dyDescent="0.25">
      <c r="A11" s="27">
        <v>6</v>
      </c>
      <c r="B11" s="16" t="s">
        <v>63</v>
      </c>
      <c r="C11" s="16">
        <v>43530</v>
      </c>
      <c r="D11" s="3" t="s">
        <v>55</v>
      </c>
      <c r="E11" s="54">
        <v>861694030890956</v>
      </c>
      <c r="F11" s="3"/>
      <c r="G11" s="3" t="s">
        <v>54</v>
      </c>
      <c r="H11" s="20"/>
      <c r="I11" s="20" t="s">
        <v>74</v>
      </c>
      <c r="J11" s="12" t="s">
        <v>68</v>
      </c>
      <c r="K11" s="12" t="s">
        <v>73</v>
      </c>
      <c r="L11" s="12" t="s">
        <v>56</v>
      </c>
      <c r="M11" s="12" t="s">
        <v>50</v>
      </c>
      <c r="N11" s="12"/>
      <c r="O11" s="12" t="s">
        <v>86</v>
      </c>
      <c r="P11" s="12" t="s">
        <v>67</v>
      </c>
      <c r="Q11" s="26" t="s">
        <v>26</v>
      </c>
      <c r="R11" s="56" t="s">
        <v>31</v>
      </c>
      <c r="U11" s="60"/>
      <c r="V11" s="27" t="s">
        <v>37</v>
      </c>
    </row>
    <row r="12" spans="1:22" s="14" customFormat="1" ht="15.75" customHeight="1" x14ac:dyDescent="0.25">
      <c r="A12" s="27">
        <v>7</v>
      </c>
      <c r="B12" s="16" t="s">
        <v>63</v>
      </c>
      <c r="C12" s="16">
        <v>43530</v>
      </c>
      <c r="D12" s="3" t="s">
        <v>55</v>
      </c>
      <c r="E12" s="54">
        <v>862631039268130</v>
      </c>
      <c r="F12" s="3"/>
      <c r="G12" s="3" t="s">
        <v>54</v>
      </c>
      <c r="H12" s="12"/>
      <c r="I12" s="13" t="s">
        <v>65</v>
      </c>
      <c r="J12" s="12" t="s">
        <v>68</v>
      </c>
      <c r="K12" s="12" t="s">
        <v>69</v>
      </c>
      <c r="L12" s="12" t="s">
        <v>56</v>
      </c>
      <c r="M12" s="12" t="s">
        <v>50</v>
      </c>
      <c r="N12" s="12"/>
      <c r="O12" s="12" t="s">
        <v>86</v>
      </c>
      <c r="P12" s="12" t="s">
        <v>67</v>
      </c>
      <c r="Q12" s="26" t="s">
        <v>26</v>
      </c>
      <c r="R12" s="56" t="s">
        <v>31</v>
      </c>
      <c r="U12" s="58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 t="s">
        <v>63</v>
      </c>
      <c r="C13" s="16">
        <v>43530</v>
      </c>
      <c r="D13" s="3" t="s">
        <v>58</v>
      </c>
      <c r="E13" s="54">
        <v>868183033841029</v>
      </c>
      <c r="F13" s="3"/>
      <c r="G13" s="3" t="s">
        <v>59</v>
      </c>
      <c r="H13" s="13" t="s">
        <v>85</v>
      </c>
      <c r="I13" s="19" t="s">
        <v>82</v>
      </c>
      <c r="J13" s="12" t="s">
        <v>68</v>
      </c>
      <c r="K13" s="12" t="s">
        <v>81</v>
      </c>
      <c r="L13" s="12" t="s">
        <v>61</v>
      </c>
      <c r="M13" s="12" t="s">
        <v>50</v>
      </c>
      <c r="N13" s="22"/>
      <c r="O13" s="12" t="s">
        <v>86</v>
      </c>
      <c r="P13" s="12" t="s">
        <v>67</v>
      </c>
      <c r="Q13" s="26" t="s">
        <v>26</v>
      </c>
      <c r="R13" s="27" t="s">
        <v>31</v>
      </c>
      <c r="U13" s="59"/>
      <c r="V13" s="27" t="s">
        <v>47</v>
      </c>
    </row>
    <row r="14" spans="1:22" s="45" customFormat="1" ht="15.75" customHeight="1" x14ac:dyDescent="0.25">
      <c r="A14" s="40">
        <v>9</v>
      </c>
      <c r="B14" s="16" t="s">
        <v>63</v>
      </c>
      <c r="C14" s="16">
        <v>43530</v>
      </c>
      <c r="D14" s="3" t="s">
        <v>58</v>
      </c>
      <c r="E14" s="54">
        <v>868183034700133</v>
      </c>
      <c r="F14" s="3"/>
      <c r="G14" s="3" t="s">
        <v>59</v>
      </c>
      <c r="H14" s="17"/>
      <c r="I14" s="19" t="s">
        <v>75</v>
      </c>
      <c r="J14" s="12" t="s">
        <v>68</v>
      </c>
      <c r="K14" s="12" t="s">
        <v>60</v>
      </c>
      <c r="L14" s="12" t="s">
        <v>61</v>
      </c>
      <c r="M14" s="12" t="s">
        <v>50</v>
      </c>
      <c r="N14" s="12"/>
      <c r="O14" s="12" t="s">
        <v>86</v>
      </c>
      <c r="P14" s="12" t="s">
        <v>67</v>
      </c>
      <c r="Q14" s="23" t="s">
        <v>26</v>
      </c>
      <c r="R14" s="3" t="s">
        <v>31</v>
      </c>
      <c r="U14" s="59"/>
      <c r="V14" s="40" t="s">
        <v>46</v>
      </c>
    </row>
    <row r="15" spans="1:22" ht="16.5" x14ac:dyDescent="0.25">
      <c r="A15" s="27">
        <v>10</v>
      </c>
      <c r="B15" s="16" t="s">
        <v>63</v>
      </c>
      <c r="C15" s="16">
        <v>43530</v>
      </c>
      <c r="D15" s="3" t="s">
        <v>58</v>
      </c>
      <c r="E15" s="54">
        <v>867717030431622</v>
      </c>
      <c r="F15" s="3"/>
      <c r="G15" s="3" t="s">
        <v>59</v>
      </c>
      <c r="H15" s="17" t="s">
        <v>83</v>
      </c>
      <c r="I15" s="19" t="s">
        <v>74</v>
      </c>
      <c r="J15" s="12" t="s">
        <v>68</v>
      </c>
      <c r="K15" s="12" t="s">
        <v>80</v>
      </c>
      <c r="L15" s="12" t="s">
        <v>61</v>
      </c>
      <c r="M15" s="12" t="s">
        <v>50</v>
      </c>
      <c r="N15" s="12"/>
      <c r="O15" s="12" t="s">
        <v>86</v>
      </c>
      <c r="P15" s="12" t="s">
        <v>67</v>
      </c>
      <c r="Q15" s="23" t="s">
        <v>26</v>
      </c>
      <c r="R15" s="3" t="s">
        <v>31</v>
      </c>
      <c r="U15" s="59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60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9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1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10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1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1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6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2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10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</vt:lpstr>
      <vt:lpstr>TG102SE</vt:lpstr>
      <vt:lpstr>TG102LE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2019-07-31T01:22:18Z</dcterms:modified>
</cp:coreProperties>
</file>