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5\2.XulyBH\"/>
    </mc:Choice>
  </mc:AlternateContent>
  <bookViews>
    <workbookView xWindow="-15" yWindow="4035" windowWidth="10320" windowHeight="4065" activeTab="7"/>
  </bookViews>
  <sheets>
    <sheet name="Phụ Kiện" sheetId="33" r:id="rId1"/>
    <sheet name="TG102E" sheetId="31" r:id="rId2"/>
    <sheet name="TG007X" sheetId="30" r:id="rId3"/>
    <sheet name="TG102V" sheetId="29" r:id="rId4"/>
    <sheet name="TG102SE" sheetId="28" r:id="rId5"/>
    <sheet name="TG102LE" sheetId="27" r:id="rId6"/>
    <sheet name="TG102" sheetId="25" r:id="rId7"/>
    <sheet name="Tổng Hợp Tháng" sheetId="32" r:id="rId8"/>
  </sheets>
  <calcPr calcId="152511"/>
</workbook>
</file>

<file path=xl/calcChain.xml><?xml version="1.0" encoding="utf-8"?>
<calcChain xmlns="http://schemas.openxmlformats.org/spreadsheetml/2006/main">
  <c r="V36" i="33" l="1"/>
  <c r="V35" i="33"/>
  <c r="V34" i="33"/>
  <c r="V33" i="33"/>
  <c r="V32" i="33"/>
  <c r="V31" i="33"/>
  <c r="V30" i="33"/>
  <c r="V29" i="33"/>
  <c r="V28" i="33"/>
  <c r="V27" i="33"/>
  <c r="V26" i="33"/>
  <c r="V37" i="33" s="1"/>
  <c r="V21" i="33"/>
  <c r="V20" i="33"/>
  <c r="V22" i="33" s="1"/>
  <c r="V36" i="32"/>
  <c r="V35" i="32"/>
  <c r="V34" i="32"/>
  <c r="V33" i="32"/>
  <c r="V32" i="32"/>
  <c r="V31" i="32"/>
  <c r="V30" i="32"/>
  <c r="V29" i="32"/>
  <c r="V28" i="32"/>
  <c r="V27" i="32"/>
  <c r="V26" i="32"/>
  <c r="V37" i="32" s="1"/>
  <c r="V21" i="32"/>
  <c r="V20" i="32"/>
  <c r="V22" i="32" s="1"/>
  <c r="V36" i="31"/>
  <c r="V35" i="31"/>
  <c r="V34" i="31"/>
  <c r="V33" i="31"/>
  <c r="V32" i="31"/>
  <c r="V31" i="31"/>
  <c r="V30" i="31"/>
  <c r="V29" i="31"/>
  <c r="V28" i="31"/>
  <c r="V27" i="31"/>
  <c r="V26" i="31"/>
  <c r="V37" i="31" s="1"/>
  <c r="V21" i="31"/>
  <c r="V20" i="31"/>
  <c r="V22" i="31" s="1"/>
  <c r="V36" i="30"/>
  <c r="V35" i="30"/>
  <c r="V34" i="30"/>
  <c r="V33" i="30"/>
  <c r="V32" i="30"/>
  <c r="V31" i="30"/>
  <c r="V30" i="30"/>
  <c r="V29" i="30"/>
  <c r="V28" i="30"/>
  <c r="V27" i="30"/>
  <c r="V26" i="30"/>
  <c r="V37" i="30" s="1"/>
  <c r="V21" i="30"/>
  <c r="V20" i="30"/>
  <c r="V22" i="30" s="1"/>
  <c r="V36" i="29"/>
  <c r="V35" i="29"/>
  <c r="V34" i="29"/>
  <c r="V33" i="29"/>
  <c r="V32" i="29"/>
  <c r="V31" i="29"/>
  <c r="V30" i="29"/>
  <c r="V29" i="29"/>
  <c r="V28" i="29"/>
  <c r="V27" i="29"/>
  <c r="V26" i="29"/>
  <c r="V37" i="29" s="1"/>
  <c r="V21" i="29"/>
  <c r="V20" i="29"/>
  <c r="V22" i="29" s="1"/>
  <c r="V36" i="28"/>
  <c r="V35" i="28"/>
  <c r="V34" i="28"/>
  <c r="V33" i="28"/>
  <c r="V32" i="28"/>
  <c r="V31" i="28"/>
  <c r="V30" i="28"/>
  <c r="V29" i="28"/>
  <c r="V28" i="28"/>
  <c r="V27" i="28"/>
  <c r="V26" i="28"/>
  <c r="V21" i="28"/>
  <c r="V20" i="28"/>
  <c r="V36" i="27"/>
  <c r="V35" i="27"/>
  <c r="V34" i="27"/>
  <c r="V33" i="27"/>
  <c r="V32" i="27"/>
  <c r="V31" i="27"/>
  <c r="V30" i="27"/>
  <c r="V29" i="27"/>
  <c r="V28" i="27"/>
  <c r="V27" i="27"/>
  <c r="V26" i="27"/>
  <c r="V37" i="27" s="1"/>
  <c r="V21" i="27"/>
  <c r="V20" i="27"/>
  <c r="V22" i="27" s="1"/>
  <c r="V37" i="28" l="1"/>
  <c r="V22" i="28"/>
  <c r="V36" i="25"/>
  <c r="V35" i="25"/>
  <c r="V34" i="25"/>
  <c r="V33" i="25"/>
  <c r="V32" i="25"/>
  <c r="V31" i="25"/>
  <c r="V30" i="25"/>
  <c r="V29" i="25"/>
  <c r="V28" i="25"/>
  <c r="V27" i="25"/>
  <c r="V26" i="25"/>
  <c r="V21" i="25"/>
  <c r="V20" i="25"/>
  <c r="V22" i="25" l="1"/>
  <c r="V37" i="25"/>
</calcChain>
</file>

<file path=xl/sharedStrings.xml><?xml version="1.0" encoding="utf-8"?>
<sst xmlns="http://schemas.openxmlformats.org/spreadsheetml/2006/main" count="488" uniqueCount="62">
  <si>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</si>
  <si>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</si>
  <si>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</si>
  <si>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</si>
  <si>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</si>
  <si>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</si>
  <si>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</si>
  <si>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</si>
  <si>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</si>
  <si>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</si>
  <si>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</si>
  <si>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</si>
  <si>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</si>
  <si>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</si>
  <si>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</si>
  <si>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</si>
  <si>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</si>
  <si>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</si>
  <si>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</si>
  <si>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</si>
  <si>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</si>
  <si>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</si>
  <si>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</si>
  <si>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</si>
  <si>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</si>
  <si>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</si>
  <si>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</si>
  <si>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</si>
  <si>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</si>
  <si>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</si>
  <si>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</si>
  <si>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</si>
  <si>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</si>
  <si>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</si>
  <si>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</si>
  <si>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</si>
  <si>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</si>
  <si>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</si>
  <si>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</si>
  <si>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</si>
  <si>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</si>
  <si>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</si>
  <si>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</si>
  <si>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</si>
  <si>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</si>
  <si>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</si>
  <si>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</si>
  <si>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</si>
  <si>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</si>
  <si>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</si>
  <si>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</si>
  <si>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</si>
  <si>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05 NĂM 2019</t>
  </si>
  <si>
    <t>Hùng Cưòng</t>
  </si>
  <si>
    <t>TG102SE</t>
  </si>
  <si>
    <t>H</t>
  </si>
  <si>
    <t>221.132.035.067,50124</t>
  </si>
  <si>
    <t>SE.3.00.---02.180711</t>
  </si>
  <si>
    <t>Khách kiểm tra lại server trên TB</t>
  </si>
  <si>
    <t>Thiết bị hoạt động bình thường</t>
  </si>
  <si>
    <t>BT</t>
  </si>
  <si>
    <t>Thể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</si>
</sst>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0" borderId="5" xfId="0" applyFill="1" applyBorder="1"/>
    <xf numFmtId="0" fontId="0" fillId="0" borderId="4" xfId="0" applyFill="1" applyBorder="1"/>
    <xf numFmtId="0" fontId="4" fillId="0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1" fillId="0" borderId="6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4" xfId="0" applyFont="1" applyBorder="1" applyAlignment="1"/>
    <xf numFmtId="0" fontId="10" fillId="0" borderId="1" xfId="0" applyFont="1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6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3" t="s">
        <v>52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9"/>
    </row>
    <row r="2" spans="1:22" ht="20.25" customHeight="1" x14ac:dyDescent="0.25">
      <c r="A2" s="54" t="s">
        <v>11</v>
      </c>
      <c r="B2" s="55"/>
      <c r="C2" s="55"/>
      <c r="D2" s="55"/>
      <c r="E2" s="56" t="s">
        <v>53</v>
      </c>
      <c r="F2" s="56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3"/>
      <c r="M3" s="32"/>
      <c r="N3" s="32"/>
      <c r="O3" s="32"/>
      <c r="P3" s="32"/>
      <c r="Q3" s="34"/>
    </row>
    <row r="4" spans="1:22" ht="16.5" x14ac:dyDescent="0.25">
      <c r="A4" s="57" t="s">
        <v>0</v>
      </c>
      <c r="B4" s="58" t="s">
        <v>10</v>
      </c>
      <c r="C4" s="58"/>
      <c r="D4" s="58"/>
      <c r="E4" s="58"/>
      <c r="F4" s="58"/>
      <c r="G4" s="58"/>
      <c r="H4" s="58"/>
      <c r="I4" s="58"/>
      <c r="J4" s="59" t="s">
        <v>6</v>
      </c>
      <c r="K4" s="59" t="s">
        <v>15</v>
      </c>
      <c r="L4" s="59"/>
      <c r="M4" s="59" t="s">
        <v>8</v>
      </c>
      <c r="N4" s="59"/>
      <c r="O4" s="60" t="s">
        <v>9</v>
      </c>
      <c r="P4" s="60" t="s">
        <v>18</v>
      </c>
      <c r="Q4" s="59" t="s">
        <v>25</v>
      </c>
      <c r="R4" s="59" t="s">
        <v>20</v>
      </c>
      <c r="U4" s="59" t="s">
        <v>25</v>
      </c>
      <c r="V4" s="59" t="s">
        <v>20</v>
      </c>
    </row>
    <row r="5" spans="1:22" ht="45" customHeight="1" x14ac:dyDescent="0.25">
      <c r="A5" s="57"/>
      <c r="B5" s="49" t="s">
        <v>1</v>
      </c>
      <c r="C5" s="49" t="s">
        <v>2</v>
      </c>
      <c r="D5" s="48" t="s">
        <v>3</v>
      </c>
      <c r="E5" s="48" t="s">
        <v>12</v>
      </c>
      <c r="F5" s="48" t="s">
        <v>4</v>
      </c>
      <c r="G5" s="4" t="s">
        <v>5</v>
      </c>
      <c r="H5" s="4" t="s">
        <v>7</v>
      </c>
      <c r="I5" s="15" t="s">
        <v>19</v>
      </c>
      <c r="J5" s="59"/>
      <c r="K5" s="49" t="s">
        <v>16</v>
      </c>
      <c r="L5" s="49" t="s">
        <v>17</v>
      </c>
      <c r="M5" s="48" t="s">
        <v>13</v>
      </c>
      <c r="N5" s="49" t="s">
        <v>14</v>
      </c>
      <c r="O5" s="60"/>
      <c r="P5" s="60"/>
      <c r="Q5" s="59"/>
      <c r="R5" s="59"/>
      <c r="U5" s="59"/>
      <c r="V5" s="59"/>
    </row>
    <row r="6" spans="1:22" s="1" customFormat="1" ht="15.75" customHeight="1" x14ac:dyDescent="0.25">
      <c r="A6" s="27">
        <v>1</v>
      </c>
      <c r="B6" s="16"/>
      <c r="C6" s="16"/>
      <c r="D6" s="3"/>
      <c r="E6" s="17"/>
      <c r="F6" s="3"/>
      <c r="G6" s="3"/>
      <c r="H6" s="13"/>
      <c r="I6" s="19"/>
      <c r="J6" s="12"/>
      <c r="K6" s="12"/>
      <c r="L6" s="12"/>
      <c r="M6" s="12"/>
      <c r="N6" s="22"/>
      <c r="O6" s="12"/>
      <c r="P6" s="12"/>
      <c r="Q6" s="26"/>
      <c r="R6" s="27"/>
      <c r="U6" s="50" t="s">
        <v>24</v>
      </c>
      <c r="V6" s="27" t="s">
        <v>27</v>
      </c>
    </row>
    <row r="7" spans="1:22" s="1" customFormat="1" ht="15.75" customHeight="1" x14ac:dyDescent="0.25">
      <c r="A7" s="27">
        <v>2</v>
      </c>
      <c r="B7" s="16"/>
      <c r="C7" s="16"/>
      <c r="D7" s="3"/>
      <c r="E7" s="29"/>
      <c r="F7" s="3"/>
      <c r="G7" s="3"/>
      <c r="H7" s="17"/>
      <c r="I7" s="19"/>
      <c r="J7" s="12"/>
      <c r="K7" s="12"/>
      <c r="L7" s="12"/>
      <c r="M7" s="12"/>
      <c r="N7" s="12"/>
      <c r="O7" s="12"/>
      <c r="P7" s="12"/>
      <c r="Q7" s="23"/>
      <c r="R7" s="3"/>
      <c r="U7" s="51"/>
      <c r="V7" s="27" t="s">
        <v>43</v>
      </c>
    </row>
    <row r="8" spans="1:22" s="1" customFormat="1" ht="15.75" customHeight="1" x14ac:dyDescent="0.25">
      <c r="A8" s="27">
        <v>3</v>
      </c>
      <c r="B8" s="16"/>
      <c r="C8" s="16"/>
      <c r="D8" s="3"/>
      <c r="E8" s="17"/>
      <c r="F8" s="3"/>
      <c r="G8" s="3"/>
      <c r="H8" s="17"/>
      <c r="I8" s="19"/>
      <c r="J8" s="12"/>
      <c r="K8" s="12"/>
      <c r="L8" s="12"/>
      <c r="M8" s="12"/>
      <c r="N8" s="12"/>
      <c r="O8" s="12"/>
      <c r="P8" s="12"/>
      <c r="Q8" s="23"/>
      <c r="R8" s="3"/>
      <c r="U8" s="51"/>
      <c r="V8" s="27" t="s">
        <v>28</v>
      </c>
    </row>
    <row r="9" spans="1:22" s="1" customFormat="1" ht="15.75" customHeight="1" x14ac:dyDescent="0.25">
      <c r="A9" s="27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6"/>
      <c r="R9" s="27"/>
      <c r="U9" s="51"/>
      <c r="V9" s="27" t="s">
        <v>38</v>
      </c>
    </row>
    <row r="10" spans="1:22" s="1" customFormat="1" ht="15.75" customHeight="1" x14ac:dyDescent="0.25">
      <c r="A10" s="27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6"/>
      <c r="R10" s="28"/>
      <c r="U10" s="51"/>
      <c r="V10" s="27" t="s">
        <v>44</v>
      </c>
    </row>
    <row r="11" spans="1:22" s="1" customFormat="1" ht="15.75" customHeight="1" x14ac:dyDescent="0.25">
      <c r="A11" s="27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6"/>
      <c r="R11" s="28"/>
      <c r="U11" s="52"/>
      <c r="V11" s="27" t="s">
        <v>37</v>
      </c>
    </row>
    <row r="12" spans="1:22" s="14" customFormat="1" ht="15.75" customHeight="1" x14ac:dyDescent="0.25">
      <c r="A12" s="27">
        <v>7</v>
      </c>
      <c r="B12" s="16"/>
      <c r="C12" s="16"/>
      <c r="D12" s="12"/>
      <c r="E12" s="29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6"/>
      <c r="R12" s="35"/>
      <c r="U12" s="50" t="s">
        <v>26</v>
      </c>
      <c r="V12" s="27" t="s">
        <v>30</v>
      </c>
    </row>
    <row r="13" spans="1:22" s="1" customFormat="1" ht="15.75" customHeight="1" x14ac:dyDescent="0.25">
      <c r="A13" s="27">
        <v>8</v>
      </c>
      <c r="B13" s="16"/>
      <c r="C13" s="16"/>
      <c r="D13" s="12"/>
      <c r="E13" s="29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6"/>
      <c r="R13" s="28"/>
      <c r="U13" s="51"/>
      <c r="V13" s="27" t="s">
        <v>47</v>
      </c>
    </row>
    <row r="14" spans="1:22" s="45" customFormat="1" ht="15.75" customHeight="1" x14ac:dyDescent="0.25">
      <c r="A14" s="40">
        <v>9</v>
      </c>
      <c r="B14" s="41"/>
      <c r="C14" s="41"/>
      <c r="D14" s="39"/>
      <c r="E14" s="42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43"/>
      <c r="R14" s="44"/>
      <c r="U14" s="51"/>
      <c r="V14" s="40" t="s">
        <v>46</v>
      </c>
    </row>
    <row r="15" spans="1:22" ht="16.5" x14ac:dyDescent="0.25">
      <c r="A15" s="27">
        <v>10</v>
      </c>
      <c r="B15" s="16"/>
      <c r="C15" s="16"/>
      <c r="D15" s="12"/>
      <c r="E15" s="29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6"/>
      <c r="R15" s="28"/>
      <c r="U15" s="51"/>
      <c r="V15" s="27" t="s">
        <v>31</v>
      </c>
    </row>
    <row r="16" spans="1:22" ht="16.5" x14ac:dyDescent="0.25">
      <c r="A16" s="27">
        <v>11</v>
      </c>
      <c r="B16" s="16"/>
      <c r="C16" s="16"/>
      <c r="D16" s="12"/>
      <c r="E16" s="29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6"/>
      <c r="R16" s="28"/>
      <c r="U16" s="52"/>
      <c r="V16" s="27" t="s">
        <v>32</v>
      </c>
    </row>
    <row r="17" spans="1:22" ht="16.5" x14ac:dyDescent="0.25">
      <c r="A17" s="27">
        <v>12</v>
      </c>
      <c r="B17" s="16"/>
      <c r="C17" s="16"/>
      <c r="D17" s="12"/>
      <c r="E17" s="29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6"/>
      <c r="R17" s="28"/>
      <c r="U17" s="37"/>
      <c r="V17" s="37"/>
    </row>
    <row r="18" spans="1:22" ht="16.5" x14ac:dyDescent="0.25">
      <c r="A18" s="27">
        <v>13</v>
      </c>
      <c r="B18" s="16"/>
      <c r="C18" s="16"/>
      <c r="D18" s="12"/>
      <c r="E18" s="29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6"/>
      <c r="R18" s="28"/>
      <c r="U18" s="38"/>
      <c r="V18" s="38"/>
    </row>
    <row r="19" spans="1:22" ht="16.5" x14ac:dyDescent="0.25">
      <c r="A19" s="27">
        <v>14</v>
      </c>
      <c r="B19" s="30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6"/>
      <c r="R19" s="28"/>
      <c r="U19" s="36" t="s">
        <v>40</v>
      </c>
      <c r="V19" s="3" t="s">
        <v>21</v>
      </c>
    </row>
    <row r="20" spans="1:22" ht="16.5" x14ac:dyDescent="0.25">
      <c r="A20" s="27">
        <v>15</v>
      </c>
      <c r="B20" s="30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6"/>
      <c r="R20" s="28"/>
      <c r="U20" s="3" t="s">
        <v>23</v>
      </c>
      <c r="V20" s="3">
        <f>COUNTIF($Q$6:$Q$55,"PM")</f>
        <v>0</v>
      </c>
    </row>
    <row r="21" spans="1:22" ht="16.5" x14ac:dyDescent="0.25">
      <c r="A21" s="27">
        <v>16</v>
      </c>
      <c r="B21" s="30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6"/>
      <c r="R21" s="28"/>
      <c r="U21" s="3" t="s">
        <v>22</v>
      </c>
      <c r="V21" s="3">
        <f>COUNTIF($Q$6:$Q$56,"PC")</f>
        <v>0</v>
      </c>
    </row>
    <row r="22" spans="1:22" ht="16.5" x14ac:dyDescent="0.25">
      <c r="A22" s="27">
        <v>17</v>
      </c>
      <c r="B22" s="30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6"/>
      <c r="R22" s="28"/>
      <c r="U22" s="36" t="s">
        <v>41</v>
      </c>
      <c r="V22" s="3">
        <f>SUM(V20:V21)</f>
        <v>0</v>
      </c>
    </row>
    <row r="23" spans="1:22" ht="16.5" x14ac:dyDescent="0.25">
      <c r="A23" s="27">
        <v>18</v>
      </c>
      <c r="B23" s="30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6"/>
      <c r="R23" s="28"/>
      <c r="U23" s="38"/>
      <c r="V23" s="38"/>
    </row>
    <row r="24" spans="1:22" ht="16.5" x14ac:dyDescent="0.25">
      <c r="A24" s="27">
        <v>19</v>
      </c>
      <c r="B24" s="30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6"/>
      <c r="R24" s="28"/>
      <c r="U24" s="38"/>
      <c r="V24" s="38"/>
    </row>
    <row r="25" spans="1:22" ht="16.5" x14ac:dyDescent="0.25">
      <c r="A25" s="27">
        <v>20</v>
      </c>
      <c r="B25" s="30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6"/>
      <c r="R25" s="28"/>
      <c r="U25" s="36" t="s">
        <v>20</v>
      </c>
      <c r="V25" s="3" t="s">
        <v>21</v>
      </c>
    </row>
    <row r="26" spans="1:22" ht="16.5" x14ac:dyDescent="0.25">
      <c r="A26" s="27">
        <v>21</v>
      </c>
      <c r="B26" s="30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6"/>
      <c r="R26" s="28"/>
      <c r="U26" s="27" t="s">
        <v>33</v>
      </c>
      <c r="V26" s="3">
        <f>COUNTIF($R$6:$R$55,"MCU")</f>
        <v>0</v>
      </c>
    </row>
    <row r="27" spans="1:22" ht="16.5" x14ac:dyDescent="0.25">
      <c r="A27" s="27">
        <v>22</v>
      </c>
      <c r="B27" s="30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6"/>
      <c r="R27" s="28"/>
      <c r="U27" s="27" t="s">
        <v>42</v>
      </c>
      <c r="V27" s="3">
        <f>COUNTIF($R$6:$R$55,"GSM")</f>
        <v>0</v>
      </c>
    </row>
    <row r="28" spans="1:22" ht="16.5" x14ac:dyDescent="0.25">
      <c r="A28" s="27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6"/>
      <c r="R28" s="28"/>
      <c r="U28" s="27" t="s">
        <v>34</v>
      </c>
      <c r="V28" s="3">
        <f>COUNTIF($R$6:$R$55,"GPS")</f>
        <v>0</v>
      </c>
    </row>
    <row r="29" spans="1:22" ht="16.5" x14ac:dyDescent="0.25">
      <c r="A29" s="27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6"/>
      <c r="R29" s="28"/>
      <c r="U29" s="27" t="s">
        <v>39</v>
      </c>
      <c r="V29" s="3">
        <f>COUNTIF($R$6:$R$55,"NG")</f>
        <v>0</v>
      </c>
    </row>
    <row r="30" spans="1:22" ht="16.5" x14ac:dyDescent="0.25">
      <c r="A30" s="27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6"/>
      <c r="R30" s="28"/>
      <c r="U30" s="27" t="s">
        <v>45</v>
      </c>
      <c r="V30" s="3">
        <f>COUNTIF($R$6:$R$56,"ACC")</f>
        <v>0</v>
      </c>
    </row>
    <row r="31" spans="1:22" ht="16.5" x14ac:dyDescent="0.25">
      <c r="A31" s="27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6"/>
      <c r="R31" s="28"/>
      <c r="U31" s="27" t="s">
        <v>29</v>
      </c>
      <c r="V31" s="3">
        <f>COUNTIF($R$6:$R$55,"LK")</f>
        <v>0</v>
      </c>
    </row>
    <row r="32" spans="1:22" ht="16.5" x14ac:dyDescent="0.25">
      <c r="A32" s="27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6"/>
      <c r="R32" s="28"/>
      <c r="U32" s="27" t="s">
        <v>35</v>
      </c>
      <c r="V32" s="3">
        <f>COUNTIF($R$6:$R$55,"MCH")</f>
        <v>0</v>
      </c>
    </row>
    <row r="33" spans="1:22" ht="16.5" x14ac:dyDescent="0.25">
      <c r="A33" s="27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6"/>
      <c r="R33" s="28"/>
      <c r="U33" s="27" t="s">
        <v>48</v>
      </c>
      <c r="V33" s="3">
        <f>COUNTIF($R$6:$R$55,"SF")</f>
        <v>0</v>
      </c>
    </row>
    <row r="34" spans="1:22" ht="16.5" x14ac:dyDescent="0.25">
      <c r="A34" s="27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6"/>
      <c r="R34" s="28"/>
      <c r="U34" s="27" t="s">
        <v>49</v>
      </c>
      <c r="V34" s="3">
        <f>COUNTIF($R$6:$R$55,"RTB")</f>
        <v>0</v>
      </c>
    </row>
    <row r="35" spans="1:22" ht="16.5" x14ac:dyDescent="0.25">
      <c r="A35" s="27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6"/>
      <c r="R35" s="28"/>
      <c r="U35" s="27" t="s">
        <v>50</v>
      </c>
      <c r="V35" s="3">
        <f>COUNTIF($R$6:$R$55,"NCFW")</f>
        <v>0</v>
      </c>
    </row>
    <row r="36" spans="1:22" ht="16.5" x14ac:dyDescent="0.25">
      <c r="A36" s="27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6"/>
      <c r="R36" s="28"/>
      <c r="U36" s="27" t="s">
        <v>36</v>
      </c>
      <c r="V36" s="3">
        <f>COUNTIF($R$6:$R$55,"KL")</f>
        <v>0</v>
      </c>
    </row>
    <row r="37" spans="1:22" ht="16.5" x14ac:dyDescent="0.25">
      <c r="A37" s="27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6"/>
      <c r="R37" s="28"/>
      <c r="U37" s="36" t="s">
        <v>41</v>
      </c>
      <c r="V37" s="3">
        <f>SUM(V26:V36)</f>
        <v>0</v>
      </c>
    </row>
    <row r="38" spans="1:22" ht="16.5" x14ac:dyDescent="0.25">
      <c r="A38" s="27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6"/>
      <c r="R38" s="28"/>
    </row>
    <row r="39" spans="1:22" ht="16.5" x14ac:dyDescent="0.25">
      <c r="A39" s="27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6"/>
      <c r="R39" s="28"/>
    </row>
    <row r="40" spans="1:22" ht="16.5" x14ac:dyDescent="0.25">
      <c r="A40" s="27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6"/>
      <c r="R40" s="28"/>
    </row>
    <row r="41" spans="1:22" ht="16.5" x14ac:dyDescent="0.25">
      <c r="A41" s="27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6"/>
      <c r="R41" s="28"/>
    </row>
    <row r="42" spans="1:22" ht="16.5" x14ac:dyDescent="0.25">
      <c r="A42" s="27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6"/>
      <c r="R42" s="28"/>
    </row>
    <row r="43" spans="1:22" ht="16.5" x14ac:dyDescent="0.25">
      <c r="A43" s="27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6"/>
      <c r="R43" s="28"/>
    </row>
    <row r="44" spans="1:22" ht="16.5" x14ac:dyDescent="0.25">
      <c r="A44" s="27">
        <v>39</v>
      </c>
      <c r="B44" s="16"/>
      <c r="C44" s="16"/>
      <c r="D44" s="3"/>
      <c r="E44" s="17"/>
      <c r="F44" s="3"/>
      <c r="G44" s="3"/>
      <c r="H44" s="12"/>
      <c r="I44" s="12" t="s">
        <v>51</v>
      </c>
      <c r="J44" s="12"/>
      <c r="K44" s="12"/>
      <c r="L44" s="12"/>
      <c r="M44" s="12"/>
      <c r="N44" s="12"/>
      <c r="O44" s="12"/>
      <c r="P44" s="12"/>
      <c r="Q44" s="26"/>
      <c r="R44" s="28"/>
    </row>
    <row r="45" spans="1:22" ht="16.5" x14ac:dyDescent="0.25">
      <c r="A45" s="27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6"/>
      <c r="R45" s="28"/>
    </row>
    <row r="46" spans="1:22" ht="16.5" x14ac:dyDescent="0.25">
      <c r="A46" s="27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6"/>
      <c r="R46" s="28"/>
    </row>
    <row r="47" spans="1:22" ht="16.5" x14ac:dyDescent="0.25">
      <c r="A47" s="27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6"/>
      <c r="R47" s="28"/>
    </row>
    <row r="48" spans="1:22" ht="16.5" x14ac:dyDescent="0.25">
      <c r="A48" s="27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6"/>
      <c r="R48" s="28"/>
    </row>
    <row r="49" spans="1:18" ht="16.5" x14ac:dyDescent="0.25">
      <c r="A49" s="27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6"/>
      <c r="R49" s="28"/>
    </row>
    <row r="50" spans="1:18" ht="16.5" x14ac:dyDescent="0.25">
      <c r="A50" s="27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6"/>
      <c r="R50" s="28"/>
    </row>
    <row r="51" spans="1:18" ht="16.5" x14ac:dyDescent="0.25">
      <c r="A51" s="27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6"/>
      <c r="R51" s="28"/>
    </row>
    <row r="52" spans="1:18" ht="16.5" x14ac:dyDescent="0.25">
      <c r="A52" s="27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6"/>
      <c r="R52" s="28"/>
    </row>
    <row r="53" spans="1:18" ht="16.5" x14ac:dyDescent="0.25">
      <c r="A53" s="27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6"/>
      <c r="R53" s="28"/>
    </row>
    <row r="54" spans="1:18" ht="16.5" x14ac:dyDescent="0.25">
      <c r="A54" s="27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6"/>
      <c r="R54" s="28"/>
    </row>
    <row r="55" spans="1:18" ht="16.5" x14ac:dyDescent="0.25">
      <c r="A55" s="27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5"/>
      <c r="M55" s="18"/>
      <c r="N55" s="18"/>
      <c r="O55" s="18"/>
      <c r="P55" s="18"/>
      <c r="Q55" s="18"/>
      <c r="R55" s="28"/>
    </row>
    <row r="57" spans="1:18" ht="16.5" x14ac:dyDescent="0.25">
      <c r="N57" s="24"/>
      <c r="O57" s="24"/>
    </row>
    <row r="58" spans="1:18" ht="16.5" x14ac:dyDescent="0.25">
      <c r="N58" s="24"/>
      <c r="O58" s="24"/>
    </row>
    <row r="59" spans="1:18" ht="16.5" x14ac:dyDescent="0.25">
      <c r="N59" s="24"/>
      <c r="O59" s="24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B35" sqref="B35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3" t="s">
        <v>52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9"/>
    </row>
    <row r="2" spans="1:22" ht="20.25" customHeight="1" x14ac:dyDescent="0.25">
      <c r="A2" s="54" t="s">
        <v>11</v>
      </c>
      <c r="B2" s="55"/>
      <c r="C2" s="55"/>
      <c r="D2" s="55"/>
      <c r="E2" s="56"/>
      <c r="F2" s="56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3"/>
      <c r="M3" s="32"/>
      <c r="N3" s="32"/>
      <c r="O3" s="32"/>
      <c r="P3" s="32"/>
      <c r="Q3" s="34"/>
    </row>
    <row r="4" spans="1:22" ht="16.5" x14ac:dyDescent="0.25">
      <c r="A4" s="57" t="s">
        <v>0</v>
      </c>
      <c r="B4" s="58" t="s">
        <v>10</v>
      </c>
      <c r="C4" s="58"/>
      <c r="D4" s="58"/>
      <c r="E4" s="58"/>
      <c r="F4" s="58"/>
      <c r="G4" s="58"/>
      <c r="H4" s="58"/>
      <c r="I4" s="58"/>
      <c r="J4" s="59" t="s">
        <v>6</v>
      </c>
      <c r="K4" s="59" t="s">
        <v>15</v>
      </c>
      <c r="L4" s="59"/>
      <c r="M4" s="59" t="s">
        <v>8</v>
      </c>
      <c r="N4" s="59"/>
      <c r="O4" s="60" t="s">
        <v>9</v>
      </c>
      <c r="P4" s="60" t="s">
        <v>18</v>
      </c>
      <c r="Q4" s="59" t="s">
        <v>25</v>
      </c>
      <c r="R4" s="59" t="s">
        <v>20</v>
      </c>
      <c r="U4" s="59" t="s">
        <v>25</v>
      </c>
      <c r="V4" s="59" t="s">
        <v>20</v>
      </c>
    </row>
    <row r="5" spans="1:22" ht="45" customHeight="1" x14ac:dyDescent="0.25">
      <c r="A5" s="57"/>
      <c r="B5" s="49" t="s">
        <v>1</v>
      </c>
      <c r="C5" s="49" t="s">
        <v>2</v>
      </c>
      <c r="D5" s="48" t="s">
        <v>3</v>
      </c>
      <c r="E5" s="48" t="s">
        <v>12</v>
      </c>
      <c r="F5" s="48" t="s">
        <v>4</v>
      </c>
      <c r="G5" s="4" t="s">
        <v>5</v>
      </c>
      <c r="H5" s="4" t="s">
        <v>7</v>
      </c>
      <c r="I5" s="15" t="s">
        <v>19</v>
      </c>
      <c r="J5" s="59"/>
      <c r="K5" s="49" t="s">
        <v>16</v>
      </c>
      <c r="L5" s="49" t="s">
        <v>17</v>
      </c>
      <c r="M5" s="48" t="s">
        <v>13</v>
      </c>
      <c r="N5" s="49" t="s">
        <v>14</v>
      </c>
      <c r="O5" s="60"/>
      <c r="P5" s="60"/>
      <c r="Q5" s="59"/>
      <c r="R5" s="59"/>
      <c r="U5" s="59"/>
      <c r="V5" s="59"/>
    </row>
    <row r="6" spans="1:22" s="1" customFormat="1" ht="15.75" customHeight="1" x14ac:dyDescent="0.25">
      <c r="A6" s="27">
        <v>1</v>
      </c>
      <c r="B6" s="16"/>
      <c r="C6" s="16"/>
      <c r="D6" s="3"/>
      <c r="E6" s="17"/>
      <c r="F6" s="3"/>
      <c r="G6" s="3"/>
      <c r="H6" s="13"/>
      <c r="I6" s="19"/>
      <c r="J6" s="12"/>
      <c r="K6" s="12"/>
      <c r="L6" s="12"/>
      <c r="M6" s="12"/>
      <c r="N6" s="22"/>
      <c r="O6" s="12"/>
      <c r="P6" s="12"/>
      <c r="Q6" s="26"/>
      <c r="R6" s="27"/>
      <c r="U6" s="50" t="s">
        <v>24</v>
      </c>
      <c r="V6" s="27" t="s">
        <v>27</v>
      </c>
    </row>
    <row r="7" spans="1:22" s="1" customFormat="1" ht="15.75" customHeight="1" x14ac:dyDescent="0.25">
      <c r="A7" s="27">
        <v>2</v>
      </c>
      <c r="B7" s="16"/>
      <c r="C7" s="16"/>
      <c r="D7" s="3"/>
      <c r="E7" s="29"/>
      <c r="F7" s="3"/>
      <c r="G7" s="3"/>
      <c r="H7" s="17"/>
      <c r="I7" s="19"/>
      <c r="J7" s="12"/>
      <c r="K7" s="12"/>
      <c r="L7" s="12"/>
      <c r="M7" s="12"/>
      <c r="N7" s="12"/>
      <c r="O7" s="12"/>
      <c r="P7" s="12"/>
      <c r="Q7" s="23"/>
      <c r="R7" s="3"/>
      <c r="U7" s="51"/>
      <c r="V7" s="27" t="s">
        <v>43</v>
      </c>
    </row>
    <row r="8" spans="1:22" s="1" customFormat="1" ht="15.75" customHeight="1" x14ac:dyDescent="0.25">
      <c r="A8" s="27">
        <v>3</v>
      </c>
      <c r="B8" s="16"/>
      <c r="C8" s="16"/>
      <c r="D8" s="3"/>
      <c r="E8" s="17"/>
      <c r="F8" s="3"/>
      <c r="G8" s="3"/>
      <c r="H8" s="17"/>
      <c r="I8" s="19"/>
      <c r="J8" s="12"/>
      <c r="K8" s="12"/>
      <c r="L8" s="12"/>
      <c r="M8" s="12"/>
      <c r="N8" s="12"/>
      <c r="O8" s="12"/>
      <c r="P8" s="12"/>
      <c r="Q8" s="23"/>
      <c r="R8" s="3"/>
      <c r="U8" s="51"/>
      <c r="V8" s="27" t="s">
        <v>28</v>
      </c>
    </row>
    <row r="9" spans="1:22" s="1" customFormat="1" ht="15.75" customHeight="1" x14ac:dyDescent="0.25">
      <c r="A9" s="27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6"/>
      <c r="R9" s="27"/>
      <c r="U9" s="51"/>
      <c r="V9" s="27" t="s">
        <v>38</v>
      </c>
    </row>
    <row r="10" spans="1:22" s="1" customFormat="1" ht="15.75" customHeight="1" x14ac:dyDescent="0.25">
      <c r="A10" s="27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6"/>
      <c r="R10" s="28"/>
      <c r="U10" s="51"/>
      <c r="V10" s="27" t="s">
        <v>44</v>
      </c>
    </row>
    <row r="11" spans="1:22" s="1" customFormat="1" ht="15.75" customHeight="1" x14ac:dyDescent="0.25">
      <c r="A11" s="27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6"/>
      <c r="R11" s="28"/>
      <c r="U11" s="52"/>
      <c r="V11" s="27" t="s">
        <v>37</v>
      </c>
    </row>
    <row r="12" spans="1:22" s="14" customFormat="1" ht="15.75" customHeight="1" x14ac:dyDescent="0.25">
      <c r="A12" s="27">
        <v>7</v>
      </c>
      <c r="B12" s="16"/>
      <c r="C12" s="16"/>
      <c r="D12" s="12"/>
      <c r="E12" s="29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6"/>
      <c r="R12" s="35"/>
      <c r="U12" s="50" t="s">
        <v>26</v>
      </c>
      <c r="V12" s="27" t="s">
        <v>30</v>
      </c>
    </row>
    <row r="13" spans="1:22" s="1" customFormat="1" ht="15.75" customHeight="1" x14ac:dyDescent="0.25">
      <c r="A13" s="27">
        <v>8</v>
      </c>
      <c r="B13" s="16"/>
      <c r="C13" s="16"/>
      <c r="D13" s="12"/>
      <c r="E13" s="29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6"/>
      <c r="R13" s="28"/>
      <c r="U13" s="51"/>
      <c r="V13" s="27" t="s">
        <v>47</v>
      </c>
    </row>
    <row r="14" spans="1:22" s="45" customFormat="1" ht="15.75" customHeight="1" x14ac:dyDescent="0.25">
      <c r="A14" s="40">
        <v>9</v>
      </c>
      <c r="B14" s="41"/>
      <c r="C14" s="41"/>
      <c r="D14" s="39"/>
      <c r="E14" s="42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43"/>
      <c r="R14" s="44"/>
      <c r="U14" s="51"/>
      <c r="V14" s="40" t="s">
        <v>46</v>
      </c>
    </row>
    <row r="15" spans="1:22" ht="16.5" x14ac:dyDescent="0.25">
      <c r="A15" s="27">
        <v>10</v>
      </c>
      <c r="B15" s="16"/>
      <c r="C15" s="16"/>
      <c r="D15" s="12"/>
      <c r="E15" s="29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6"/>
      <c r="R15" s="28"/>
      <c r="U15" s="51"/>
      <c r="V15" s="27" t="s">
        <v>31</v>
      </c>
    </row>
    <row r="16" spans="1:22" ht="16.5" x14ac:dyDescent="0.25">
      <c r="A16" s="27">
        <v>11</v>
      </c>
      <c r="B16" s="16"/>
      <c r="C16" s="16"/>
      <c r="D16" s="12"/>
      <c r="E16" s="29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6"/>
      <c r="R16" s="28"/>
      <c r="U16" s="52"/>
      <c r="V16" s="27" t="s">
        <v>32</v>
      </c>
    </row>
    <row r="17" spans="1:22" ht="16.5" x14ac:dyDescent="0.25">
      <c r="A17" s="27">
        <v>12</v>
      </c>
      <c r="B17" s="16"/>
      <c r="C17" s="16"/>
      <c r="D17" s="12"/>
      <c r="E17" s="29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6"/>
      <c r="R17" s="28"/>
      <c r="U17" s="37"/>
      <c r="V17" s="37"/>
    </row>
    <row r="18" spans="1:22" ht="16.5" x14ac:dyDescent="0.25">
      <c r="A18" s="27">
        <v>13</v>
      </c>
      <c r="B18" s="16"/>
      <c r="C18" s="16"/>
      <c r="D18" s="12"/>
      <c r="E18" s="29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6"/>
      <c r="R18" s="28"/>
      <c r="U18" s="38"/>
      <c r="V18" s="38"/>
    </row>
    <row r="19" spans="1:22" ht="16.5" x14ac:dyDescent="0.25">
      <c r="A19" s="27">
        <v>14</v>
      </c>
      <c r="B19" s="30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6"/>
      <c r="R19" s="28"/>
      <c r="U19" s="36" t="s">
        <v>40</v>
      </c>
      <c r="V19" s="3" t="s">
        <v>21</v>
      </c>
    </row>
    <row r="20" spans="1:22" ht="16.5" x14ac:dyDescent="0.25">
      <c r="A20" s="27">
        <v>15</v>
      </c>
      <c r="B20" s="30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6"/>
      <c r="R20" s="28"/>
      <c r="U20" s="3" t="s">
        <v>23</v>
      </c>
      <c r="V20" s="3">
        <f>COUNTIF($Q$6:$Q$55,"PM")</f>
        <v>0</v>
      </c>
    </row>
    <row r="21" spans="1:22" ht="16.5" x14ac:dyDescent="0.25">
      <c r="A21" s="27">
        <v>16</v>
      </c>
      <c r="B21" s="30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6"/>
      <c r="R21" s="28"/>
      <c r="U21" s="3" t="s">
        <v>22</v>
      </c>
      <c r="V21" s="3">
        <f>COUNTIF($Q$6:$Q$56,"PC")</f>
        <v>0</v>
      </c>
    </row>
    <row r="22" spans="1:22" ht="16.5" x14ac:dyDescent="0.25">
      <c r="A22" s="27">
        <v>17</v>
      </c>
      <c r="B22" s="30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6"/>
      <c r="R22" s="28"/>
      <c r="U22" s="36" t="s">
        <v>41</v>
      </c>
      <c r="V22" s="3">
        <f>SUM(V20:V21)</f>
        <v>0</v>
      </c>
    </row>
    <row r="23" spans="1:22" ht="16.5" x14ac:dyDescent="0.25">
      <c r="A23" s="27">
        <v>18</v>
      </c>
      <c r="B23" s="30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6"/>
      <c r="R23" s="28"/>
      <c r="U23" s="38"/>
      <c r="V23" s="38"/>
    </row>
    <row r="24" spans="1:22" ht="16.5" x14ac:dyDescent="0.25">
      <c r="A24" s="27">
        <v>19</v>
      </c>
      <c r="B24" s="30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6"/>
      <c r="R24" s="28"/>
      <c r="U24" s="38"/>
      <c r="V24" s="38"/>
    </row>
    <row r="25" spans="1:22" ht="16.5" x14ac:dyDescent="0.25">
      <c r="A25" s="27">
        <v>20</v>
      </c>
      <c r="B25" s="30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6"/>
      <c r="R25" s="28"/>
      <c r="U25" s="36" t="s">
        <v>20</v>
      </c>
      <c r="V25" s="3" t="s">
        <v>21</v>
      </c>
    </row>
    <row r="26" spans="1:22" ht="16.5" x14ac:dyDescent="0.25">
      <c r="A26" s="27">
        <v>21</v>
      </c>
      <c r="B26" s="30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6"/>
      <c r="R26" s="28"/>
      <c r="U26" s="27" t="s">
        <v>33</v>
      </c>
      <c r="V26" s="3">
        <f>COUNTIF($R$6:$R$55,"MCU")</f>
        <v>0</v>
      </c>
    </row>
    <row r="27" spans="1:22" ht="16.5" x14ac:dyDescent="0.25">
      <c r="A27" s="27">
        <v>22</v>
      </c>
      <c r="B27" s="30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6"/>
      <c r="R27" s="28"/>
      <c r="U27" s="27" t="s">
        <v>42</v>
      </c>
      <c r="V27" s="3">
        <f>COUNTIF($R$6:$R$55,"GSM")</f>
        <v>0</v>
      </c>
    </row>
    <row r="28" spans="1:22" ht="16.5" x14ac:dyDescent="0.25">
      <c r="A28" s="27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6"/>
      <c r="R28" s="28"/>
      <c r="U28" s="27" t="s">
        <v>34</v>
      </c>
      <c r="V28" s="3">
        <f>COUNTIF($R$6:$R$55,"GPS")</f>
        <v>0</v>
      </c>
    </row>
    <row r="29" spans="1:22" ht="16.5" x14ac:dyDescent="0.25">
      <c r="A29" s="27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6"/>
      <c r="R29" s="28"/>
      <c r="U29" s="27" t="s">
        <v>39</v>
      </c>
      <c r="V29" s="3">
        <f>COUNTIF($R$6:$R$55,"NG")</f>
        <v>0</v>
      </c>
    </row>
    <row r="30" spans="1:22" ht="16.5" x14ac:dyDescent="0.25">
      <c r="A30" s="27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6"/>
      <c r="R30" s="28"/>
      <c r="U30" s="27" t="s">
        <v>45</v>
      </c>
      <c r="V30" s="3">
        <f>COUNTIF($R$6:$R$56,"ACC")</f>
        <v>0</v>
      </c>
    </row>
    <row r="31" spans="1:22" ht="16.5" x14ac:dyDescent="0.25">
      <c r="A31" s="27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6"/>
      <c r="R31" s="28"/>
      <c r="U31" s="27" t="s">
        <v>29</v>
      </c>
      <c r="V31" s="3">
        <f>COUNTIF($R$6:$R$55,"LK")</f>
        <v>0</v>
      </c>
    </row>
    <row r="32" spans="1:22" ht="16.5" x14ac:dyDescent="0.25">
      <c r="A32" s="27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6"/>
      <c r="R32" s="28"/>
      <c r="U32" s="27" t="s">
        <v>35</v>
      </c>
      <c r="V32" s="3">
        <f>COUNTIF($R$6:$R$55,"MCH")</f>
        <v>0</v>
      </c>
    </row>
    <row r="33" spans="1:22" ht="16.5" x14ac:dyDescent="0.25">
      <c r="A33" s="27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6"/>
      <c r="R33" s="28"/>
      <c r="U33" s="27" t="s">
        <v>48</v>
      </c>
      <c r="V33" s="3">
        <f>COUNTIF($R$6:$R$55,"SF")</f>
        <v>0</v>
      </c>
    </row>
    <row r="34" spans="1:22" ht="16.5" x14ac:dyDescent="0.25">
      <c r="A34" s="27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6"/>
      <c r="R34" s="28"/>
      <c r="U34" s="27" t="s">
        <v>49</v>
      </c>
      <c r="V34" s="3">
        <f>COUNTIF($R$6:$R$55,"RTB")</f>
        <v>0</v>
      </c>
    </row>
    <row r="35" spans="1:22" ht="16.5" x14ac:dyDescent="0.25">
      <c r="A35" s="27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6"/>
      <c r="R35" s="28"/>
      <c r="U35" s="27" t="s">
        <v>50</v>
      </c>
      <c r="V35" s="3">
        <f>COUNTIF($R$6:$R$55,"NCFW")</f>
        <v>0</v>
      </c>
    </row>
    <row r="36" spans="1:22" ht="16.5" x14ac:dyDescent="0.25">
      <c r="A36" s="27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6"/>
      <c r="R36" s="28"/>
      <c r="U36" s="27" t="s">
        <v>36</v>
      </c>
      <c r="V36" s="3">
        <f>COUNTIF($R$6:$R$55,"KL")</f>
        <v>0</v>
      </c>
    </row>
    <row r="37" spans="1:22" ht="16.5" x14ac:dyDescent="0.25">
      <c r="A37" s="27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6"/>
      <c r="R37" s="28"/>
      <c r="U37" s="36" t="s">
        <v>41</v>
      </c>
      <c r="V37" s="3">
        <f>SUM(V26:V36)</f>
        <v>0</v>
      </c>
    </row>
    <row r="38" spans="1:22" ht="16.5" x14ac:dyDescent="0.25">
      <c r="A38" s="27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6"/>
      <c r="R38" s="28"/>
    </row>
    <row r="39" spans="1:22" ht="16.5" x14ac:dyDescent="0.25">
      <c r="A39" s="27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6"/>
      <c r="R39" s="28"/>
    </row>
    <row r="40" spans="1:22" ht="16.5" x14ac:dyDescent="0.25">
      <c r="A40" s="27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6"/>
      <c r="R40" s="28"/>
    </row>
    <row r="41" spans="1:22" ht="16.5" x14ac:dyDescent="0.25">
      <c r="A41" s="27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6"/>
      <c r="R41" s="28"/>
    </row>
    <row r="42" spans="1:22" ht="16.5" x14ac:dyDescent="0.25">
      <c r="A42" s="27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6"/>
      <c r="R42" s="28"/>
    </row>
    <row r="43" spans="1:22" ht="16.5" x14ac:dyDescent="0.25">
      <c r="A43" s="27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6"/>
      <c r="R43" s="28"/>
    </row>
    <row r="44" spans="1:22" ht="16.5" x14ac:dyDescent="0.25">
      <c r="A44" s="27">
        <v>39</v>
      </c>
      <c r="B44" s="16"/>
      <c r="C44" s="16"/>
      <c r="D44" s="3"/>
      <c r="E44" s="17"/>
      <c r="F44" s="3"/>
      <c r="G44" s="3"/>
      <c r="H44" s="12"/>
      <c r="I44" s="12" t="s">
        <v>51</v>
      </c>
      <c r="J44" s="12"/>
      <c r="K44" s="12"/>
      <c r="L44" s="12"/>
      <c r="M44" s="12"/>
      <c r="N44" s="12"/>
      <c r="O44" s="12"/>
      <c r="P44" s="12"/>
      <c r="Q44" s="26"/>
      <c r="R44" s="28"/>
    </row>
    <row r="45" spans="1:22" ht="16.5" x14ac:dyDescent="0.25">
      <c r="A45" s="27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6"/>
      <c r="R45" s="28"/>
    </row>
    <row r="46" spans="1:22" ht="16.5" x14ac:dyDescent="0.25">
      <c r="A46" s="27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6"/>
      <c r="R46" s="28"/>
    </row>
    <row r="47" spans="1:22" ht="16.5" x14ac:dyDescent="0.25">
      <c r="A47" s="27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6"/>
      <c r="R47" s="28"/>
    </row>
    <row r="48" spans="1:22" ht="16.5" x14ac:dyDescent="0.25">
      <c r="A48" s="27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6"/>
      <c r="R48" s="28"/>
    </row>
    <row r="49" spans="1:18" ht="16.5" x14ac:dyDescent="0.25">
      <c r="A49" s="27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6"/>
      <c r="R49" s="28"/>
    </row>
    <row r="50" spans="1:18" ht="16.5" x14ac:dyDescent="0.25">
      <c r="A50" s="27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6"/>
      <c r="R50" s="28"/>
    </row>
    <row r="51" spans="1:18" ht="16.5" x14ac:dyDescent="0.25">
      <c r="A51" s="27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6"/>
      <c r="R51" s="28"/>
    </row>
    <row r="52" spans="1:18" ht="16.5" x14ac:dyDescent="0.25">
      <c r="A52" s="27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6"/>
      <c r="R52" s="28"/>
    </row>
    <row r="53" spans="1:18" ht="16.5" x14ac:dyDescent="0.25">
      <c r="A53" s="27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6"/>
      <c r="R53" s="28"/>
    </row>
    <row r="54" spans="1:18" ht="16.5" x14ac:dyDescent="0.25">
      <c r="A54" s="27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6"/>
      <c r="R54" s="28"/>
    </row>
    <row r="55" spans="1:18" ht="16.5" x14ac:dyDescent="0.25">
      <c r="A55" s="27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5"/>
      <c r="M55" s="18"/>
      <c r="N55" s="18"/>
      <c r="O55" s="18"/>
      <c r="P55" s="18"/>
      <c r="Q55" s="18"/>
      <c r="R55" s="28"/>
    </row>
    <row r="57" spans="1:18" ht="16.5" x14ac:dyDescent="0.25">
      <c r="N57" s="24"/>
      <c r="O57" s="24"/>
    </row>
    <row r="58" spans="1:18" ht="16.5" x14ac:dyDescent="0.25">
      <c r="N58" s="24"/>
      <c r="O58" s="24"/>
    </row>
    <row r="59" spans="1:18" ht="16.5" x14ac:dyDescent="0.25">
      <c r="N59" s="24"/>
      <c r="O59" s="24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B35" sqref="B35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3" t="s">
        <v>52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9"/>
    </row>
    <row r="2" spans="1:22" ht="20.25" customHeight="1" x14ac:dyDescent="0.25">
      <c r="A2" s="54" t="s">
        <v>11</v>
      </c>
      <c r="B2" s="55"/>
      <c r="C2" s="55"/>
      <c r="D2" s="55"/>
      <c r="E2" s="56"/>
      <c r="F2" s="56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3"/>
      <c r="M3" s="32"/>
      <c r="N3" s="32"/>
      <c r="O3" s="32"/>
      <c r="P3" s="32"/>
      <c r="Q3" s="34"/>
    </row>
    <row r="4" spans="1:22" ht="16.5" x14ac:dyDescent="0.25">
      <c r="A4" s="57" t="s">
        <v>0</v>
      </c>
      <c r="B4" s="58" t="s">
        <v>10</v>
      </c>
      <c r="C4" s="58"/>
      <c r="D4" s="58"/>
      <c r="E4" s="58"/>
      <c r="F4" s="58"/>
      <c r="G4" s="58"/>
      <c r="H4" s="58"/>
      <c r="I4" s="58"/>
      <c r="J4" s="59" t="s">
        <v>6</v>
      </c>
      <c r="K4" s="59" t="s">
        <v>15</v>
      </c>
      <c r="L4" s="59"/>
      <c r="M4" s="59" t="s">
        <v>8</v>
      </c>
      <c r="N4" s="59"/>
      <c r="O4" s="60" t="s">
        <v>9</v>
      </c>
      <c r="P4" s="60" t="s">
        <v>18</v>
      </c>
      <c r="Q4" s="59" t="s">
        <v>25</v>
      </c>
      <c r="R4" s="59" t="s">
        <v>20</v>
      </c>
      <c r="U4" s="59" t="s">
        <v>25</v>
      </c>
      <c r="V4" s="59" t="s">
        <v>20</v>
      </c>
    </row>
    <row r="5" spans="1:22" ht="45" customHeight="1" x14ac:dyDescent="0.25">
      <c r="A5" s="57"/>
      <c r="B5" s="49" t="s">
        <v>1</v>
      </c>
      <c r="C5" s="49" t="s">
        <v>2</v>
      </c>
      <c r="D5" s="48" t="s">
        <v>3</v>
      </c>
      <c r="E5" s="48" t="s">
        <v>12</v>
      </c>
      <c r="F5" s="48" t="s">
        <v>4</v>
      </c>
      <c r="G5" s="4" t="s">
        <v>5</v>
      </c>
      <c r="H5" s="4" t="s">
        <v>7</v>
      </c>
      <c r="I5" s="15" t="s">
        <v>19</v>
      </c>
      <c r="J5" s="59"/>
      <c r="K5" s="49" t="s">
        <v>16</v>
      </c>
      <c r="L5" s="49" t="s">
        <v>17</v>
      </c>
      <c r="M5" s="48" t="s">
        <v>13</v>
      </c>
      <c r="N5" s="49" t="s">
        <v>14</v>
      </c>
      <c r="O5" s="60"/>
      <c r="P5" s="60"/>
      <c r="Q5" s="59"/>
      <c r="R5" s="59"/>
      <c r="U5" s="59"/>
      <c r="V5" s="59"/>
    </row>
    <row r="6" spans="1:22" s="1" customFormat="1" ht="15.75" customHeight="1" x14ac:dyDescent="0.25">
      <c r="A6" s="27">
        <v>1</v>
      </c>
      <c r="B6" s="16"/>
      <c r="C6" s="16"/>
      <c r="D6" s="3"/>
      <c r="E6" s="17"/>
      <c r="F6" s="3"/>
      <c r="G6" s="3"/>
      <c r="H6" s="13"/>
      <c r="I6" s="19"/>
      <c r="J6" s="12"/>
      <c r="K6" s="12"/>
      <c r="L6" s="12"/>
      <c r="M6" s="12"/>
      <c r="N6" s="22"/>
      <c r="O6" s="12"/>
      <c r="P6" s="12"/>
      <c r="Q6" s="26"/>
      <c r="R6" s="27"/>
      <c r="U6" s="50" t="s">
        <v>24</v>
      </c>
      <c r="V6" s="27" t="s">
        <v>27</v>
      </c>
    </row>
    <row r="7" spans="1:22" s="1" customFormat="1" ht="15.75" customHeight="1" x14ac:dyDescent="0.25">
      <c r="A7" s="27">
        <v>2</v>
      </c>
      <c r="B7" s="16"/>
      <c r="C7" s="16"/>
      <c r="D7" s="3"/>
      <c r="E7" s="29"/>
      <c r="F7" s="3"/>
      <c r="G7" s="3"/>
      <c r="H7" s="17"/>
      <c r="I7" s="19"/>
      <c r="J7" s="12"/>
      <c r="K7" s="12"/>
      <c r="L7" s="12"/>
      <c r="M7" s="12"/>
      <c r="N7" s="12"/>
      <c r="O7" s="12"/>
      <c r="P7" s="12"/>
      <c r="Q7" s="23"/>
      <c r="R7" s="3"/>
      <c r="U7" s="51"/>
      <c r="V7" s="27" t="s">
        <v>43</v>
      </c>
    </row>
    <row r="8" spans="1:22" s="1" customFormat="1" ht="15.75" customHeight="1" x14ac:dyDescent="0.25">
      <c r="A8" s="27">
        <v>3</v>
      </c>
      <c r="B8" s="16"/>
      <c r="C8" s="16"/>
      <c r="D8" s="3"/>
      <c r="E8" s="17"/>
      <c r="F8" s="3"/>
      <c r="G8" s="3"/>
      <c r="H8" s="17"/>
      <c r="I8" s="19"/>
      <c r="J8" s="12"/>
      <c r="K8" s="12"/>
      <c r="L8" s="12"/>
      <c r="M8" s="12"/>
      <c r="N8" s="12"/>
      <c r="O8" s="12"/>
      <c r="P8" s="12"/>
      <c r="Q8" s="23"/>
      <c r="R8" s="3"/>
      <c r="U8" s="51"/>
      <c r="V8" s="27" t="s">
        <v>28</v>
      </c>
    </row>
    <row r="9" spans="1:22" s="1" customFormat="1" ht="15.75" customHeight="1" x14ac:dyDescent="0.25">
      <c r="A9" s="27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6"/>
      <c r="R9" s="27"/>
      <c r="U9" s="51"/>
      <c r="V9" s="27" t="s">
        <v>38</v>
      </c>
    </row>
    <row r="10" spans="1:22" s="1" customFormat="1" ht="15.75" customHeight="1" x14ac:dyDescent="0.25">
      <c r="A10" s="27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6"/>
      <c r="R10" s="28"/>
      <c r="U10" s="51"/>
      <c r="V10" s="27" t="s">
        <v>44</v>
      </c>
    </row>
    <row r="11" spans="1:22" s="1" customFormat="1" ht="15.75" customHeight="1" x14ac:dyDescent="0.25">
      <c r="A11" s="27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6"/>
      <c r="R11" s="28"/>
      <c r="U11" s="52"/>
      <c r="V11" s="27" t="s">
        <v>37</v>
      </c>
    </row>
    <row r="12" spans="1:22" s="14" customFormat="1" ht="15.75" customHeight="1" x14ac:dyDescent="0.25">
      <c r="A12" s="27">
        <v>7</v>
      </c>
      <c r="B12" s="16"/>
      <c r="C12" s="16"/>
      <c r="D12" s="12"/>
      <c r="E12" s="29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6"/>
      <c r="R12" s="35"/>
      <c r="U12" s="50" t="s">
        <v>26</v>
      </c>
      <c r="V12" s="27" t="s">
        <v>30</v>
      </c>
    </row>
    <row r="13" spans="1:22" s="1" customFormat="1" ht="15.75" customHeight="1" x14ac:dyDescent="0.25">
      <c r="A13" s="27">
        <v>8</v>
      </c>
      <c r="B13" s="16"/>
      <c r="C13" s="16"/>
      <c r="D13" s="12"/>
      <c r="E13" s="29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6"/>
      <c r="R13" s="28"/>
      <c r="U13" s="51"/>
      <c r="V13" s="27" t="s">
        <v>47</v>
      </c>
    </row>
    <row r="14" spans="1:22" s="45" customFormat="1" ht="15.75" customHeight="1" x14ac:dyDescent="0.25">
      <c r="A14" s="40">
        <v>9</v>
      </c>
      <c r="B14" s="41"/>
      <c r="C14" s="41"/>
      <c r="D14" s="39"/>
      <c r="E14" s="42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43"/>
      <c r="R14" s="44"/>
      <c r="U14" s="51"/>
      <c r="V14" s="40" t="s">
        <v>46</v>
      </c>
    </row>
    <row r="15" spans="1:22" ht="16.5" x14ac:dyDescent="0.25">
      <c r="A15" s="27">
        <v>10</v>
      </c>
      <c r="B15" s="16"/>
      <c r="C15" s="16"/>
      <c r="D15" s="12"/>
      <c r="E15" s="29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6"/>
      <c r="R15" s="28"/>
      <c r="U15" s="51"/>
      <c r="V15" s="27" t="s">
        <v>31</v>
      </c>
    </row>
    <row r="16" spans="1:22" ht="16.5" x14ac:dyDescent="0.25">
      <c r="A16" s="27">
        <v>11</v>
      </c>
      <c r="B16" s="16"/>
      <c r="C16" s="16"/>
      <c r="D16" s="12"/>
      <c r="E16" s="29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6"/>
      <c r="R16" s="28"/>
      <c r="U16" s="52"/>
      <c r="V16" s="27" t="s">
        <v>32</v>
      </c>
    </row>
    <row r="17" spans="1:22" ht="16.5" x14ac:dyDescent="0.25">
      <c r="A17" s="27">
        <v>12</v>
      </c>
      <c r="B17" s="16"/>
      <c r="C17" s="16"/>
      <c r="D17" s="12"/>
      <c r="E17" s="29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6"/>
      <c r="R17" s="28"/>
      <c r="U17" s="37"/>
      <c r="V17" s="37"/>
    </row>
    <row r="18" spans="1:22" ht="16.5" x14ac:dyDescent="0.25">
      <c r="A18" s="27">
        <v>13</v>
      </c>
      <c r="B18" s="16"/>
      <c r="C18" s="16"/>
      <c r="D18" s="12"/>
      <c r="E18" s="29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6"/>
      <c r="R18" s="28"/>
      <c r="U18" s="38"/>
      <c r="V18" s="38"/>
    </row>
    <row r="19" spans="1:22" ht="16.5" x14ac:dyDescent="0.25">
      <c r="A19" s="27">
        <v>14</v>
      </c>
      <c r="B19" s="30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6"/>
      <c r="R19" s="28"/>
      <c r="U19" s="36" t="s">
        <v>40</v>
      </c>
      <c r="V19" s="3" t="s">
        <v>21</v>
      </c>
    </row>
    <row r="20" spans="1:22" ht="16.5" x14ac:dyDescent="0.25">
      <c r="A20" s="27">
        <v>15</v>
      </c>
      <c r="B20" s="30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6"/>
      <c r="R20" s="28"/>
      <c r="U20" s="3" t="s">
        <v>23</v>
      </c>
      <c r="V20" s="3">
        <f>COUNTIF($Q$6:$Q$55,"PM")</f>
        <v>0</v>
      </c>
    </row>
    <row r="21" spans="1:22" ht="16.5" x14ac:dyDescent="0.25">
      <c r="A21" s="27">
        <v>16</v>
      </c>
      <c r="B21" s="30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6"/>
      <c r="R21" s="28"/>
      <c r="U21" s="3" t="s">
        <v>22</v>
      </c>
      <c r="V21" s="3">
        <f>COUNTIF($Q$6:$Q$56,"PC")</f>
        <v>0</v>
      </c>
    </row>
    <row r="22" spans="1:22" ht="16.5" x14ac:dyDescent="0.25">
      <c r="A22" s="27">
        <v>17</v>
      </c>
      <c r="B22" s="30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6"/>
      <c r="R22" s="28"/>
      <c r="U22" s="36" t="s">
        <v>41</v>
      </c>
      <c r="V22" s="3">
        <f>SUM(V20:V21)</f>
        <v>0</v>
      </c>
    </row>
    <row r="23" spans="1:22" ht="16.5" x14ac:dyDescent="0.25">
      <c r="A23" s="27">
        <v>18</v>
      </c>
      <c r="B23" s="30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6"/>
      <c r="R23" s="28"/>
      <c r="U23" s="38"/>
      <c r="V23" s="38"/>
    </row>
    <row r="24" spans="1:22" ht="16.5" x14ac:dyDescent="0.25">
      <c r="A24" s="27">
        <v>19</v>
      </c>
      <c r="B24" s="30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6"/>
      <c r="R24" s="28"/>
      <c r="U24" s="38"/>
      <c r="V24" s="38"/>
    </row>
    <row r="25" spans="1:22" ht="16.5" x14ac:dyDescent="0.25">
      <c r="A25" s="27">
        <v>20</v>
      </c>
      <c r="B25" s="30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6"/>
      <c r="R25" s="28"/>
      <c r="U25" s="36" t="s">
        <v>20</v>
      </c>
      <c r="V25" s="3" t="s">
        <v>21</v>
      </c>
    </row>
    <row r="26" spans="1:22" ht="16.5" x14ac:dyDescent="0.25">
      <c r="A26" s="27">
        <v>21</v>
      </c>
      <c r="B26" s="30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6"/>
      <c r="R26" s="28"/>
      <c r="U26" s="27" t="s">
        <v>33</v>
      </c>
      <c r="V26" s="3">
        <f>COUNTIF($R$6:$R$55,"MCU")</f>
        <v>0</v>
      </c>
    </row>
    <row r="27" spans="1:22" ht="16.5" x14ac:dyDescent="0.25">
      <c r="A27" s="27">
        <v>22</v>
      </c>
      <c r="B27" s="30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6"/>
      <c r="R27" s="28"/>
      <c r="U27" s="27" t="s">
        <v>42</v>
      </c>
      <c r="V27" s="3">
        <f>COUNTIF($R$6:$R$55,"GSM")</f>
        <v>0</v>
      </c>
    </row>
    <row r="28" spans="1:22" ht="16.5" x14ac:dyDescent="0.25">
      <c r="A28" s="27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6"/>
      <c r="R28" s="28"/>
      <c r="U28" s="27" t="s">
        <v>34</v>
      </c>
      <c r="V28" s="3">
        <f>COUNTIF($R$6:$R$55,"GPS")</f>
        <v>0</v>
      </c>
    </row>
    <row r="29" spans="1:22" ht="16.5" x14ac:dyDescent="0.25">
      <c r="A29" s="27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6"/>
      <c r="R29" s="28"/>
      <c r="U29" s="27" t="s">
        <v>39</v>
      </c>
      <c r="V29" s="3">
        <f>COUNTIF($R$6:$R$55,"NG")</f>
        <v>0</v>
      </c>
    </row>
    <row r="30" spans="1:22" ht="16.5" x14ac:dyDescent="0.25">
      <c r="A30" s="27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6"/>
      <c r="R30" s="28"/>
      <c r="U30" s="27" t="s">
        <v>45</v>
      </c>
      <c r="V30" s="3">
        <f>COUNTIF($R$6:$R$56,"ACC")</f>
        <v>0</v>
      </c>
    </row>
    <row r="31" spans="1:22" ht="16.5" x14ac:dyDescent="0.25">
      <c r="A31" s="27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6"/>
      <c r="R31" s="28"/>
      <c r="U31" s="27" t="s">
        <v>29</v>
      </c>
      <c r="V31" s="3">
        <f>COUNTIF($R$6:$R$55,"LK")</f>
        <v>0</v>
      </c>
    </row>
    <row r="32" spans="1:22" ht="16.5" x14ac:dyDescent="0.25">
      <c r="A32" s="27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6"/>
      <c r="R32" s="28"/>
      <c r="U32" s="27" t="s">
        <v>35</v>
      </c>
      <c r="V32" s="3">
        <f>COUNTIF($R$6:$R$55,"MCH")</f>
        <v>0</v>
      </c>
    </row>
    <row r="33" spans="1:22" ht="16.5" x14ac:dyDescent="0.25">
      <c r="A33" s="27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6"/>
      <c r="R33" s="28"/>
      <c r="U33" s="27" t="s">
        <v>48</v>
      </c>
      <c r="V33" s="3">
        <f>COUNTIF($R$6:$R$55,"SF")</f>
        <v>0</v>
      </c>
    </row>
    <row r="34" spans="1:22" ht="16.5" x14ac:dyDescent="0.25">
      <c r="A34" s="27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6"/>
      <c r="R34" s="28"/>
      <c r="U34" s="27" t="s">
        <v>49</v>
      </c>
      <c r="V34" s="3">
        <f>COUNTIF($R$6:$R$55,"RTB")</f>
        <v>0</v>
      </c>
    </row>
    <row r="35" spans="1:22" ht="16.5" x14ac:dyDescent="0.25">
      <c r="A35" s="27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6"/>
      <c r="R35" s="28"/>
      <c r="U35" s="27" t="s">
        <v>50</v>
      </c>
      <c r="V35" s="3">
        <f>COUNTIF($R$6:$R$55,"NCFW")</f>
        <v>0</v>
      </c>
    </row>
    <row r="36" spans="1:22" ht="16.5" x14ac:dyDescent="0.25">
      <c r="A36" s="27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6"/>
      <c r="R36" s="28"/>
      <c r="U36" s="27" t="s">
        <v>36</v>
      </c>
      <c r="V36" s="3">
        <f>COUNTIF($R$6:$R$55,"KL")</f>
        <v>0</v>
      </c>
    </row>
    <row r="37" spans="1:22" ht="16.5" x14ac:dyDescent="0.25">
      <c r="A37" s="27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6"/>
      <c r="R37" s="28"/>
      <c r="U37" s="36" t="s">
        <v>41</v>
      </c>
      <c r="V37" s="3">
        <f>SUM(V26:V36)</f>
        <v>0</v>
      </c>
    </row>
    <row r="38" spans="1:22" ht="16.5" x14ac:dyDescent="0.25">
      <c r="A38" s="27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6"/>
      <c r="R38" s="28"/>
    </row>
    <row r="39" spans="1:22" ht="16.5" x14ac:dyDescent="0.25">
      <c r="A39" s="27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6"/>
      <c r="R39" s="28"/>
    </row>
    <row r="40" spans="1:22" ht="16.5" x14ac:dyDescent="0.25">
      <c r="A40" s="27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6"/>
      <c r="R40" s="28"/>
    </row>
    <row r="41" spans="1:22" ht="16.5" x14ac:dyDescent="0.25">
      <c r="A41" s="27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6"/>
      <c r="R41" s="28"/>
    </row>
    <row r="42" spans="1:22" ht="16.5" x14ac:dyDescent="0.25">
      <c r="A42" s="27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6"/>
      <c r="R42" s="28"/>
    </row>
    <row r="43" spans="1:22" ht="16.5" x14ac:dyDescent="0.25">
      <c r="A43" s="27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6"/>
      <c r="R43" s="28"/>
    </row>
    <row r="44" spans="1:22" ht="16.5" x14ac:dyDescent="0.25">
      <c r="A44" s="27">
        <v>39</v>
      </c>
      <c r="B44" s="16"/>
      <c r="C44" s="16"/>
      <c r="D44" s="3"/>
      <c r="E44" s="17"/>
      <c r="F44" s="3"/>
      <c r="G44" s="3"/>
      <c r="H44" s="12"/>
      <c r="I44" s="12" t="s">
        <v>51</v>
      </c>
      <c r="J44" s="12"/>
      <c r="K44" s="12"/>
      <c r="L44" s="12"/>
      <c r="M44" s="12"/>
      <c r="N44" s="12"/>
      <c r="O44" s="12"/>
      <c r="P44" s="12"/>
      <c r="Q44" s="26"/>
      <c r="R44" s="28"/>
    </row>
    <row r="45" spans="1:22" ht="16.5" x14ac:dyDescent="0.25">
      <c r="A45" s="27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6"/>
      <c r="R45" s="28"/>
    </row>
    <row r="46" spans="1:22" ht="16.5" x14ac:dyDescent="0.25">
      <c r="A46" s="27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6"/>
      <c r="R46" s="28"/>
    </row>
    <row r="47" spans="1:22" ht="16.5" x14ac:dyDescent="0.25">
      <c r="A47" s="27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6"/>
      <c r="R47" s="28"/>
    </row>
    <row r="48" spans="1:22" ht="16.5" x14ac:dyDescent="0.25">
      <c r="A48" s="27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6"/>
      <c r="R48" s="28"/>
    </row>
    <row r="49" spans="1:18" ht="16.5" x14ac:dyDescent="0.25">
      <c r="A49" s="27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6"/>
      <c r="R49" s="28"/>
    </row>
    <row r="50" spans="1:18" ht="16.5" x14ac:dyDescent="0.25">
      <c r="A50" s="27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6"/>
      <c r="R50" s="28"/>
    </row>
    <row r="51" spans="1:18" ht="16.5" x14ac:dyDescent="0.25">
      <c r="A51" s="27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6"/>
      <c r="R51" s="28"/>
    </row>
    <row r="52" spans="1:18" ht="16.5" x14ac:dyDescent="0.25">
      <c r="A52" s="27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6"/>
      <c r="R52" s="28"/>
    </row>
    <row r="53" spans="1:18" ht="16.5" x14ac:dyDescent="0.25">
      <c r="A53" s="27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6"/>
      <c r="R53" s="28"/>
    </row>
    <row r="54" spans="1:18" ht="16.5" x14ac:dyDescent="0.25">
      <c r="A54" s="27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6"/>
      <c r="R54" s="28"/>
    </row>
    <row r="55" spans="1:18" ht="16.5" x14ac:dyDescent="0.25">
      <c r="A55" s="27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5"/>
      <c r="M55" s="18"/>
      <c r="N55" s="18"/>
      <c r="O55" s="18"/>
      <c r="P55" s="18"/>
      <c r="Q55" s="18"/>
      <c r="R55" s="28"/>
    </row>
    <row r="57" spans="1:18" ht="16.5" x14ac:dyDescent="0.25">
      <c r="N57" s="24"/>
      <c r="O57" s="24"/>
    </row>
    <row r="58" spans="1:18" ht="16.5" x14ac:dyDescent="0.25">
      <c r="N58" s="24"/>
      <c r="O58" s="24"/>
    </row>
    <row r="59" spans="1:18" ht="16.5" x14ac:dyDescent="0.25">
      <c r="N59" s="24"/>
      <c r="O59" s="24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B6" sqref="B6:R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3" t="s">
        <v>52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9"/>
    </row>
    <row r="2" spans="1:22" ht="20.25" customHeight="1" x14ac:dyDescent="0.25">
      <c r="A2" s="54" t="s">
        <v>11</v>
      </c>
      <c r="B2" s="55"/>
      <c r="C2" s="55"/>
      <c r="D2" s="55"/>
      <c r="E2" s="56"/>
      <c r="F2" s="56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3"/>
      <c r="M3" s="32"/>
      <c r="N3" s="32"/>
      <c r="O3" s="32"/>
      <c r="P3" s="32"/>
      <c r="Q3" s="34"/>
    </row>
    <row r="4" spans="1:22" ht="16.5" x14ac:dyDescent="0.25">
      <c r="A4" s="57" t="s">
        <v>0</v>
      </c>
      <c r="B4" s="58" t="s">
        <v>10</v>
      </c>
      <c r="C4" s="58"/>
      <c r="D4" s="58"/>
      <c r="E4" s="58"/>
      <c r="F4" s="58"/>
      <c r="G4" s="58"/>
      <c r="H4" s="58"/>
      <c r="I4" s="58"/>
      <c r="J4" s="59" t="s">
        <v>6</v>
      </c>
      <c r="K4" s="59" t="s">
        <v>15</v>
      </c>
      <c r="L4" s="59"/>
      <c r="M4" s="59" t="s">
        <v>8</v>
      </c>
      <c r="N4" s="59"/>
      <c r="O4" s="60" t="s">
        <v>9</v>
      </c>
      <c r="P4" s="60" t="s">
        <v>18</v>
      </c>
      <c r="Q4" s="59" t="s">
        <v>25</v>
      </c>
      <c r="R4" s="59" t="s">
        <v>20</v>
      </c>
      <c r="U4" s="59" t="s">
        <v>25</v>
      </c>
      <c r="V4" s="59" t="s">
        <v>20</v>
      </c>
    </row>
    <row r="5" spans="1:22" ht="45" customHeight="1" x14ac:dyDescent="0.25">
      <c r="A5" s="57"/>
      <c r="B5" s="49" t="s">
        <v>1</v>
      </c>
      <c r="C5" s="49" t="s">
        <v>2</v>
      </c>
      <c r="D5" s="48" t="s">
        <v>3</v>
      </c>
      <c r="E5" s="48" t="s">
        <v>12</v>
      </c>
      <c r="F5" s="48" t="s">
        <v>4</v>
      </c>
      <c r="G5" s="4" t="s">
        <v>5</v>
      </c>
      <c r="H5" s="4" t="s">
        <v>7</v>
      </c>
      <c r="I5" s="15" t="s">
        <v>19</v>
      </c>
      <c r="J5" s="59"/>
      <c r="K5" s="49" t="s">
        <v>16</v>
      </c>
      <c r="L5" s="49" t="s">
        <v>17</v>
      </c>
      <c r="M5" s="48" t="s">
        <v>13</v>
      </c>
      <c r="N5" s="49" t="s">
        <v>14</v>
      </c>
      <c r="O5" s="60"/>
      <c r="P5" s="60"/>
      <c r="Q5" s="59"/>
      <c r="R5" s="59"/>
      <c r="U5" s="59"/>
      <c r="V5" s="59"/>
    </row>
    <row r="6" spans="1:22" s="1" customFormat="1" ht="15.75" customHeight="1" x14ac:dyDescent="0.25">
      <c r="A6" s="27">
        <v>1</v>
      </c>
      <c r="B6" s="16"/>
      <c r="C6" s="16"/>
      <c r="D6" s="3"/>
      <c r="E6" s="17"/>
      <c r="F6" s="3"/>
      <c r="G6" s="3"/>
      <c r="H6" s="13"/>
      <c r="I6" s="19"/>
      <c r="J6" s="12"/>
      <c r="K6" s="12"/>
      <c r="L6" s="12"/>
      <c r="M6" s="12"/>
      <c r="N6" s="22"/>
      <c r="O6" s="12"/>
      <c r="P6" s="12"/>
      <c r="Q6" s="26"/>
      <c r="R6" s="27"/>
      <c r="U6" s="50" t="s">
        <v>24</v>
      </c>
      <c r="V6" s="27" t="s">
        <v>27</v>
      </c>
    </row>
    <row r="7" spans="1:22" s="1" customFormat="1" ht="15.75" customHeight="1" x14ac:dyDescent="0.25">
      <c r="A7" s="27">
        <v>2</v>
      </c>
      <c r="B7" s="16"/>
      <c r="C7" s="16"/>
      <c r="D7" s="3"/>
      <c r="E7" s="29"/>
      <c r="F7" s="3"/>
      <c r="G7" s="3"/>
      <c r="H7" s="17"/>
      <c r="I7" s="19"/>
      <c r="J7" s="12"/>
      <c r="K7" s="12"/>
      <c r="L7" s="12"/>
      <c r="M7" s="12"/>
      <c r="N7" s="12"/>
      <c r="O7" s="12"/>
      <c r="P7" s="12"/>
      <c r="Q7" s="23"/>
      <c r="R7" s="3"/>
      <c r="U7" s="51"/>
      <c r="V7" s="27" t="s">
        <v>43</v>
      </c>
    </row>
    <row r="8" spans="1:22" s="1" customFormat="1" ht="15.75" customHeight="1" x14ac:dyDescent="0.25">
      <c r="A8" s="27">
        <v>3</v>
      </c>
      <c r="B8" s="16"/>
      <c r="C8" s="16"/>
      <c r="D8" s="3"/>
      <c r="E8" s="17"/>
      <c r="F8" s="3"/>
      <c r="G8" s="3"/>
      <c r="H8" s="17"/>
      <c r="I8" s="19"/>
      <c r="J8" s="12"/>
      <c r="K8" s="12"/>
      <c r="L8" s="12"/>
      <c r="M8" s="12"/>
      <c r="N8" s="12"/>
      <c r="O8" s="12"/>
      <c r="P8" s="12"/>
      <c r="Q8" s="23"/>
      <c r="R8" s="3"/>
      <c r="U8" s="51"/>
      <c r="V8" s="27" t="s">
        <v>28</v>
      </c>
    </row>
    <row r="9" spans="1:22" s="1" customFormat="1" ht="15.75" customHeight="1" x14ac:dyDescent="0.25">
      <c r="A9" s="27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6"/>
      <c r="R9" s="27"/>
      <c r="U9" s="51"/>
      <c r="V9" s="27" t="s">
        <v>38</v>
      </c>
    </row>
    <row r="10" spans="1:22" s="1" customFormat="1" ht="15.75" customHeight="1" x14ac:dyDescent="0.25">
      <c r="A10" s="27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6"/>
      <c r="R10" s="28"/>
      <c r="U10" s="51"/>
      <c r="V10" s="27" t="s">
        <v>44</v>
      </c>
    </row>
    <row r="11" spans="1:22" s="1" customFormat="1" ht="15.75" customHeight="1" x14ac:dyDescent="0.25">
      <c r="A11" s="27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6"/>
      <c r="R11" s="28"/>
      <c r="U11" s="52"/>
      <c r="V11" s="27" t="s">
        <v>37</v>
      </c>
    </row>
    <row r="12" spans="1:22" s="14" customFormat="1" ht="15.75" customHeight="1" x14ac:dyDescent="0.25">
      <c r="A12" s="27">
        <v>7</v>
      </c>
      <c r="B12" s="16"/>
      <c r="C12" s="16"/>
      <c r="D12" s="12"/>
      <c r="E12" s="29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6"/>
      <c r="R12" s="35"/>
      <c r="U12" s="50" t="s">
        <v>26</v>
      </c>
      <c r="V12" s="27" t="s">
        <v>30</v>
      </c>
    </row>
    <row r="13" spans="1:22" s="1" customFormat="1" ht="15.75" customHeight="1" x14ac:dyDescent="0.25">
      <c r="A13" s="27">
        <v>8</v>
      </c>
      <c r="B13" s="16"/>
      <c r="C13" s="16"/>
      <c r="D13" s="12"/>
      <c r="E13" s="29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6"/>
      <c r="R13" s="28"/>
      <c r="U13" s="51"/>
      <c r="V13" s="27" t="s">
        <v>47</v>
      </c>
    </row>
    <row r="14" spans="1:22" s="45" customFormat="1" ht="15.75" customHeight="1" x14ac:dyDescent="0.25">
      <c r="A14" s="40">
        <v>9</v>
      </c>
      <c r="B14" s="41"/>
      <c r="C14" s="41"/>
      <c r="D14" s="39"/>
      <c r="E14" s="42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43"/>
      <c r="R14" s="44"/>
      <c r="U14" s="51"/>
      <c r="V14" s="40" t="s">
        <v>46</v>
      </c>
    </row>
    <row r="15" spans="1:22" ht="16.5" x14ac:dyDescent="0.25">
      <c r="A15" s="27">
        <v>10</v>
      </c>
      <c r="B15" s="16"/>
      <c r="C15" s="16"/>
      <c r="D15" s="12"/>
      <c r="E15" s="29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6"/>
      <c r="R15" s="28"/>
      <c r="U15" s="51"/>
      <c r="V15" s="27" t="s">
        <v>31</v>
      </c>
    </row>
    <row r="16" spans="1:22" ht="16.5" x14ac:dyDescent="0.25">
      <c r="A16" s="27">
        <v>11</v>
      </c>
      <c r="B16" s="16"/>
      <c r="C16" s="16"/>
      <c r="D16" s="12"/>
      <c r="E16" s="29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6"/>
      <c r="R16" s="28"/>
      <c r="U16" s="52"/>
      <c r="V16" s="27" t="s">
        <v>32</v>
      </c>
    </row>
    <row r="17" spans="1:22" ht="16.5" x14ac:dyDescent="0.25">
      <c r="A17" s="27">
        <v>12</v>
      </c>
      <c r="B17" s="16"/>
      <c r="C17" s="16"/>
      <c r="D17" s="12"/>
      <c r="E17" s="29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6"/>
      <c r="R17" s="28"/>
      <c r="U17" s="37"/>
      <c r="V17" s="37"/>
    </row>
    <row r="18" spans="1:22" ht="16.5" x14ac:dyDescent="0.25">
      <c r="A18" s="27">
        <v>13</v>
      </c>
      <c r="B18" s="16"/>
      <c r="C18" s="16"/>
      <c r="D18" s="12"/>
      <c r="E18" s="29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6"/>
      <c r="R18" s="28"/>
      <c r="U18" s="38"/>
      <c r="V18" s="38"/>
    </row>
    <row r="19" spans="1:22" ht="16.5" x14ac:dyDescent="0.25">
      <c r="A19" s="27">
        <v>14</v>
      </c>
      <c r="B19" s="30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6"/>
      <c r="R19" s="28"/>
      <c r="U19" s="36" t="s">
        <v>40</v>
      </c>
      <c r="V19" s="3" t="s">
        <v>21</v>
      </c>
    </row>
    <row r="20" spans="1:22" ht="16.5" x14ac:dyDescent="0.25">
      <c r="A20" s="27">
        <v>15</v>
      </c>
      <c r="B20" s="30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6"/>
      <c r="R20" s="28"/>
      <c r="U20" s="3" t="s">
        <v>23</v>
      </c>
      <c r="V20" s="3">
        <f>COUNTIF($Q$6:$Q$55,"PM")</f>
        <v>0</v>
      </c>
    </row>
    <row r="21" spans="1:22" ht="16.5" x14ac:dyDescent="0.25">
      <c r="A21" s="27">
        <v>16</v>
      </c>
      <c r="B21" s="30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6"/>
      <c r="R21" s="28"/>
      <c r="U21" s="3" t="s">
        <v>22</v>
      </c>
      <c r="V21" s="3">
        <f>COUNTIF($Q$6:$Q$56,"PC")</f>
        <v>0</v>
      </c>
    </row>
    <row r="22" spans="1:22" ht="16.5" x14ac:dyDescent="0.25">
      <c r="A22" s="27">
        <v>17</v>
      </c>
      <c r="B22" s="30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6"/>
      <c r="R22" s="28"/>
      <c r="U22" s="36" t="s">
        <v>41</v>
      </c>
      <c r="V22" s="3">
        <f>SUM(V20:V21)</f>
        <v>0</v>
      </c>
    </row>
    <row r="23" spans="1:22" ht="16.5" x14ac:dyDescent="0.25">
      <c r="A23" s="27">
        <v>18</v>
      </c>
      <c r="B23" s="30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6"/>
      <c r="R23" s="28"/>
      <c r="U23" s="38"/>
      <c r="V23" s="38"/>
    </row>
    <row r="24" spans="1:22" ht="16.5" x14ac:dyDescent="0.25">
      <c r="A24" s="27">
        <v>19</v>
      </c>
      <c r="B24" s="30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6"/>
      <c r="R24" s="28"/>
      <c r="U24" s="38"/>
      <c r="V24" s="38"/>
    </row>
    <row r="25" spans="1:22" ht="16.5" x14ac:dyDescent="0.25">
      <c r="A25" s="27">
        <v>20</v>
      </c>
      <c r="B25" s="30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6"/>
      <c r="R25" s="28"/>
      <c r="U25" s="36" t="s">
        <v>20</v>
      </c>
      <c r="V25" s="3" t="s">
        <v>21</v>
      </c>
    </row>
    <row r="26" spans="1:22" ht="16.5" x14ac:dyDescent="0.25">
      <c r="A26" s="27">
        <v>21</v>
      </c>
      <c r="B26" s="30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6"/>
      <c r="R26" s="28"/>
      <c r="U26" s="27" t="s">
        <v>33</v>
      </c>
      <c r="V26" s="3">
        <f>COUNTIF($R$6:$R$55,"MCU")</f>
        <v>0</v>
      </c>
    </row>
    <row r="27" spans="1:22" ht="16.5" x14ac:dyDescent="0.25">
      <c r="A27" s="27">
        <v>22</v>
      </c>
      <c r="B27" s="30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6"/>
      <c r="R27" s="28"/>
      <c r="U27" s="27" t="s">
        <v>42</v>
      </c>
      <c r="V27" s="3">
        <f>COUNTIF($R$6:$R$55,"GSM")</f>
        <v>0</v>
      </c>
    </row>
    <row r="28" spans="1:22" ht="16.5" x14ac:dyDescent="0.25">
      <c r="A28" s="27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6"/>
      <c r="R28" s="28"/>
      <c r="U28" s="27" t="s">
        <v>34</v>
      </c>
      <c r="V28" s="3">
        <f>COUNTIF($R$6:$R$55,"GPS")</f>
        <v>0</v>
      </c>
    </row>
    <row r="29" spans="1:22" ht="16.5" x14ac:dyDescent="0.25">
      <c r="A29" s="27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6"/>
      <c r="R29" s="28"/>
      <c r="U29" s="27" t="s">
        <v>39</v>
      </c>
      <c r="V29" s="3">
        <f>COUNTIF($R$6:$R$55,"NG")</f>
        <v>0</v>
      </c>
    </row>
    <row r="30" spans="1:22" ht="16.5" x14ac:dyDescent="0.25">
      <c r="A30" s="27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6"/>
      <c r="R30" s="28"/>
      <c r="U30" s="27" t="s">
        <v>45</v>
      </c>
      <c r="V30" s="3">
        <f>COUNTIF($R$6:$R$56,"ACC")</f>
        <v>0</v>
      </c>
    </row>
    <row r="31" spans="1:22" ht="16.5" x14ac:dyDescent="0.25">
      <c r="A31" s="27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6"/>
      <c r="R31" s="28"/>
      <c r="U31" s="27" t="s">
        <v>29</v>
      </c>
      <c r="V31" s="3">
        <f>COUNTIF($R$6:$R$55,"LK")</f>
        <v>0</v>
      </c>
    </row>
    <row r="32" spans="1:22" ht="16.5" x14ac:dyDescent="0.25">
      <c r="A32" s="27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6"/>
      <c r="R32" s="28"/>
      <c r="U32" s="27" t="s">
        <v>35</v>
      </c>
      <c r="V32" s="3">
        <f>COUNTIF($R$6:$R$55,"MCH")</f>
        <v>0</v>
      </c>
    </row>
    <row r="33" spans="1:22" ht="16.5" x14ac:dyDescent="0.25">
      <c r="A33" s="27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6"/>
      <c r="R33" s="28"/>
      <c r="U33" s="27" t="s">
        <v>48</v>
      </c>
      <c r="V33" s="3">
        <f>COUNTIF($R$6:$R$55,"SF")</f>
        <v>0</v>
      </c>
    </row>
    <row r="34" spans="1:22" ht="16.5" x14ac:dyDescent="0.25">
      <c r="A34" s="27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6"/>
      <c r="R34" s="28"/>
      <c r="U34" s="27" t="s">
        <v>49</v>
      </c>
      <c r="V34" s="3">
        <f>COUNTIF($R$6:$R$55,"RTB")</f>
        <v>0</v>
      </c>
    </row>
    <row r="35" spans="1:22" ht="16.5" x14ac:dyDescent="0.25">
      <c r="A35" s="27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6"/>
      <c r="R35" s="28"/>
      <c r="U35" s="27" t="s">
        <v>50</v>
      </c>
      <c r="V35" s="3">
        <f>COUNTIF($R$6:$R$55,"NCFW")</f>
        <v>0</v>
      </c>
    </row>
    <row r="36" spans="1:22" ht="16.5" x14ac:dyDescent="0.25">
      <c r="A36" s="27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6"/>
      <c r="R36" s="28"/>
      <c r="U36" s="27" t="s">
        <v>36</v>
      </c>
      <c r="V36" s="3">
        <f>COUNTIF($R$6:$R$55,"KL")</f>
        <v>0</v>
      </c>
    </row>
    <row r="37" spans="1:22" ht="16.5" x14ac:dyDescent="0.25">
      <c r="A37" s="27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6"/>
      <c r="R37" s="28"/>
      <c r="U37" s="36" t="s">
        <v>41</v>
      </c>
      <c r="V37" s="3">
        <f>SUM(V26:V36)</f>
        <v>0</v>
      </c>
    </row>
    <row r="38" spans="1:22" ht="16.5" x14ac:dyDescent="0.25">
      <c r="A38" s="27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6"/>
      <c r="R38" s="28"/>
    </row>
    <row r="39" spans="1:22" ht="16.5" x14ac:dyDescent="0.25">
      <c r="A39" s="27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6"/>
      <c r="R39" s="28"/>
    </row>
    <row r="40" spans="1:22" ht="16.5" x14ac:dyDescent="0.25">
      <c r="A40" s="27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6"/>
      <c r="R40" s="28"/>
    </row>
    <row r="41" spans="1:22" ht="16.5" x14ac:dyDescent="0.25">
      <c r="A41" s="27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6"/>
      <c r="R41" s="28"/>
    </row>
    <row r="42" spans="1:22" ht="16.5" x14ac:dyDescent="0.25">
      <c r="A42" s="27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6"/>
      <c r="R42" s="28"/>
    </row>
    <row r="43" spans="1:22" ht="16.5" x14ac:dyDescent="0.25">
      <c r="A43" s="27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6"/>
      <c r="R43" s="28"/>
    </row>
    <row r="44" spans="1:22" ht="16.5" x14ac:dyDescent="0.25">
      <c r="A44" s="27">
        <v>39</v>
      </c>
      <c r="B44" s="16"/>
      <c r="C44" s="16"/>
      <c r="D44" s="3"/>
      <c r="E44" s="17"/>
      <c r="F44" s="3"/>
      <c r="G44" s="3"/>
      <c r="H44" s="12"/>
      <c r="I44" s="12" t="s">
        <v>51</v>
      </c>
      <c r="J44" s="12"/>
      <c r="K44" s="12"/>
      <c r="L44" s="12"/>
      <c r="M44" s="12"/>
      <c r="N44" s="12"/>
      <c r="O44" s="12"/>
      <c r="P44" s="12"/>
      <c r="Q44" s="26"/>
      <c r="R44" s="28"/>
    </row>
    <row r="45" spans="1:22" ht="16.5" x14ac:dyDescent="0.25">
      <c r="A45" s="27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6"/>
      <c r="R45" s="28"/>
    </row>
    <row r="46" spans="1:22" ht="16.5" x14ac:dyDescent="0.25">
      <c r="A46" s="27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6"/>
      <c r="R46" s="28"/>
    </row>
    <row r="47" spans="1:22" ht="16.5" x14ac:dyDescent="0.25">
      <c r="A47" s="27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6"/>
      <c r="R47" s="28"/>
    </row>
    <row r="48" spans="1:22" ht="16.5" x14ac:dyDescent="0.25">
      <c r="A48" s="27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6"/>
      <c r="R48" s="28"/>
    </row>
    <row r="49" spans="1:18" ht="16.5" x14ac:dyDescent="0.25">
      <c r="A49" s="27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6"/>
      <c r="R49" s="28"/>
    </row>
    <row r="50" spans="1:18" ht="16.5" x14ac:dyDescent="0.25">
      <c r="A50" s="27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6"/>
      <c r="R50" s="28"/>
    </row>
    <row r="51" spans="1:18" ht="16.5" x14ac:dyDescent="0.25">
      <c r="A51" s="27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6"/>
      <c r="R51" s="28"/>
    </row>
    <row r="52" spans="1:18" ht="16.5" x14ac:dyDescent="0.25">
      <c r="A52" s="27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6"/>
      <c r="R52" s="28"/>
    </row>
    <row r="53" spans="1:18" ht="16.5" x14ac:dyDescent="0.25">
      <c r="A53" s="27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6"/>
      <c r="R53" s="28"/>
    </row>
    <row r="54" spans="1:18" ht="16.5" x14ac:dyDescent="0.25">
      <c r="A54" s="27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6"/>
      <c r="R54" s="28"/>
    </row>
    <row r="55" spans="1:18" ht="16.5" x14ac:dyDescent="0.25">
      <c r="A55" s="27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5"/>
      <c r="M55" s="18"/>
      <c r="N55" s="18"/>
      <c r="O55" s="18"/>
      <c r="P55" s="18"/>
      <c r="Q55" s="18"/>
      <c r="R55" s="28"/>
    </row>
    <row r="57" spans="1:18" ht="16.5" x14ac:dyDescent="0.25">
      <c r="N57" s="24"/>
      <c r="O57" s="24"/>
    </row>
    <row r="58" spans="1:18" ht="16.5" x14ac:dyDescent="0.25">
      <c r="N58" s="24"/>
      <c r="O58" s="24"/>
    </row>
    <row r="59" spans="1:18" ht="16.5" x14ac:dyDescent="0.25">
      <c r="N59" s="24"/>
      <c r="O59" s="24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C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3" t="s">
        <v>52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9"/>
    </row>
    <row r="2" spans="1:22" ht="20.25" customHeight="1" x14ac:dyDescent="0.25">
      <c r="A2" s="54" t="s">
        <v>11</v>
      </c>
      <c r="B2" s="55"/>
      <c r="C2" s="55"/>
      <c r="D2" s="55"/>
      <c r="E2" s="56" t="s">
        <v>53</v>
      </c>
      <c r="F2" s="56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3"/>
      <c r="M3" s="32"/>
      <c r="N3" s="32"/>
      <c r="O3" s="32"/>
      <c r="P3" s="32"/>
      <c r="Q3" s="34"/>
    </row>
    <row r="4" spans="1:22" ht="16.5" x14ac:dyDescent="0.25">
      <c r="A4" s="57" t="s">
        <v>0</v>
      </c>
      <c r="B4" s="58" t="s">
        <v>10</v>
      </c>
      <c r="C4" s="58"/>
      <c r="D4" s="58"/>
      <c r="E4" s="58"/>
      <c r="F4" s="58"/>
      <c r="G4" s="58"/>
      <c r="H4" s="58"/>
      <c r="I4" s="58"/>
      <c r="J4" s="59" t="s">
        <v>6</v>
      </c>
      <c r="K4" s="59" t="s">
        <v>15</v>
      </c>
      <c r="L4" s="59"/>
      <c r="M4" s="59" t="s">
        <v>8</v>
      </c>
      <c r="N4" s="59"/>
      <c r="O4" s="60" t="s">
        <v>9</v>
      </c>
      <c r="P4" s="60" t="s">
        <v>18</v>
      </c>
      <c r="Q4" s="59" t="s">
        <v>25</v>
      </c>
      <c r="R4" s="59" t="s">
        <v>20</v>
      </c>
      <c r="U4" s="59" t="s">
        <v>25</v>
      </c>
      <c r="V4" s="59" t="s">
        <v>20</v>
      </c>
    </row>
    <row r="5" spans="1:22" ht="45" customHeight="1" x14ac:dyDescent="0.25">
      <c r="A5" s="57"/>
      <c r="B5" s="49" t="s">
        <v>1</v>
      </c>
      <c r="C5" s="49" t="s">
        <v>2</v>
      </c>
      <c r="D5" s="48" t="s">
        <v>3</v>
      </c>
      <c r="E5" s="48" t="s">
        <v>12</v>
      </c>
      <c r="F5" s="48" t="s">
        <v>4</v>
      </c>
      <c r="G5" s="4" t="s">
        <v>5</v>
      </c>
      <c r="H5" s="4" t="s">
        <v>7</v>
      </c>
      <c r="I5" s="15" t="s">
        <v>19</v>
      </c>
      <c r="J5" s="59"/>
      <c r="K5" s="49" t="s">
        <v>16</v>
      </c>
      <c r="L5" s="49" t="s">
        <v>17</v>
      </c>
      <c r="M5" s="48" t="s">
        <v>13</v>
      </c>
      <c r="N5" s="49" t="s">
        <v>14</v>
      </c>
      <c r="O5" s="60"/>
      <c r="P5" s="60"/>
      <c r="Q5" s="59"/>
      <c r="R5" s="59"/>
      <c r="U5" s="59"/>
      <c r="V5" s="59"/>
    </row>
    <row r="6" spans="1:22" s="1" customFormat="1" ht="15.75" customHeight="1" x14ac:dyDescent="0.25">
      <c r="A6" s="27">
        <v>1</v>
      </c>
      <c r="B6" s="16">
        <v>43621</v>
      </c>
      <c r="C6" s="16">
        <v>43621</v>
      </c>
      <c r="D6" s="3" t="s">
        <v>54</v>
      </c>
      <c r="E6" s="17">
        <v>861694031116328</v>
      </c>
      <c r="F6" s="3"/>
      <c r="G6" s="3" t="s">
        <v>55</v>
      </c>
      <c r="H6" s="13"/>
      <c r="I6" s="19" t="s">
        <v>56</v>
      </c>
      <c r="J6" s="12" t="s">
        <v>58</v>
      </c>
      <c r="K6" s="12" t="s">
        <v>57</v>
      </c>
      <c r="L6" s="12"/>
      <c r="M6" s="12" t="s">
        <v>59</v>
      </c>
      <c r="N6" s="22"/>
      <c r="O6" s="12" t="s">
        <v>60</v>
      </c>
      <c r="P6" s="12" t="s">
        <v>61</v>
      </c>
      <c r="Q6" s="26" t="s">
        <v>26</v>
      </c>
      <c r="R6" s="27" t="s">
        <v>32</v>
      </c>
      <c r="U6" s="50" t="s">
        <v>24</v>
      </c>
      <c r="V6" s="27" t="s">
        <v>27</v>
      </c>
    </row>
    <row r="7" spans="1:22" s="1" customFormat="1" ht="15.75" customHeight="1" x14ac:dyDescent="0.25">
      <c r="A7" s="27">
        <v>2</v>
      </c>
      <c r="B7" s="16"/>
      <c r="C7" s="16"/>
      <c r="D7" s="3"/>
      <c r="E7" s="29"/>
      <c r="F7" s="3"/>
      <c r="G7" s="3"/>
      <c r="H7" s="17"/>
      <c r="I7" s="19"/>
      <c r="J7" s="12"/>
      <c r="K7" s="12"/>
      <c r="L7" s="12"/>
      <c r="M7" s="12"/>
      <c r="N7" s="12"/>
      <c r="O7" s="12"/>
      <c r="P7" s="12"/>
      <c r="Q7" s="23"/>
      <c r="R7" s="3"/>
      <c r="U7" s="51"/>
      <c r="V7" s="27" t="s">
        <v>43</v>
      </c>
    </row>
    <row r="8" spans="1:22" s="1" customFormat="1" ht="15.75" customHeight="1" x14ac:dyDescent="0.25">
      <c r="A8" s="27">
        <v>3</v>
      </c>
      <c r="B8" s="16"/>
      <c r="C8" s="16"/>
      <c r="D8" s="3"/>
      <c r="E8" s="17"/>
      <c r="F8" s="3"/>
      <c r="G8" s="3"/>
      <c r="H8" s="17"/>
      <c r="I8" s="19"/>
      <c r="J8" s="12"/>
      <c r="K8" s="12"/>
      <c r="L8" s="12"/>
      <c r="M8" s="12"/>
      <c r="N8" s="12"/>
      <c r="O8" s="12"/>
      <c r="P8" s="12"/>
      <c r="Q8" s="23"/>
      <c r="R8" s="3"/>
      <c r="U8" s="51"/>
      <c r="V8" s="27" t="s">
        <v>28</v>
      </c>
    </row>
    <row r="9" spans="1:22" s="1" customFormat="1" ht="15.75" customHeight="1" x14ac:dyDescent="0.25">
      <c r="A9" s="27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6"/>
      <c r="R9" s="27"/>
      <c r="U9" s="51"/>
      <c r="V9" s="27" t="s">
        <v>38</v>
      </c>
    </row>
    <row r="10" spans="1:22" s="1" customFormat="1" ht="15.75" customHeight="1" x14ac:dyDescent="0.25">
      <c r="A10" s="27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6"/>
      <c r="R10" s="28"/>
      <c r="U10" s="51"/>
      <c r="V10" s="27" t="s">
        <v>44</v>
      </c>
    </row>
    <row r="11" spans="1:22" s="1" customFormat="1" ht="15.75" customHeight="1" x14ac:dyDescent="0.25">
      <c r="A11" s="27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6"/>
      <c r="R11" s="28"/>
      <c r="U11" s="52"/>
      <c r="V11" s="27" t="s">
        <v>37</v>
      </c>
    </row>
    <row r="12" spans="1:22" s="14" customFormat="1" ht="15.75" customHeight="1" x14ac:dyDescent="0.25">
      <c r="A12" s="27">
        <v>7</v>
      </c>
      <c r="B12" s="16"/>
      <c r="C12" s="16"/>
      <c r="D12" s="12"/>
      <c r="E12" s="29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6"/>
      <c r="R12" s="35"/>
      <c r="U12" s="50" t="s">
        <v>26</v>
      </c>
      <c r="V12" s="27" t="s">
        <v>30</v>
      </c>
    </row>
    <row r="13" spans="1:22" s="1" customFormat="1" ht="15.75" customHeight="1" x14ac:dyDescent="0.25">
      <c r="A13" s="27">
        <v>8</v>
      </c>
      <c r="B13" s="16"/>
      <c r="C13" s="16"/>
      <c r="D13" s="12"/>
      <c r="E13" s="29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6"/>
      <c r="R13" s="28"/>
      <c r="U13" s="51"/>
      <c r="V13" s="27" t="s">
        <v>47</v>
      </c>
    </row>
    <row r="14" spans="1:22" s="45" customFormat="1" ht="15.75" customHeight="1" x14ac:dyDescent="0.25">
      <c r="A14" s="40">
        <v>9</v>
      </c>
      <c r="B14" s="41"/>
      <c r="C14" s="41"/>
      <c r="D14" s="39"/>
      <c r="E14" s="42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43"/>
      <c r="R14" s="44"/>
      <c r="U14" s="51"/>
      <c r="V14" s="40" t="s">
        <v>46</v>
      </c>
    </row>
    <row r="15" spans="1:22" ht="16.5" x14ac:dyDescent="0.25">
      <c r="A15" s="27">
        <v>10</v>
      </c>
      <c r="B15" s="16"/>
      <c r="C15" s="16"/>
      <c r="D15" s="12"/>
      <c r="E15" s="29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6"/>
      <c r="R15" s="28"/>
      <c r="U15" s="51"/>
      <c r="V15" s="27" t="s">
        <v>31</v>
      </c>
    </row>
    <row r="16" spans="1:22" ht="16.5" x14ac:dyDescent="0.25">
      <c r="A16" s="27">
        <v>11</v>
      </c>
      <c r="B16" s="16"/>
      <c r="C16" s="16"/>
      <c r="D16" s="12"/>
      <c r="E16" s="29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6"/>
      <c r="R16" s="28"/>
      <c r="U16" s="52"/>
      <c r="V16" s="27" t="s">
        <v>32</v>
      </c>
    </row>
    <row r="17" spans="1:22" ht="16.5" x14ac:dyDescent="0.25">
      <c r="A17" s="27">
        <v>12</v>
      </c>
      <c r="B17" s="16"/>
      <c r="C17" s="16"/>
      <c r="D17" s="12"/>
      <c r="E17" s="29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6"/>
      <c r="R17" s="28"/>
      <c r="U17" s="37"/>
      <c r="V17" s="37"/>
    </row>
    <row r="18" spans="1:22" ht="16.5" x14ac:dyDescent="0.25">
      <c r="A18" s="27">
        <v>13</v>
      </c>
      <c r="B18" s="16"/>
      <c r="C18" s="16"/>
      <c r="D18" s="12"/>
      <c r="E18" s="29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6"/>
      <c r="R18" s="28"/>
      <c r="U18" s="38"/>
      <c r="V18" s="38"/>
    </row>
    <row r="19" spans="1:22" ht="16.5" x14ac:dyDescent="0.25">
      <c r="A19" s="27">
        <v>14</v>
      </c>
      <c r="B19" s="30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6"/>
      <c r="R19" s="28"/>
      <c r="U19" s="36" t="s">
        <v>40</v>
      </c>
      <c r="V19" s="3" t="s">
        <v>21</v>
      </c>
    </row>
    <row r="20" spans="1:22" ht="16.5" x14ac:dyDescent="0.25">
      <c r="A20" s="27">
        <v>15</v>
      </c>
      <c r="B20" s="30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6"/>
      <c r="R20" s="28"/>
      <c r="U20" s="3" t="s">
        <v>23</v>
      </c>
      <c r="V20" s="3">
        <f>COUNTIF($Q$6:$Q$55,"PM")</f>
        <v>1</v>
      </c>
    </row>
    <row r="21" spans="1:22" ht="16.5" x14ac:dyDescent="0.25">
      <c r="A21" s="27">
        <v>16</v>
      </c>
      <c r="B21" s="30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6"/>
      <c r="R21" s="28"/>
      <c r="U21" s="3" t="s">
        <v>22</v>
      </c>
      <c r="V21" s="3">
        <f>COUNTIF($Q$6:$Q$56,"PC")</f>
        <v>0</v>
      </c>
    </row>
    <row r="22" spans="1:22" ht="16.5" x14ac:dyDescent="0.25">
      <c r="A22" s="27">
        <v>17</v>
      </c>
      <c r="B22" s="30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6"/>
      <c r="R22" s="28"/>
      <c r="U22" s="36" t="s">
        <v>41</v>
      </c>
      <c r="V22" s="3">
        <f>SUM(V20:V21)</f>
        <v>1</v>
      </c>
    </row>
    <row r="23" spans="1:22" ht="16.5" x14ac:dyDescent="0.25">
      <c r="A23" s="27">
        <v>18</v>
      </c>
      <c r="B23" s="30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6"/>
      <c r="R23" s="28"/>
      <c r="U23" s="38"/>
      <c r="V23" s="38"/>
    </row>
    <row r="24" spans="1:22" ht="16.5" x14ac:dyDescent="0.25">
      <c r="A24" s="27">
        <v>19</v>
      </c>
      <c r="B24" s="30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6"/>
      <c r="R24" s="28"/>
      <c r="U24" s="38"/>
      <c r="V24" s="38"/>
    </row>
    <row r="25" spans="1:22" ht="16.5" x14ac:dyDescent="0.25">
      <c r="A25" s="27">
        <v>20</v>
      </c>
      <c r="B25" s="30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6"/>
      <c r="R25" s="28"/>
      <c r="U25" s="36" t="s">
        <v>20</v>
      </c>
      <c r="V25" s="3" t="s">
        <v>21</v>
      </c>
    </row>
    <row r="26" spans="1:22" ht="16.5" x14ac:dyDescent="0.25">
      <c r="A26" s="27">
        <v>21</v>
      </c>
      <c r="B26" s="30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6"/>
      <c r="R26" s="28"/>
      <c r="U26" s="27" t="s">
        <v>33</v>
      </c>
      <c r="V26" s="3">
        <f>COUNTIF($R$6:$R$55,"MCU")</f>
        <v>0</v>
      </c>
    </row>
    <row r="27" spans="1:22" ht="16.5" x14ac:dyDescent="0.25">
      <c r="A27" s="27">
        <v>22</v>
      </c>
      <c r="B27" s="30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6"/>
      <c r="R27" s="28"/>
      <c r="U27" s="27" t="s">
        <v>42</v>
      </c>
      <c r="V27" s="3">
        <f>COUNTIF($R$6:$R$55,"GSM")</f>
        <v>0</v>
      </c>
    </row>
    <row r="28" spans="1:22" ht="16.5" x14ac:dyDescent="0.25">
      <c r="A28" s="27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6"/>
      <c r="R28" s="28"/>
      <c r="U28" s="27" t="s">
        <v>34</v>
      </c>
      <c r="V28" s="3">
        <f>COUNTIF($R$6:$R$55,"GPS")</f>
        <v>0</v>
      </c>
    </row>
    <row r="29" spans="1:22" ht="16.5" x14ac:dyDescent="0.25">
      <c r="A29" s="27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6"/>
      <c r="R29" s="28"/>
      <c r="U29" s="27" t="s">
        <v>39</v>
      </c>
      <c r="V29" s="3">
        <f>COUNTIF($R$6:$R$55,"NG")</f>
        <v>0</v>
      </c>
    </row>
    <row r="30" spans="1:22" ht="16.5" x14ac:dyDescent="0.25">
      <c r="A30" s="27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6"/>
      <c r="R30" s="28"/>
      <c r="U30" s="27" t="s">
        <v>45</v>
      </c>
      <c r="V30" s="3">
        <f>COUNTIF($R$6:$R$56,"ACC")</f>
        <v>0</v>
      </c>
    </row>
    <row r="31" spans="1:22" ht="16.5" x14ac:dyDescent="0.25">
      <c r="A31" s="27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6"/>
      <c r="R31" s="28"/>
      <c r="U31" s="27" t="s">
        <v>29</v>
      </c>
      <c r="V31" s="3">
        <f>COUNTIF($R$6:$R$55,"LK")</f>
        <v>0</v>
      </c>
    </row>
    <row r="32" spans="1:22" ht="16.5" x14ac:dyDescent="0.25">
      <c r="A32" s="27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6"/>
      <c r="R32" s="28"/>
      <c r="U32" s="27" t="s">
        <v>35</v>
      </c>
      <c r="V32" s="3">
        <f>COUNTIF($R$6:$R$55,"MCH")</f>
        <v>0</v>
      </c>
    </row>
    <row r="33" spans="1:22" ht="16.5" x14ac:dyDescent="0.25">
      <c r="A33" s="27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6"/>
      <c r="R33" s="28"/>
      <c r="U33" s="27" t="s">
        <v>48</v>
      </c>
      <c r="V33" s="3">
        <f>COUNTIF($R$6:$R$55,"SF")</f>
        <v>0</v>
      </c>
    </row>
    <row r="34" spans="1:22" ht="16.5" x14ac:dyDescent="0.25">
      <c r="A34" s="27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6"/>
      <c r="R34" s="28"/>
      <c r="U34" s="27" t="s">
        <v>49</v>
      </c>
      <c r="V34" s="3">
        <f>COUNTIF($R$6:$R$55,"RTB")</f>
        <v>0</v>
      </c>
    </row>
    <row r="35" spans="1:22" ht="16.5" x14ac:dyDescent="0.25">
      <c r="A35" s="27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6"/>
      <c r="R35" s="28"/>
      <c r="U35" s="27" t="s">
        <v>50</v>
      </c>
      <c r="V35" s="3">
        <f>COUNTIF($R$6:$R$55,"NCFW")</f>
        <v>0</v>
      </c>
    </row>
    <row r="36" spans="1:22" ht="16.5" x14ac:dyDescent="0.25">
      <c r="A36" s="27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6"/>
      <c r="R36" s="28"/>
      <c r="U36" s="27" t="s">
        <v>36</v>
      </c>
      <c r="V36" s="3">
        <f>COUNTIF($R$6:$R$55,"KL")</f>
        <v>1</v>
      </c>
    </row>
    <row r="37" spans="1:22" ht="16.5" x14ac:dyDescent="0.25">
      <c r="A37" s="27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6"/>
      <c r="R37" s="28"/>
      <c r="U37" s="36" t="s">
        <v>41</v>
      </c>
      <c r="V37" s="3">
        <f>SUM(V26:V36)</f>
        <v>1</v>
      </c>
    </row>
    <row r="38" spans="1:22" ht="16.5" x14ac:dyDescent="0.25">
      <c r="A38" s="27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6"/>
      <c r="R38" s="28"/>
    </row>
    <row r="39" spans="1:22" ht="16.5" x14ac:dyDescent="0.25">
      <c r="A39" s="27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6"/>
      <c r="R39" s="28"/>
    </row>
    <row r="40" spans="1:22" ht="16.5" x14ac:dyDescent="0.25">
      <c r="A40" s="27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6"/>
      <c r="R40" s="28"/>
    </row>
    <row r="41" spans="1:22" ht="16.5" x14ac:dyDescent="0.25">
      <c r="A41" s="27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6"/>
      <c r="R41" s="28"/>
    </row>
    <row r="42" spans="1:22" ht="16.5" x14ac:dyDescent="0.25">
      <c r="A42" s="27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6"/>
      <c r="R42" s="28"/>
    </row>
    <row r="43" spans="1:22" ht="16.5" x14ac:dyDescent="0.25">
      <c r="A43" s="27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6"/>
      <c r="R43" s="28"/>
    </row>
    <row r="44" spans="1:22" ht="16.5" x14ac:dyDescent="0.25">
      <c r="A44" s="27">
        <v>39</v>
      </c>
      <c r="B44" s="16"/>
      <c r="C44" s="16"/>
      <c r="D44" s="3"/>
      <c r="E44" s="17"/>
      <c r="F44" s="3"/>
      <c r="G44" s="3"/>
      <c r="H44" s="12"/>
      <c r="I44" s="12" t="s">
        <v>51</v>
      </c>
      <c r="J44" s="12"/>
      <c r="K44" s="12"/>
      <c r="L44" s="12"/>
      <c r="M44" s="12"/>
      <c r="N44" s="12"/>
      <c r="O44" s="12"/>
      <c r="P44" s="12"/>
      <c r="Q44" s="26"/>
      <c r="R44" s="28"/>
    </row>
    <row r="45" spans="1:22" ht="16.5" x14ac:dyDescent="0.25">
      <c r="A45" s="27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6"/>
      <c r="R45" s="28"/>
    </row>
    <row r="46" spans="1:22" ht="16.5" x14ac:dyDescent="0.25">
      <c r="A46" s="27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6"/>
      <c r="R46" s="28"/>
    </row>
    <row r="47" spans="1:22" ht="16.5" x14ac:dyDescent="0.25">
      <c r="A47" s="27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6"/>
      <c r="R47" s="28"/>
    </row>
    <row r="48" spans="1:22" ht="16.5" x14ac:dyDescent="0.25">
      <c r="A48" s="27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6"/>
      <c r="R48" s="28"/>
    </row>
    <row r="49" spans="1:18" ht="16.5" x14ac:dyDescent="0.25">
      <c r="A49" s="27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6"/>
      <c r="R49" s="28"/>
    </row>
    <row r="50" spans="1:18" ht="16.5" x14ac:dyDescent="0.25">
      <c r="A50" s="27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6"/>
      <c r="R50" s="28"/>
    </row>
    <row r="51" spans="1:18" ht="16.5" x14ac:dyDescent="0.25">
      <c r="A51" s="27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6"/>
      <c r="R51" s="28"/>
    </row>
    <row r="52" spans="1:18" ht="16.5" x14ac:dyDescent="0.25">
      <c r="A52" s="27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6"/>
      <c r="R52" s="28"/>
    </row>
    <row r="53" spans="1:18" ht="16.5" x14ac:dyDescent="0.25">
      <c r="A53" s="27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6"/>
      <c r="R53" s="28"/>
    </row>
    <row r="54" spans="1:18" ht="16.5" x14ac:dyDescent="0.25">
      <c r="A54" s="27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6"/>
      <c r="R54" s="28"/>
    </row>
    <row r="55" spans="1:18" ht="16.5" x14ac:dyDescent="0.25">
      <c r="A55" s="27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5"/>
      <c r="M55" s="18"/>
      <c r="N55" s="18"/>
      <c r="O55" s="18"/>
      <c r="P55" s="18"/>
      <c r="Q55" s="18"/>
      <c r="R55" s="28"/>
    </row>
    <row r="57" spans="1:18" ht="16.5" x14ac:dyDescent="0.25">
      <c r="N57" s="24"/>
      <c r="O57" s="24"/>
    </row>
    <row r="58" spans="1:18" ht="16.5" x14ac:dyDescent="0.25">
      <c r="N58" s="24"/>
      <c r="O58" s="24"/>
    </row>
    <row r="59" spans="1:18" ht="16.5" x14ac:dyDescent="0.25">
      <c r="N59" s="24"/>
      <c r="O59" s="24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3" t="s">
        <v>52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9"/>
    </row>
    <row r="2" spans="1:22" ht="20.25" customHeight="1" x14ac:dyDescent="0.25">
      <c r="A2" s="54" t="s">
        <v>11</v>
      </c>
      <c r="B2" s="55"/>
      <c r="C2" s="55"/>
      <c r="D2" s="55"/>
      <c r="E2" s="56" t="s">
        <v>53</v>
      </c>
      <c r="F2" s="56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3"/>
      <c r="M3" s="32"/>
      <c r="N3" s="32"/>
      <c r="O3" s="32"/>
      <c r="P3" s="32"/>
      <c r="Q3" s="34"/>
    </row>
    <row r="4" spans="1:22" ht="16.5" x14ac:dyDescent="0.25">
      <c r="A4" s="57" t="s">
        <v>0</v>
      </c>
      <c r="B4" s="58" t="s">
        <v>10</v>
      </c>
      <c r="C4" s="58"/>
      <c r="D4" s="58"/>
      <c r="E4" s="58"/>
      <c r="F4" s="58"/>
      <c r="G4" s="58"/>
      <c r="H4" s="58"/>
      <c r="I4" s="58"/>
      <c r="J4" s="59" t="s">
        <v>6</v>
      </c>
      <c r="K4" s="59" t="s">
        <v>15</v>
      </c>
      <c r="L4" s="59"/>
      <c r="M4" s="59" t="s">
        <v>8</v>
      </c>
      <c r="N4" s="59"/>
      <c r="O4" s="60" t="s">
        <v>9</v>
      </c>
      <c r="P4" s="60" t="s">
        <v>18</v>
      </c>
      <c r="Q4" s="59" t="s">
        <v>25</v>
      </c>
      <c r="R4" s="59" t="s">
        <v>20</v>
      </c>
      <c r="U4" s="59" t="s">
        <v>25</v>
      </c>
      <c r="V4" s="59" t="s">
        <v>20</v>
      </c>
    </row>
    <row r="5" spans="1:22" ht="45" customHeight="1" x14ac:dyDescent="0.25">
      <c r="A5" s="57"/>
      <c r="B5" s="49" t="s">
        <v>1</v>
      </c>
      <c r="C5" s="49" t="s">
        <v>2</v>
      </c>
      <c r="D5" s="48" t="s">
        <v>3</v>
      </c>
      <c r="E5" s="48" t="s">
        <v>12</v>
      </c>
      <c r="F5" s="48" t="s">
        <v>4</v>
      </c>
      <c r="G5" s="4" t="s">
        <v>5</v>
      </c>
      <c r="H5" s="4" t="s">
        <v>7</v>
      </c>
      <c r="I5" s="15" t="s">
        <v>19</v>
      </c>
      <c r="J5" s="59"/>
      <c r="K5" s="49" t="s">
        <v>16</v>
      </c>
      <c r="L5" s="49" t="s">
        <v>17</v>
      </c>
      <c r="M5" s="48" t="s">
        <v>13</v>
      </c>
      <c r="N5" s="49" t="s">
        <v>14</v>
      </c>
      <c r="O5" s="60"/>
      <c r="P5" s="60"/>
      <c r="Q5" s="59"/>
      <c r="R5" s="59"/>
      <c r="U5" s="59"/>
      <c r="V5" s="59"/>
    </row>
    <row r="6" spans="1:22" s="1" customFormat="1" ht="15.75" customHeight="1" x14ac:dyDescent="0.25">
      <c r="A6" s="27">
        <v>1</v>
      </c>
      <c r="B6" s="16"/>
      <c r="C6" s="16"/>
      <c r="D6" s="3"/>
      <c r="E6" s="17"/>
      <c r="F6" s="3"/>
      <c r="G6" s="3"/>
      <c r="H6" s="13"/>
      <c r="I6" s="19"/>
      <c r="J6" s="12"/>
      <c r="K6" s="12"/>
      <c r="L6" s="12"/>
      <c r="M6" s="12"/>
      <c r="N6" s="22"/>
      <c r="O6" s="12"/>
      <c r="P6" s="12"/>
      <c r="Q6" s="26"/>
      <c r="R6" s="27"/>
      <c r="U6" s="50" t="s">
        <v>24</v>
      </c>
      <c r="V6" s="27" t="s">
        <v>27</v>
      </c>
    </row>
    <row r="7" spans="1:22" s="1" customFormat="1" ht="15.75" customHeight="1" x14ac:dyDescent="0.25">
      <c r="A7" s="27">
        <v>2</v>
      </c>
      <c r="B7" s="16"/>
      <c r="C7" s="16"/>
      <c r="D7" s="3"/>
      <c r="E7" s="29"/>
      <c r="F7" s="3"/>
      <c r="G7" s="3"/>
      <c r="H7" s="17"/>
      <c r="I7" s="19"/>
      <c r="J7" s="12"/>
      <c r="K7" s="12"/>
      <c r="L7" s="12"/>
      <c r="M7" s="12"/>
      <c r="N7" s="12"/>
      <c r="O7" s="12"/>
      <c r="P7" s="12"/>
      <c r="Q7" s="23"/>
      <c r="R7" s="3"/>
      <c r="U7" s="51"/>
      <c r="V7" s="27" t="s">
        <v>43</v>
      </c>
    </row>
    <row r="8" spans="1:22" s="1" customFormat="1" ht="15.75" customHeight="1" x14ac:dyDescent="0.25">
      <c r="A8" s="27">
        <v>3</v>
      </c>
      <c r="B8" s="16"/>
      <c r="C8" s="16"/>
      <c r="D8" s="3"/>
      <c r="E8" s="17"/>
      <c r="F8" s="3"/>
      <c r="G8" s="3"/>
      <c r="H8" s="17"/>
      <c r="I8" s="19"/>
      <c r="J8" s="12"/>
      <c r="K8" s="12"/>
      <c r="L8" s="12"/>
      <c r="M8" s="12"/>
      <c r="N8" s="12"/>
      <c r="O8" s="12"/>
      <c r="P8" s="12"/>
      <c r="Q8" s="23"/>
      <c r="R8" s="3"/>
      <c r="U8" s="51"/>
      <c r="V8" s="27" t="s">
        <v>28</v>
      </c>
    </row>
    <row r="9" spans="1:22" s="1" customFormat="1" ht="15.75" customHeight="1" x14ac:dyDescent="0.25">
      <c r="A9" s="27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6"/>
      <c r="R9" s="27"/>
      <c r="U9" s="51"/>
      <c r="V9" s="27" t="s">
        <v>38</v>
      </c>
    </row>
    <row r="10" spans="1:22" s="1" customFormat="1" ht="15.75" customHeight="1" x14ac:dyDescent="0.25">
      <c r="A10" s="27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6"/>
      <c r="R10" s="28"/>
      <c r="U10" s="51"/>
      <c r="V10" s="27" t="s">
        <v>44</v>
      </c>
    </row>
    <row r="11" spans="1:22" s="1" customFormat="1" ht="15.75" customHeight="1" x14ac:dyDescent="0.25">
      <c r="A11" s="27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6"/>
      <c r="R11" s="28"/>
      <c r="U11" s="52"/>
      <c r="V11" s="27" t="s">
        <v>37</v>
      </c>
    </row>
    <row r="12" spans="1:22" s="14" customFormat="1" ht="15.75" customHeight="1" x14ac:dyDescent="0.25">
      <c r="A12" s="27">
        <v>7</v>
      </c>
      <c r="B12" s="16"/>
      <c r="C12" s="16"/>
      <c r="D12" s="12"/>
      <c r="E12" s="29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6"/>
      <c r="R12" s="35"/>
      <c r="U12" s="50" t="s">
        <v>26</v>
      </c>
      <c r="V12" s="27" t="s">
        <v>30</v>
      </c>
    </row>
    <row r="13" spans="1:22" s="1" customFormat="1" ht="15.75" customHeight="1" x14ac:dyDescent="0.25">
      <c r="A13" s="27">
        <v>8</v>
      </c>
      <c r="B13" s="16"/>
      <c r="C13" s="16"/>
      <c r="D13" s="12"/>
      <c r="E13" s="29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6"/>
      <c r="R13" s="28"/>
      <c r="U13" s="51"/>
      <c r="V13" s="27" t="s">
        <v>47</v>
      </c>
    </row>
    <row r="14" spans="1:22" s="45" customFormat="1" ht="15.75" customHeight="1" x14ac:dyDescent="0.25">
      <c r="A14" s="40">
        <v>9</v>
      </c>
      <c r="B14" s="41"/>
      <c r="C14" s="41"/>
      <c r="D14" s="39"/>
      <c r="E14" s="42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43"/>
      <c r="R14" s="44"/>
      <c r="U14" s="51"/>
      <c r="V14" s="40" t="s">
        <v>46</v>
      </c>
    </row>
    <row r="15" spans="1:22" ht="16.5" x14ac:dyDescent="0.25">
      <c r="A15" s="27">
        <v>10</v>
      </c>
      <c r="B15" s="16"/>
      <c r="C15" s="16"/>
      <c r="D15" s="12"/>
      <c r="E15" s="29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6"/>
      <c r="R15" s="28"/>
      <c r="U15" s="51"/>
      <c r="V15" s="27" t="s">
        <v>31</v>
      </c>
    </row>
    <row r="16" spans="1:22" ht="16.5" x14ac:dyDescent="0.25">
      <c r="A16" s="27">
        <v>11</v>
      </c>
      <c r="B16" s="16"/>
      <c r="C16" s="16"/>
      <c r="D16" s="12"/>
      <c r="E16" s="29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6"/>
      <c r="R16" s="28"/>
      <c r="U16" s="52"/>
      <c r="V16" s="27" t="s">
        <v>32</v>
      </c>
    </row>
    <row r="17" spans="1:22" ht="16.5" x14ac:dyDescent="0.25">
      <c r="A17" s="27">
        <v>12</v>
      </c>
      <c r="B17" s="16"/>
      <c r="C17" s="16"/>
      <c r="D17" s="12"/>
      <c r="E17" s="29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6"/>
      <c r="R17" s="28"/>
      <c r="U17" s="37"/>
      <c r="V17" s="37"/>
    </row>
    <row r="18" spans="1:22" ht="16.5" x14ac:dyDescent="0.25">
      <c r="A18" s="27">
        <v>13</v>
      </c>
      <c r="B18" s="16"/>
      <c r="C18" s="16"/>
      <c r="D18" s="12"/>
      <c r="E18" s="29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6"/>
      <c r="R18" s="28"/>
      <c r="U18" s="38"/>
      <c r="V18" s="38"/>
    </row>
    <row r="19" spans="1:22" ht="16.5" x14ac:dyDescent="0.25">
      <c r="A19" s="27">
        <v>14</v>
      </c>
      <c r="B19" s="30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6"/>
      <c r="R19" s="28"/>
      <c r="U19" s="36" t="s">
        <v>40</v>
      </c>
      <c r="V19" s="3" t="s">
        <v>21</v>
      </c>
    </row>
    <row r="20" spans="1:22" ht="16.5" x14ac:dyDescent="0.25">
      <c r="A20" s="27">
        <v>15</v>
      </c>
      <c r="B20" s="30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6"/>
      <c r="R20" s="28"/>
      <c r="U20" s="3" t="s">
        <v>23</v>
      </c>
      <c r="V20" s="3">
        <f>COUNTIF($Q$6:$Q$55,"PM")</f>
        <v>0</v>
      </c>
    </row>
    <row r="21" spans="1:22" ht="16.5" x14ac:dyDescent="0.25">
      <c r="A21" s="27">
        <v>16</v>
      </c>
      <c r="B21" s="30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6"/>
      <c r="R21" s="28"/>
      <c r="U21" s="3" t="s">
        <v>22</v>
      </c>
      <c r="V21" s="3">
        <f>COUNTIF($Q$6:$Q$56,"PC")</f>
        <v>0</v>
      </c>
    </row>
    <row r="22" spans="1:22" ht="16.5" x14ac:dyDescent="0.25">
      <c r="A22" s="27">
        <v>17</v>
      </c>
      <c r="B22" s="30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6"/>
      <c r="R22" s="28"/>
      <c r="U22" s="36" t="s">
        <v>41</v>
      </c>
      <c r="V22" s="3">
        <f>SUM(V20:V21)</f>
        <v>0</v>
      </c>
    </row>
    <row r="23" spans="1:22" ht="16.5" x14ac:dyDescent="0.25">
      <c r="A23" s="27">
        <v>18</v>
      </c>
      <c r="B23" s="30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6"/>
      <c r="R23" s="28"/>
      <c r="U23" s="38"/>
      <c r="V23" s="38"/>
    </row>
    <row r="24" spans="1:22" ht="16.5" x14ac:dyDescent="0.25">
      <c r="A24" s="27">
        <v>19</v>
      </c>
      <c r="B24" s="30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6"/>
      <c r="R24" s="28"/>
      <c r="U24" s="38"/>
      <c r="V24" s="38"/>
    </row>
    <row r="25" spans="1:22" ht="16.5" x14ac:dyDescent="0.25">
      <c r="A25" s="27">
        <v>20</v>
      </c>
      <c r="B25" s="30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6"/>
      <c r="R25" s="28"/>
      <c r="U25" s="36" t="s">
        <v>20</v>
      </c>
      <c r="V25" s="3" t="s">
        <v>21</v>
      </c>
    </row>
    <row r="26" spans="1:22" ht="16.5" x14ac:dyDescent="0.25">
      <c r="A26" s="27">
        <v>21</v>
      </c>
      <c r="B26" s="30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6"/>
      <c r="R26" s="28"/>
      <c r="U26" s="27" t="s">
        <v>33</v>
      </c>
      <c r="V26" s="3">
        <f>COUNTIF($R$6:$R$55,"MCU")</f>
        <v>0</v>
      </c>
    </row>
    <row r="27" spans="1:22" ht="16.5" x14ac:dyDescent="0.25">
      <c r="A27" s="27">
        <v>22</v>
      </c>
      <c r="B27" s="30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6"/>
      <c r="R27" s="28"/>
      <c r="U27" s="27" t="s">
        <v>42</v>
      </c>
      <c r="V27" s="3">
        <f>COUNTIF($R$6:$R$55,"GSM")</f>
        <v>0</v>
      </c>
    </row>
    <row r="28" spans="1:22" ht="16.5" x14ac:dyDescent="0.25">
      <c r="A28" s="27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6"/>
      <c r="R28" s="28"/>
      <c r="U28" s="27" t="s">
        <v>34</v>
      </c>
      <c r="V28" s="3">
        <f>COUNTIF($R$6:$R$55,"GPS")</f>
        <v>0</v>
      </c>
    </row>
    <row r="29" spans="1:22" ht="16.5" x14ac:dyDescent="0.25">
      <c r="A29" s="27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6"/>
      <c r="R29" s="28"/>
      <c r="U29" s="27" t="s">
        <v>39</v>
      </c>
      <c r="V29" s="3">
        <f>COUNTIF($R$6:$R$55,"NG")</f>
        <v>0</v>
      </c>
    </row>
    <row r="30" spans="1:22" ht="16.5" x14ac:dyDescent="0.25">
      <c r="A30" s="27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6"/>
      <c r="R30" s="28"/>
      <c r="U30" s="27" t="s">
        <v>45</v>
      </c>
      <c r="V30" s="3">
        <f>COUNTIF($R$6:$R$56,"ACC")</f>
        <v>0</v>
      </c>
    </row>
    <row r="31" spans="1:22" ht="16.5" x14ac:dyDescent="0.25">
      <c r="A31" s="27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6"/>
      <c r="R31" s="28"/>
      <c r="U31" s="27" t="s">
        <v>29</v>
      </c>
      <c r="V31" s="3">
        <f>COUNTIF($R$6:$R$55,"LK")</f>
        <v>0</v>
      </c>
    </row>
    <row r="32" spans="1:22" ht="16.5" x14ac:dyDescent="0.25">
      <c r="A32" s="27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6"/>
      <c r="R32" s="28"/>
      <c r="U32" s="27" t="s">
        <v>35</v>
      </c>
      <c r="V32" s="3">
        <f>COUNTIF($R$6:$R$55,"MCH")</f>
        <v>0</v>
      </c>
    </row>
    <row r="33" spans="1:22" ht="16.5" x14ac:dyDescent="0.25">
      <c r="A33" s="27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6"/>
      <c r="R33" s="28"/>
      <c r="U33" s="27" t="s">
        <v>48</v>
      </c>
      <c r="V33" s="3">
        <f>COUNTIF($R$6:$R$55,"SF")</f>
        <v>0</v>
      </c>
    </row>
    <row r="34" spans="1:22" ht="16.5" x14ac:dyDescent="0.25">
      <c r="A34" s="27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6"/>
      <c r="R34" s="28"/>
      <c r="U34" s="27" t="s">
        <v>49</v>
      </c>
      <c r="V34" s="3">
        <f>COUNTIF($R$6:$R$55,"RTB")</f>
        <v>0</v>
      </c>
    </row>
    <row r="35" spans="1:22" ht="16.5" x14ac:dyDescent="0.25">
      <c r="A35" s="27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6"/>
      <c r="R35" s="28"/>
      <c r="U35" s="27" t="s">
        <v>50</v>
      </c>
      <c r="V35" s="3">
        <f>COUNTIF($R$6:$R$55,"NCFW")</f>
        <v>0</v>
      </c>
    </row>
    <row r="36" spans="1:22" ht="16.5" x14ac:dyDescent="0.25">
      <c r="A36" s="27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6"/>
      <c r="R36" s="28"/>
      <c r="U36" s="27" t="s">
        <v>36</v>
      </c>
      <c r="V36" s="3">
        <f>COUNTIF($R$6:$R$55,"KL")</f>
        <v>0</v>
      </c>
    </row>
    <row r="37" spans="1:22" ht="16.5" x14ac:dyDescent="0.25">
      <c r="A37" s="27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6"/>
      <c r="R37" s="28"/>
      <c r="U37" s="36" t="s">
        <v>41</v>
      </c>
      <c r="V37" s="3">
        <f>SUM(V26:V36)</f>
        <v>0</v>
      </c>
    </row>
    <row r="38" spans="1:22" ht="16.5" x14ac:dyDescent="0.25">
      <c r="A38" s="27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6"/>
      <c r="R38" s="28"/>
    </row>
    <row r="39" spans="1:22" ht="16.5" x14ac:dyDescent="0.25">
      <c r="A39" s="27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6"/>
      <c r="R39" s="28"/>
    </row>
    <row r="40" spans="1:22" ht="16.5" x14ac:dyDescent="0.25">
      <c r="A40" s="27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6"/>
      <c r="R40" s="28"/>
    </row>
    <row r="41" spans="1:22" ht="16.5" x14ac:dyDescent="0.25">
      <c r="A41" s="27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6"/>
      <c r="R41" s="28"/>
    </row>
    <row r="42" spans="1:22" ht="16.5" x14ac:dyDescent="0.25">
      <c r="A42" s="27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6"/>
      <c r="R42" s="28"/>
    </row>
    <row r="43" spans="1:22" ht="16.5" x14ac:dyDescent="0.25">
      <c r="A43" s="27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6"/>
      <c r="R43" s="28"/>
    </row>
    <row r="44" spans="1:22" ht="16.5" x14ac:dyDescent="0.25">
      <c r="A44" s="27">
        <v>39</v>
      </c>
      <c r="B44" s="16"/>
      <c r="C44" s="16"/>
      <c r="D44" s="3"/>
      <c r="E44" s="17"/>
      <c r="F44" s="3"/>
      <c r="G44" s="3"/>
      <c r="H44" s="12"/>
      <c r="I44" s="12" t="s">
        <v>51</v>
      </c>
      <c r="J44" s="12"/>
      <c r="K44" s="12"/>
      <c r="L44" s="12"/>
      <c r="M44" s="12"/>
      <c r="N44" s="12"/>
      <c r="O44" s="12"/>
      <c r="P44" s="12"/>
      <c r="Q44" s="26"/>
      <c r="R44" s="28"/>
    </row>
    <row r="45" spans="1:22" ht="16.5" x14ac:dyDescent="0.25">
      <c r="A45" s="27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6"/>
      <c r="R45" s="28"/>
    </row>
    <row r="46" spans="1:22" ht="16.5" x14ac:dyDescent="0.25">
      <c r="A46" s="27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6"/>
      <c r="R46" s="28"/>
    </row>
    <row r="47" spans="1:22" ht="16.5" x14ac:dyDescent="0.25">
      <c r="A47" s="27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6"/>
      <c r="R47" s="28"/>
    </row>
    <row r="48" spans="1:22" ht="16.5" x14ac:dyDescent="0.25">
      <c r="A48" s="27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6"/>
      <c r="R48" s="28"/>
    </row>
    <row r="49" spans="1:18" ht="16.5" x14ac:dyDescent="0.25">
      <c r="A49" s="27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6"/>
      <c r="R49" s="28"/>
    </row>
    <row r="50" spans="1:18" ht="16.5" x14ac:dyDescent="0.25">
      <c r="A50" s="27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6"/>
      <c r="R50" s="28"/>
    </row>
    <row r="51" spans="1:18" ht="16.5" x14ac:dyDescent="0.25">
      <c r="A51" s="27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6"/>
      <c r="R51" s="28"/>
    </row>
    <row r="52" spans="1:18" ht="16.5" x14ac:dyDescent="0.25">
      <c r="A52" s="27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6"/>
      <c r="R52" s="28"/>
    </row>
    <row r="53" spans="1:18" ht="16.5" x14ac:dyDescent="0.25">
      <c r="A53" s="27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6"/>
      <c r="R53" s="28"/>
    </row>
    <row r="54" spans="1:18" ht="16.5" x14ac:dyDescent="0.25">
      <c r="A54" s="27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6"/>
      <c r="R54" s="28"/>
    </row>
    <row r="55" spans="1:18" ht="16.5" x14ac:dyDescent="0.25">
      <c r="A55" s="27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5"/>
      <c r="M55" s="18"/>
      <c r="N55" s="18"/>
      <c r="O55" s="18"/>
      <c r="P55" s="18"/>
      <c r="Q55" s="18"/>
      <c r="R55" s="28"/>
    </row>
    <row r="57" spans="1:18" ht="16.5" x14ac:dyDescent="0.25">
      <c r="N57" s="24"/>
      <c r="O57" s="24"/>
    </row>
    <row r="58" spans="1:18" ht="16.5" x14ac:dyDescent="0.25">
      <c r="N58" s="24"/>
      <c r="O58" s="24"/>
    </row>
    <row r="59" spans="1:18" ht="16.5" x14ac:dyDescent="0.25">
      <c r="N59" s="24"/>
      <c r="O59" s="24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3" t="s">
        <v>52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9"/>
    </row>
    <row r="2" spans="1:22" ht="20.25" customHeight="1" x14ac:dyDescent="0.25">
      <c r="A2" s="54" t="s">
        <v>11</v>
      </c>
      <c r="B2" s="55"/>
      <c r="C2" s="55"/>
      <c r="D2" s="55"/>
      <c r="E2" s="56" t="s">
        <v>53</v>
      </c>
      <c r="F2" s="56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3"/>
      <c r="M3" s="32"/>
      <c r="N3" s="32"/>
      <c r="O3" s="32"/>
      <c r="P3" s="32"/>
      <c r="Q3" s="34"/>
    </row>
    <row r="4" spans="1:22" ht="16.5" x14ac:dyDescent="0.25">
      <c r="A4" s="57" t="s">
        <v>0</v>
      </c>
      <c r="B4" s="58" t="s">
        <v>10</v>
      </c>
      <c r="C4" s="58"/>
      <c r="D4" s="58"/>
      <c r="E4" s="58"/>
      <c r="F4" s="58"/>
      <c r="G4" s="58"/>
      <c r="H4" s="58"/>
      <c r="I4" s="58"/>
      <c r="J4" s="59" t="s">
        <v>6</v>
      </c>
      <c r="K4" s="59" t="s">
        <v>15</v>
      </c>
      <c r="L4" s="59"/>
      <c r="M4" s="59" t="s">
        <v>8</v>
      </c>
      <c r="N4" s="59"/>
      <c r="O4" s="60" t="s">
        <v>9</v>
      </c>
      <c r="P4" s="60" t="s">
        <v>18</v>
      </c>
      <c r="Q4" s="59" t="s">
        <v>25</v>
      </c>
      <c r="R4" s="59" t="s">
        <v>20</v>
      </c>
      <c r="U4" s="59" t="s">
        <v>25</v>
      </c>
      <c r="V4" s="59" t="s">
        <v>20</v>
      </c>
    </row>
    <row r="5" spans="1:22" ht="45" customHeight="1" x14ac:dyDescent="0.25">
      <c r="A5" s="57"/>
      <c r="B5" s="47" t="s">
        <v>1</v>
      </c>
      <c r="C5" s="47" t="s">
        <v>2</v>
      </c>
      <c r="D5" s="46" t="s">
        <v>3</v>
      </c>
      <c r="E5" s="46" t="s">
        <v>12</v>
      </c>
      <c r="F5" s="46" t="s">
        <v>4</v>
      </c>
      <c r="G5" s="4" t="s">
        <v>5</v>
      </c>
      <c r="H5" s="4" t="s">
        <v>7</v>
      </c>
      <c r="I5" s="15" t="s">
        <v>19</v>
      </c>
      <c r="J5" s="59"/>
      <c r="K5" s="47" t="s">
        <v>16</v>
      </c>
      <c r="L5" s="47" t="s">
        <v>17</v>
      </c>
      <c r="M5" s="46" t="s">
        <v>13</v>
      </c>
      <c r="N5" s="47" t="s">
        <v>14</v>
      </c>
      <c r="O5" s="60"/>
      <c r="P5" s="60"/>
      <c r="Q5" s="59"/>
      <c r="R5" s="59"/>
      <c r="U5" s="59"/>
      <c r="V5" s="59"/>
    </row>
    <row r="6" spans="1:22" s="1" customFormat="1" ht="15.75" customHeight="1" x14ac:dyDescent="0.25">
      <c r="A6" s="27">
        <v>1</v>
      </c>
      <c r="B6" s="16"/>
      <c r="C6" s="16"/>
      <c r="D6" s="3"/>
      <c r="E6" s="17"/>
      <c r="F6" s="3"/>
      <c r="G6" s="3"/>
      <c r="H6" s="13"/>
      <c r="I6" s="19"/>
      <c r="J6" s="12"/>
      <c r="K6" s="12"/>
      <c r="L6" s="12"/>
      <c r="M6" s="12"/>
      <c r="N6" s="22"/>
      <c r="O6" s="12"/>
      <c r="P6" s="12"/>
      <c r="Q6" s="26"/>
      <c r="R6" s="27"/>
      <c r="U6" s="50" t="s">
        <v>24</v>
      </c>
      <c r="V6" s="27" t="s">
        <v>27</v>
      </c>
    </row>
    <row r="7" spans="1:22" s="1" customFormat="1" ht="15.75" customHeight="1" x14ac:dyDescent="0.25">
      <c r="A7" s="27">
        <v>2</v>
      </c>
      <c r="B7" s="16"/>
      <c r="C7" s="16"/>
      <c r="D7" s="3"/>
      <c r="E7" s="29"/>
      <c r="F7" s="3"/>
      <c r="G7" s="3"/>
      <c r="H7" s="17"/>
      <c r="I7" s="19"/>
      <c r="J7" s="12"/>
      <c r="K7" s="12"/>
      <c r="L7" s="12"/>
      <c r="M7" s="12"/>
      <c r="N7" s="12"/>
      <c r="O7" s="12"/>
      <c r="P7" s="12"/>
      <c r="Q7" s="23"/>
      <c r="R7" s="3"/>
      <c r="U7" s="51"/>
      <c r="V7" s="27" t="s">
        <v>43</v>
      </c>
    </row>
    <row r="8" spans="1:22" s="1" customFormat="1" ht="15.75" customHeight="1" x14ac:dyDescent="0.25">
      <c r="A8" s="27">
        <v>3</v>
      </c>
      <c r="B8" s="16"/>
      <c r="C8" s="16"/>
      <c r="D8" s="3"/>
      <c r="E8" s="17"/>
      <c r="F8" s="3"/>
      <c r="G8" s="3"/>
      <c r="H8" s="17"/>
      <c r="I8" s="19"/>
      <c r="J8" s="12"/>
      <c r="K8" s="12"/>
      <c r="L8" s="12"/>
      <c r="M8" s="12"/>
      <c r="N8" s="12"/>
      <c r="O8" s="12"/>
      <c r="P8" s="12"/>
      <c r="Q8" s="23"/>
      <c r="R8" s="3"/>
      <c r="U8" s="51"/>
      <c r="V8" s="27" t="s">
        <v>28</v>
      </c>
    </row>
    <row r="9" spans="1:22" s="1" customFormat="1" ht="15.75" customHeight="1" x14ac:dyDescent="0.25">
      <c r="A9" s="27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6"/>
      <c r="R9" s="27"/>
      <c r="U9" s="51"/>
      <c r="V9" s="27" t="s">
        <v>38</v>
      </c>
    </row>
    <row r="10" spans="1:22" s="1" customFormat="1" ht="15.75" customHeight="1" x14ac:dyDescent="0.25">
      <c r="A10" s="27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6"/>
      <c r="R10" s="28"/>
      <c r="U10" s="51"/>
      <c r="V10" s="27" t="s">
        <v>44</v>
      </c>
    </row>
    <row r="11" spans="1:22" s="1" customFormat="1" ht="15.75" customHeight="1" x14ac:dyDescent="0.25">
      <c r="A11" s="27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6"/>
      <c r="R11" s="28"/>
      <c r="U11" s="52"/>
      <c r="V11" s="27" t="s">
        <v>37</v>
      </c>
    </row>
    <row r="12" spans="1:22" s="14" customFormat="1" ht="15.75" customHeight="1" x14ac:dyDescent="0.25">
      <c r="A12" s="27">
        <v>7</v>
      </c>
      <c r="B12" s="16"/>
      <c r="C12" s="16"/>
      <c r="D12" s="12"/>
      <c r="E12" s="29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6"/>
      <c r="R12" s="35"/>
      <c r="U12" s="50" t="s">
        <v>26</v>
      </c>
      <c r="V12" s="27" t="s">
        <v>30</v>
      </c>
    </row>
    <row r="13" spans="1:22" s="1" customFormat="1" ht="15.75" customHeight="1" x14ac:dyDescent="0.25">
      <c r="A13" s="27">
        <v>8</v>
      </c>
      <c r="B13" s="16"/>
      <c r="C13" s="16"/>
      <c r="D13" s="12"/>
      <c r="E13" s="29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6"/>
      <c r="R13" s="28"/>
      <c r="U13" s="51"/>
      <c r="V13" s="27" t="s">
        <v>47</v>
      </c>
    </row>
    <row r="14" spans="1:22" s="45" customFormat="1" ht="15.75" customHeight="1" x14ac:dyDescent="0.25">
      <c r="A14" s="40">
        <v>9</v>
      </c>
      <c r="B14" s="41"/>
      <c r="C14" s="41"/>
      <c r="D14" s="39"/>
      <c r="E14" s="42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43"/>
      <c r="R14" s="44"/>
      <c r="U14" s="51"/>
      <c r="V14" s="40" t="s">
        <v>46</v>
      </c>
    </row>
    <row r="15" spans="1:22" ht="16.5" x14ac:dyDescent="0.25">
      <c r="A15" s="27">
        <v>10</v>
      </c>
      <c r="B15" s="16"/>
      <c r="C15" s="16"/>
      <c r="D15" s="12"/>
      <c r="E15" s="29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6"/>
      <c r="R15" s="28"/>
      <c r="U15" s="51"/>
      <c r="V15" s="27" t="s">
        <v>31</v>
      </c>
    </row>
    <row r="16" spans="1:22" ht="16.5" x14ac:dyDescent="0.25">
      <c r="A16" s="27">
        <v>11</v>
      </c>
      <c r="B16" s="16"/>
      <c r="C16" s="16"/>
      <c r="D16" s="12"/>
      <c r="E16" s="29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6"/>
      <c r="R16" s="28"/>
      <c r="U16" s="52"/>
      <c r="V16" s="27" t="s">
        <v>32</v>
      </c>
    </row>
    <row r="17" spans="1:22" ht="16.5" x14ac:dyDescent="0.25">
      <c r="A17" s="27">
        <v>12</v>
      </c>
      <c r="B17" s="16"/>
      <c r="C17" s="16"/>
      <c r="D17" s="12"/>
      <c r="E17" s="29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6"/>
      <c r="R17" s="28"/>
      <c r="U17" s="37"/>
      <c r="V17" s="37"/>
    </row>
    <row r="18" spans="1:22" ht="16.5" x14ac:dyDescent="0.25">
      <c r="A18" s="27">
        <v>13</v>
      </c>
      <c r="B18" s="16"/>
      <c r="C18" s="16"/>
      <c r="D18" s="12"/>
      <c r="E18" s="29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6"/>
      <c r="R18" s="28"/>
      <c r="U18" s="38"/>
      <c r="V18" s="38"/>
    </row>
    <row r="19" spans="1:22" ht="16.5" x14ac:dyDescent="0.25">
      <c r="A19" s="27">
        <v>14</v>
      </c>
      <c r="B19" s="30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6"/>
      <c r="R19" s="28"/>
      <c r="U19" s="36" t="s">
        <v>40</v>
      </c>
      <c r="V19" s="3" t="s">
        <v>21</v>
      </c>
    </row>
    <row r="20" spans="1:22" ht="16.5" x14ac:dyDescent="0.25">
      <c r="A20" s="27">
        <v>15</v>
      </c>
      <c r="B20" s="30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6"/>
      <c r="R20" s="28"/>
      <c r="U20" s="3" t="s">
        <v>23</v>
      </c>
      <c r="V20" s="3">
        <f>COUNTIF($Q$6:$Q$55,"PM")</f>
        <v>0</v>
      </c>
    </row>
    <row r="21" spans="1:22" ht="16.5" x14ac:dyDescent="0.25">
      <c r="A21" s="27">
        <v>16</v>
      </c>
      <c r="B21" s="30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6"/>
      <c r="R21" s="28"/>
      <c r="U21" s="3" t="s">
        <v>22</v>
      </c>
      <c r="V21" s="3">
        <f>COUNTIF($Q$6:$Q$56,"PC")</f>
        <v>0</v>
      </c>
    </row>
    <row r="22" spans="1:22" ht="16.5" x14ac:dyDescent="0.25">
      <c r="A22" s="27">
        <v>17</v>
      </c>
      <c r="B22" s="30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6"/>
      <c r="R22" s="28"/>
      <c r="U22" s="36" t="s">
        <v>41</v>
      </c>
      <c r="V22" s="3">
        <f>SUM(V20:V21)</f>
        <v>0</v>
      </c>
    </row>
    <row r="23" spans="1:22" ht="16.5" x14ac:dyDescent="0.25">
      <c r="A23" s="27">
        <v>18</v>
      </c>
      <c r="B23" s="30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6"/>
      <c r="R23" s="28"/>
      <c r="U23" s="38"/>
      <c r="V23" s="38"/>
    </row>
    <row r="24" spans="1:22" ht="16.5" x14ac:dyDescent="0.25">
      <c r="A24" s="27">
        <v>19</v>
      </c>
      <c r="B24" s="30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6"/>
      <c r="R24" s="28"/>
      <c r="U24" s="38"/>
      <c r="V24" s="38"/>
    </row>
    <row r="25" spans="1:22" ht="16.5" x14ac:dyDescent="0.25">
      <c r="A25" s="27">
        <v>20</v>
      </c>
      <c r="B25" s="30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6"/>
      <c r="R25" s="28"/>
      <c r="U25" s="36" t="s">
        <v>20</v>
      </c>
      <c r="V25" s="3" t="s">
        <v>21</v>
      </c>
    </row>
    <row r="26" spans="1:22" ht="16.5" x14ac:dyDescent="0.25">
      <c r="A26" s="27">
        <v>21</v>
      </c>
      <c r="B26" s="30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6"/>
      <c r="R26" s="28"/>
      <c r="U26" s="27" t="s">
        <v>33</v>
      </c>
      <c r="V26" s="3">
        <f>COUNTIF($R$6:$R$55,"MCU")</f>
        <v>0</v>
      </c>
    </row>
    <row r="27" spans="1:22" ht="16.5" x14ac:dyDescent="0.25">
      <c r="A27" s="27">
        <v>22</v>
      </c>
      <c r="B27" s="30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6"/>
      <c r="R27" s="28"/>
      <c r="U27" s="27" t="s">
        <v>42</v>
      </c>
      <c r="V27" s="3">
        <f>COUNTIF($R$6:$R$55,"GSM")</f>
        <v>0</v>
      </c>
    </row>
    <row r="28" spans="1:22" ht="16.5" x14ac:dyDescent="0.25">
      <c r="A28" s="27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6"/>
      <c r="R28" s="28"/>
      <c r="U28" s="27" t="s">
        <v>34</v>
      </c>
      <c r="V28" s="3">
        <f>COUNTIF($R$6:$R$55,"GPS")</f>
        <v>0</v>
      </c>
    </row>
    <row r="29" spans="1:22" ht="16.5" x14ac:dyDescent="0.25">
      <c r="A29" s="27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6"/>
      <c r="R29" s="28"/>
      <c r="U29" s="27" t="s">
        <v>39</v>
      </c>
      <c r="V29" s="3">
        <f>COUNTIF($R$6:$R$55,"NG")</f>
        <v>0</v>
      </c>
    </row>
    <row r="30" spans="1:22" ht="16.5" x14ac:dyDescent="0.25">
      <c r="A30" s="27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6"/>
      <c r="R30" s="28"/>
      <c r="U30" s="27" t="s">
        <v>45</v>
      </c>
      <c r="V30" s="3">
        <f>COUNTIF($R$6:$R$56,"ACC")</f>
        <v>0</v>
      </c>
    </row>
    <row r="31" spans="1:22" ht="16.5" x14ac:dyDescent="0.25">
      <c r="A31" s="27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6"/>
      <c r="R31" s="28"/>
      <c r="U31" s="27" t="s">
        <v>29</v>
      </c>
      <c r="V31" s="3">
        <f>COUNTIF($R$6:$R$55,"LK")</f>
        <v>0</v>
      </c>
    </row>
    <row r="32" spans="1:22" ht="16.5" x14ac:dyDescent="0.25">
      <c r="A32" s="27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6"/>
      <c r="R32" s="28"/>
      <c r="U32" s="27" t="s">
        <v>35</v>
      </c>
      <c r="V32" s="3">
        <f>COUNTIF($R$6:$R$55,"MCH")</f>
        <v>0</v>
      </c>
    </row>
    <row r="33" spans="1:22" ht="16.5" x14ac:dyDescent="0.25">
      <c r="A33" s="27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6"/>
      <c r="R33" s="28"/>
      <c r="U33" s="27" t="s">
        <v>48</v>
      </c>
      <c r="V33" s="3">
        <f>COUNTIF($R$6:$R$55,"SF")</f>
        <v>0</v>
      </c>
    </row>
    <row r="34" spans="1:22" ht="16.5" x14ac:dyDescent="0.25">
      <c r="A34" s="27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6"/>
      <c r="R34" s="28"/>
      <c r="U34" s="27" t="s">
        <v>49</v>
      </c>
      <c r="V34" s="3">
        <f>COUNTIF($R$6:$R$55,"RTB")</f>
        <v>0</v>
      </c>
    </row>
    <row r="35" spans="1:22" ht="16.5" x14ac:dyDescent="0.25">
      <c r="A35" s="27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6"/>
      <c r="R35" s="28"/>
      <c r="U35" s="27" t="s">
        <v>50</v>
      </c>
      <c r="V35" s="3">
        <f>COUNTIF($R$6:$R$55,"NCFW")</f>
        <v>0</v>
      </c>
    </row>
    <row r="36" spans="1:22" ht="16.5" x14ac:dyDescent="0.25">
      <c r="A36" s="27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6"/>
      <c r="R36" s="28"/>
      <c r="U36" s="27" t="s">
        <v>36</v>
      </c>
      <c r="V36" s="3">
        <f>COUNTIF($R$6:$R$55,"KL")</f>
        <v>0</v>
      </c>
    </row>
    <row r="37" spans="1:22" ht="16.5" x14ac:dyDescent="0.25">
      <c r="A37" s="27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6"/>
      <c r="R37" s="28"/>
      <c r="U37" s="36" t="s">
        <v>41</v>
      </c>
      <c r="V37" s="3">
        <f>SUM(V26:V36)</f>
        <v>0</v>
      </c>
    </row>
    <row r="38" spans="1:22" ht="16.5" x14ac:dyDescent="0.25">
      <c r="A38" s="27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6"/>
      <c r="R38" s="28"/>
    </row>
    <row r="39" spans="1:22" ht="16.5" x14ac:dyDescent="0.25">
      <c r="A39" s="27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6"/>
      <c r="R39" s="28"/>
    </row>
    <row r="40" spans="1:22" ht="16.5" x14ac:dyDescent="0.25">
      <c r="A40" s="27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6"/>
      <c r="R40" s="28"/>
    </row>
    <row r="41" spans="1:22" ht="16.5" x14ac:dyDescent="0.25">
      <c r="A41" s="27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6"/>
      <c r="R41" s="28"/>
    </row>
    <row r="42" spans="1:22" ht="16.5" x14ac:dyDescent="0.25">
      <c r="A42" s="27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6"/>
      <c r="R42" s="28"/>
    </row>
    <row r="43" spans="1:22" ht="16.5" x14ac:dyDescent="0.25">
      <c r="A43" s="27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6"/>
      <c r="R43" s="28"/>
    </row>
    <row r="44" spans="1:22" ht="16.5" x14ac:dyDescent="0.25">
      <c r="A44" s="27">
        <v>39</v>
      </c>
      <c r="B44" s="16"/>
      <c r="C44" s="16"/>
      <c r="D44" s="3"/>
      <c r="E44" s="17"/>
      <c r="F44" s="3"/>
      <c r="G44" s="3"/>
      <c r="H44" s="12"/>
      <c r="I44" s="12" t="s">
        <v>51</v>
      </c>
      <c r="J44" s="12"/>
      <c r="K44" s="12"/>
      <c r="L44" s="12"/>
      <c r="M44" s="12"/>
      <c r="N44" s="12"/>
      <c r="O44" s="12"/>
      <c r="P44" s="12"/>
      <c r="Q44" s="26"/>
      <c r="R44" s="28"/>
    </row>
    <row r="45" spans="1:22" ht="16.5" x14ac:dyDescent="0.25">
      <c r="A45" s="27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6"/>
      <c r="R45" s="28"/>
    </row>
    <row r="46" spans="1:22" ht="16.5" x14ac:dyDescent="0.25">
      <c r="A46" s="27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6"/>
      <c r="R46" s="28"/>
    </row>
    <row r="47" spans="1:22" ht="16.5" x14ac:dyDescent="0.25">
      <c r="A47" s="27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6"/>
      <c r="R47" s="28"/>
    </row>
    <row r="48" spans="1:22" ht="16.5" x14ac:dyDescent="0.25">
      <c r="A48" s="27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6"/>
      <c r="R48" s="28"/>
    </row>
    <row r="49" spans="1:18" ht="16.5" x14ac:dyDescent="0.25">
      <c r="A49" s="27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6"/>
      <c r="R49" s="28"/>
    </row>
    <row r="50" spans="1:18" ht="16.5" x14ac:dyDescent="0.25">
      <c r="A50" s="27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6"/>
      <c r="R50" s="28"/>
    </row>
    <row r="51" spans="1:18" ht="16.5" x14ac:dyDescent="0.25">
      <c r="A51" s="27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6"/>
      <c r="R51" s="28"/>
    </row>
    <row r="52" spans="1:18" ht="16.5" x14ac:dyDescent="0.25">
      <c r="A52" s="27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6"/>
      <c r="R52" s="28"/>
    </row>
    <row r="53" spans="1:18" ht="16.5" x14ac:dyDescent="0.25">
      <c r="A53" s="27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6"/>
      <c r="R53" s="28"/>
    </row>
    <row r="54" spans="1:18" ht="16.5" x14ac:dyDescent="0.25">
      <c r="A54" s="27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6"/>
      <c r="R54" s="28"/>
    </row>
    <row r="55" spans="1:18" ht="16.5" x14ac:dyDescent="0.25">
      <c r="A55" s="27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5"/>
      <c r="M55" s="18"/>
      <c r="N55" s="18"/>
      <c r="O55" s="18"/>
      <c r="P55" s="18"/>
      <c r="Q55" s="18"/>
      <c r="R55" s="28"/>
    </row>
    <row r="57" spans="1:18" ht="16.5" x14ac:dyDescent="0.25">
      <c r="N57" s="24"/>
      <c r="O57" s="24"/>
    </row>
    <row r="58" spans="1:18" ht="16.5" x14ac:dyDescent="0.25">
      <c r="N58" s="24"/>
      <c r="O58" s="24"/>
    </row>
    <row r="59" spans="1:18" ht="16.5" x14ac:dyDescent="0.25">
      <c r="N59" s="24"/>
      <c r="O59" s="24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3" t="s">
        <v>52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9"/>
    </row>
    <row r="2" spans="1:22" ht="20.25" customHeight="1" x14ac:dyDescent="0.25">
      <c r="A2" s="54" t="s">
        <v>11</v>
      </c>
      <c r="B2" s="55"/>
      <c r="C2" s="55"/>
      <c r="D2" s="55"/>
      <c r="E2" s="56"/>
      <c r="F2" s="56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3"/>
      <c r="M3" s="32"/>
      <c r="N3" s="32"/>
      <c r="O3" s="32"/>
      <c r="P3" s="32"/>
      <c r="Q3" s="34"/>
    </row>
    <row r="4" spans="1:22" ht="16.5" x14ac:dyDescent="0.25">
      <c r="A4" s="57" t="s">
        <v>0</v>
      </c>
      <c r="B4" s="58" t="s">
        <v>10</v>
      </c>
      <c r="C4" s="58"/>
      <c r="D4" s="58"/>
      <c r="E4" s="58"/>
      <c r="F4" s="58"/>
      <c r="G4" s="58"/>
      <c r="H4" s="58"/>
      <c r="I4" s="58"/>
      <c r="J4" s="59" t="s">
        <v>6</v>
      </c>
      <c r="K4" s="59" t="s">
        <v>15</v>
      </c>
      <c r="L4" s="59"/>
      <c r="M4" s="59" t="s">
        <v>8</v>
      </c>
      <c r="N4" s="59"/>
      <c r="O4" s="60" t="s">
        <v>9</v>
      </c>
      <c r="P4" s="60" t="s">
        <v>18</v>
      </c>
      <c r="Q4" s="59" t="s">
        <v>25</v>
      </c>
      <c r="R4" s="59" t="s">
        <v>20</v>
      </c>
      <c r="U4" s="59" t="s">
        <v>25</v>
      </c>
      <c r="V4" s="59" t="s">
        <v>20</v>
      </c>
    </row>
    <row r="5" spans="1:22" ht="45" customHeight="1" x14ac:dyDescent="0.25">
      <c r="A5" s="57"/>
      <c r="B5" s="49" t="s">
        <v>1</v>
      </c>
      <c r="C5" s="49" t="s">
        <v>2</v>
      </c>
      <c r="D5" s="48" t="s">
        <v>3</v>
      </c>
      <c r="E5" s="48" t="s">
        <v>12</v>
      </c>
      <c r="F5" s="48" t="s">
        <v>4</v>
      </c>
      <c r="G5" s="4" t="s">
        <v>5</v>
      </c>
      <c r="H5" s="4" t="s">
        <v>7</v>
      </c>
      <c r="I5" s="15" t="s">
        <v>19</v>
      </c>
      <c r="J5" s="59"/>
      <c r="K5" s="49" t="s">
        <v>16</v>
      </c>
      <c r="L5" s="49" t="s">
        <v>17</v>
      </c>
      <c r="M5" s="48" t="s">
        <v>13</v>
      </c>
      <c r="N5" s="49" t="s">
        <v>14</v>
      </c>
      <c r="O5" s="60"/>
      <c r="P5" s="60"/>
      <c r="Q5" s="59"/>
      <c r="R5" s="59"/>
      <c r="U5" s="59"/>
      <c r="V5" s="59"/>
    </row>
    <row r="6" spans="1:22" s="1" customFormat="1" ht="15.75" customHeight="1" x14ac:dyDescent="0.25">
      <c r="A6" s="27">
        <v>1</v>
      </c>
      <c r="B6" s="16">
        <v>43621</v>
      </c>
      <c r="C6" s="16">
        <v>43621</v>
      </c>
      <c r="D6" s="3" t="s">
        <v>54</v>
      </c>
      <c r="E6" s="17">
        <v>861694031116328</v>
      </c>
      <c r="F6" s="3"/>
      <c r="G6" s="3" t="s">
        <v>55</v>
      </c>
      <c r="H6" s="13"/>
      <c r="I6" s="19" t="s">
        <v>56</v>
      </c>
      <c r="J6" s="12" t="s">
        <v>58</v>
      </c>
      <c r="K6" s="12" t="s">
        <v>57</v>
      </c>
      <c r="L6" s="12"/>
      <c r="M6" s="12" t="s">
        <v>59</v>
      </c>
      <c r="N6" s="22"/>
      <c r="O6" s="12" t="s">
        <v>60</v>
      </c>
      <c r="P6" s="12" t="s">
        <v>61</v>
      </c>
      <c r="Q6" s="26" t="s">
        <v>26</v>
      </c>
      <c r="R6" s="27" t="s">
        <v>32</v>
      </c>
      <c r="U6" s="50" t="s">
        <v>24</v>
      </c>
      <c r="V6" s="27" t="s">
        <v>27</v>
      </c>
    </row>
    <row r="7" spans="1:22" s="1" customFormat="1" ht="15.75" customHeight="1" x14ac:dyDescent="0.25">
      <c r="A7" s="27">
        <v>2</v>
      </c>
      <c r="B7" s="16"/>
      <c r="C7" s="16"/>
      <c r="D7" s="3"/>
      <c r="E7" s="29"/>
      <c r="F7" s="3"/>
      <c r="G7" s="3"/>
      <c r="H7" s="17"/>
      <c r="I7" s="19"/>
      <c r="J7" s="12"/>
      <c r="K7" s="12"/>
      <c r="L7" s="12"/>
      <c r="M7" s="12"/>
      <c r="N7" s="12"/>
      <c r="O7" s="12"/>
      <c r="P7" s="12"/>
      <c r="Q7" s="23"/>
      <c r="R7" s="3"/>
      <c r="U7" s="51"/>
      <c r="V7" s="27" t="s">
        <v>43</v>
      </c>
    </row>
    <row r="8" spans="1:22" s="1" customFormat="1" ht="15.75" customHeight="1" x14ac:dyDescent="0.25">
      <c r="A8" s="27">
        <v>3</v>
      </c>
      <c r="B8" s="16"/>
      <c r="C8" s="16"/>
      <c r="D8" s="3"/>
      <c r="E8" s="17"/>
      <c r="F8" s="3"/>
      <c r="G8" s="3"/>
      <c r="H8" s="17"/>
      <c r="I8" s="19"/>
      <c r="J8" s="12"/>
      <c r="K8" s="12"/>
      <c r="L8" s="12"/>
      <c r="M8" s="12"/>
      <c r="N8" s="12"/>
      <c r="O8" s="12"/>
      <c r="P8" s="12"/>
      <c r="Q8" s="23"/>
      <c r="R8" s="3"/>
      <c r="U8" s="51"/>
      <c r="V8" s="27" t="s">
        <v>28</v>
      </c>
    </row>
    <row r="9" spans="1:22" s="1" customFormat="1" ht="15.75" customHeight="1" x14ac:dyDescent="0.25">
      <c r="A9" s="27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6"/>
      <c r="R9" s="27"/>
      <c r="U9" s="51"/>
      <c r="V9" s="27" t="s">
        <v>38</v>
      </c>
    </row>
    <row r="10" spans="1:22" s="1" customFormat="1" ht="15.75" customHeight="1" x14ac:dyDescent="0.25">
      <c r="A10" s="27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6"/>
      <c r="R10" s="28"/>
      <c r="U10" s="51"/>
      <c r="V10" s="27" t="s">
        <v>44</v>
      </c>
    </row>
    <row r="11" spans="1:22" s="1" customFormat="1" ht="15.75" customHeight="1" x14ac:dyDescent="0.25">
      <c r="A11" s="27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6"/>
      <c r="R11" s="28"/>
      <c r="U11" s="52"/>
      <c r="V11" s="27" t="s">
        <v>37</v>
      </c>
    </row>
    <row r="12" spans="1:22" s="14" customFormat="1" ht="15.75" customHeight="1" x14ac:dyDescent="0.25">
      <c r="A12" s="27">
        <v>7</v>
      </c>
      <c r="B12" s="16"/>
      <c r="C12" s="16"/>
      <c r="D12" s="12"/>
      <c r="E12" s="29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6"/>
      <c r="R12" s="35"/>
      <c r="U12" s="50" t="s">
        <v>26</v>
      </c>
      <c r="V12" s="27" t="s">
        <v>30</v>
      </c>
    </row>
    <row r="13" spans="1:22" s="1" customFormat="1" ht="15.75" customHeight="1" x14ac:dyDescent="0.25">
      <c r="A13" s="27">
        <v>8</v>
      </c>
      <c r="B13" s="16"/>
      <c r="C13" s="16"/>
      <c r="D13" s="12"/>
      <c r="E13" s="29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6"/>
      <c r="R13" s="28"/>
      <c r="U13" s="51"/>
      <c r="V13" s="27" t="s">
        <v>47</v>
      </c>
    </row>
    <row r="14" spans="1:22" s="45" customFormat="1" ht="15.75" customHeight="1" x14ac:dyDescent="0.25">
      <c r="A14" s="40">
        <v>9</v>
      </c>
      <c r="B14" s="41"/>
      <c r="C14" s="41"/>
      <c r="D14" s="39"/>
      <c r="E14" s="42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43"/>
      <c r="R14" s="44"/>
      <c r="U14" s="51"/>
      <c r="V14" s="40" t="s">
        <v>46</v>
      </c>
    </row>
    <row r="15" spans="1:22" ht="16.5" x14ac:dyDescent="0.25">
      <c r="A15" s="27">
        <v>10</v>
      </c>
      <c r="B15" s="16"/>
      <c r="C15" s="16"/>
      <c r="D15" s="12"/>
      <c r="E15" s="29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6"/>
      <c r="R15" s="28"/>
      <c r="U15" s="51"/>
      <c r="V15" s="27" t="s">
        <v>31</v>
      </c>
    </row>
    <row r="16" spans="1:22" ht="16.5" x14ac:dyDescent="0.25">
      <c r="A16" s="27">
        <v>11</v>
      </c>
      <c r="B16" s="16"/>
      <c r="C16" s="16"/>
      <c r="D16" s="12"/>
      <c r="E16" s="29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6"/>
      <c r="R16" s="28"/>
      <c r="U16" s="52"/>
      <c r="V16" s="27" t="s">
        <v>32</v>
      </c>
    </row>
    <row r="17" spans="1:22" ht="16.5" x14ac:dyDescent="0.25">
      <c r="A17" s="27">
        <v>12</v>
      </c>
      <c r="B17" s="16"/>
      <c r="C17" s="16"/>
      <c r="D17" s="12"/>
      <c r="E17" s="29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6"/>
      <c r="R17" s="28"/>
      <c r="U17" s="37"/>
      <c r="V17" s="37"/>
    </row>
    <row r="18" spans="1:22" ht="16.5" x14ac:dyDescent="0.25">
      <c r="A18" s="27">
        <v>13</v>
      </c>
      <c r="B18" s="16"/>
      <c r="C18" s="16"/>
      <c r="D18" s="12"/>
      <c r="E18" s="29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6"/>
      <c r="R18" s="28"/>
      <c r="U18" s="38"/>
      <c r="V18" s="38"/>
    </row>
    <row r="19" spans="1:22" ht="16.5" x14ac:dyDescent="0.25">
      <c r="A19" s="27">
        <v>14</v>
      </c>
      <c r="B19" s="30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6"/>
      <c r="R19" s="28"/>
      <c r="U19" s="36" t="s">
        <v>40</v>
      </c>
      <c r="V19" s="3" t="s">
        <v>21</v>
      </c>
    </row>
    <row r="20" spans="1:22" ht="16.5" x14ac:dyDescent="0.25">
      <c r="A20" s="27">
        <v>15</v>
      </c>
      <c r="B20" s="30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6"/>
      <c r="R20" s="28"/>
      <c r="U20" s="3" t="s">
        <v>23</v>
      </c>
      <c r="V20" s="3">
        <f>COUNTIF($Q$6:$Q$55,"PM")</f>
        <v>1</v>
      </c>
    </row>
    <row r="21" spans="1:22" ht="16.5" x14ac:dyDescent="0.25">
      <c r="A21" s="27">
        <v>16</v>
      </c>
      <c r="B21" s="30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6"/>
      <c r="R21" s="28"/>
      <c r="U21" s="3" t="s">
        <v>22</v>
      </c>
      <c r="V21" s="3">
        <f>COUNTIF($Q$6:$Q$56,"PC")</f>
        <v>0</v>
      </c>
    </row>
    <row r="22" spans="1:22" ht="16.5" x14ac:dyDescent="0.25">
      <c r="A22" s="27">
        <v>17</v>
      </c>
      <c r="B22" s="30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6"/>
      <c r="R22" s="28"/>
      <c r="U22" s="36" t="s">
        <v>41</v>
      </c>
      <c r="V22" s="3">
        <f>SUM(V20:V21)</f>
        <v>1</v>
      </c>
    </row>
    <row r="23" spans="1:22" ht="16.5" x14ac:dyDescent="0.25">
      <c r="A23" s="27">
        <v>18</v>
      </c>
      <c r="B23" s="30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6"/>
      <c r="R23" s="28"/>
      <c r="U23" s="38"/>
      <c r="V23" s="38"/>
    </row>
    <row r="24" spans="1:22" ht="16.5" x14ac:dyDescent="0.25">
      <c r="A24" s="27">
        <v>19</v>
      </c>
      <c r="B24" s="30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6"/>
      <c r="R24" s="28"/>
      <c r="U24" s="38"/>
      <c r="V24" s="38"/>
    </row>
    <row r="25" spans="1:22" ht="16.5" x14ac:dyDescent="0.25">
      <c r="A25" s="27">
        <v>20</v>
      </c>
      <c r="B25" s="30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6"/>
      <c r="R25" s="28"/>
      <c r="U25" s="36" t="s">
        <v>20</v>
      </c>
      <c r="V25" s="3" t="s">
        <v>21</v>
      </c>
    </row>
    <row r="26" spans="1:22" ht="16.5" x14ac:dyDescent="0.25">
      <c r="A26" s="27">
        <v>21</v>
      </c>
      <c r="B26" s="30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6"/>
      <c r="R26" s="28"/>
      <c r="U26" s="27" t="s">
        <v>33</v>
      </c>
      <c r="V26" s="3">
        <f>COUNTIF($R$6:$R$55,"MCU")</f>
        <v>0</v>
      </c>
    </row>
    <row r="27" spans="1:22" ht="16.5" x14ac:dyDescent="0.25">
      <c r="A27" s="27">
        <v>22</v>
      </c>
      <c r="B27" s="30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6"/>
      <c r="R27" s="28"/>
      <c r="U27" s="27" t="s">
        <v>42</v>
      </c>
      <c r="V27" s="3">
        <f>COUNTIF($R$6:$R$55,"GSM")</f>
        <v>0</v>
      </c>
    </row>
    <row r="28" spans="1:22" ht="16.5" x14ac:dyDescent="0.25">
      <c r="A28" s="27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6"/>
      <c r="R28" s="28"/>
      <c r="U28" s="27" t="s">
        <v>34</v>
      </c>
      <c r="V28" s="3">
        <f>COUNTIF($R$6:$R$55,"GPS")</f>
        <v>0</v>
      </c>
    </row>
    <row r="29" spans="1:22" ht="16.5" x14ac:dyDescent="0.25">
      <c r="A29" s="27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6"/>
      <c r="R29" s="28"/>
      <c r="U29" s="27" t="s">
        <v>39</v>
      </c>
      <c r="V29" s="3">
        <f>COUNTIF($R$6:$R$55,"NG")</f>
        <v>0</v>
      </c>
    </row>
    <row r="30" spans="1:22" ht="16.5" x14ac:dyDescent="0.25">
      <c r="A30" s="27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6"/>
      <c r="R30" s="28"/>
      <c r="U30" s="27" t="s">
        <v>45</v>
      </c>
      <c r="V30" s="3">
        <f>COUNTIF($R$6:$R$56,"ACC")</f>
        <v>0</v>
      </c>
    </row>
    <row r="31" spans="1:22" ht="16.5" x14ac:dyDescent="0.25">
      <c r="A31" s="27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6"/>
      <c r="R31" s="28"/>
      <c r="U31" s="27" t="s">
        <v>29</v>
      </c>
      <c r="V31" s="3">
        <f>COUNTIF($R$6:$R$55,"LK")</f>
        <v>0</v>
      </c>
    </row>
    <row r="32" spans="1:22" ht="16.5" x14ac:dyDescent="0.25">
      <c r="A32" s="27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6"/>
      <c r="R32" s="28"/>
      <c r="U32" s="27" t="s">
        <v>35</v>
      </c>
      <c r="V32" s="3">
        <f>COUNTIF($R$6:$R$55,"MCH")</f>
        <v>0</v>
      </c>
    </row>
    <row r="33" spans="1:22" ht="16.5" x14ac:dyDescent="0.25">
      <c r="A33" s="27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6"/>
      <c r="R33" s="28"/>
      <c r="U33" s="27" t="s">
        <v>48</v>
      </c>
      <c r="V33" s="3">
        <f>COUNTIF($R$6:$R$55,"SF")</f>
        <v>0</v>
      </c>
    </row>
    <row r="34" spans="1:22" ht="16.5" x14ac:dyDescent="0.25">
      <c r="A34" s="27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6"/>
      <c r="R34" s="28"/>
      <c r="U34" s="27" t="s">
        <v>49</v>
      </c>
      <c r="V34" s="3">
        <f>COUNTIF($R$6:$R$55,"RTB")</f>
        <v>0</v>
      </c>
    </row>
    <row r="35" spans="1:22" ht="16.5" x14ac:dyDescent="0.25">
      <c r="A35" s="27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6"/>
      <c r="R35" s="28"/>
      <c r="U35" s="27" t="s">
        <v>50</v>
      </c>
      <c r="V35" s="3">
        <f>COUNTIF($R$6:$R$55,"NCFW")</f>
        <v>0</v>
      </c>
    </row>
    <row r="36" spans="1:22" ht="16.5" x14ac:dyDescent="0.25">
      <c r="A36" s="27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6"/>
      <c r="R36" s="28"/>
      <c r="U36" s="27" t="s">
        <v>36</v>
      </c>
      <c r="V36" s="3">
        <f>COUNTIF($R$6:$R$55,"KL")</f>
        <v>1</v>
      </c>
    </row>
    <row r="37" spans="1:22" ht="16.5" x14ac:dyDescent="0.25">
      <c r="A37" s="27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6"/>
      <c r="R37" s="28"/>
      <c r="U37" s="36" t="s">
        <v>41</v>
      </c>
      <c r="V37" s="3">
        <f>SUM(V26:V36)</f>
        <v>1</v>
      </c>
    </row>
    <row r="38" spans="1:22" ht="16.5" x14ac:dyDescent="0.25">
      <c r="A38" s="27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6"/>
      <c r="R38" s="28"/>
    </row>
    <row r="39" spans="1:22" ht="16.5" x14ac:dyDescent="0.25">
      <c r="A39" s="27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6"/>
      <c r="R39" s="28"/>
    </row>
    <row r="40" spans="1:22" ht="16.5" x14ac:dyDescent="0.25">
      <c r="A40" s="27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6"/>
      <c r="R40" s="28"/>
    </row>
    <row r="41" spans="1:22" ht="16.5" x14ac:dyDescent="0.25">
      <c r="A41" s="27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6"/>
      <c r="R41" s="28"/>
    </row>
    <row r="42" spans="1:22" ht="16.5" x14ac:dyDescent="0.25">
      <c r="A42" s="27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6"/>
      <c r="R42" s="28"/>
    </row>
    <row r="43" spans="1:22" ht="16.5" x14ac:dyDescent="0.25">
      <c r="A43" s="27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6"/>
      <c r="R43" s="28"/>
    </row>
    <row r="44" spans="1:22" ht="16.5" x14ac:dyDescent="0.25">
      <c r="A44" s="27">
        <v>39</v>
      </c>
      <c r="B44" s="16"/>
      <c r="C44" s="16"/>
      <c r="D44" s="3"/>
      <c r="E44" s="17"/>
      <c r="F44" s="3"/>
      <c r="G44" s="3"/>
      <c r="H44" s="12"/>
      <c r="I44" s="12" t="s">
        <v>51</v>
      </c>
      <c r="J44" s="12"/>
      <c r="K44" s="12"/>
      <c r="L44" s="12"/>
      <c r="M44" s="12"/>
      <c r="N44" s="12"/>
      <c r="O44" s="12"/>
      <c r="P44" s="12"/>
      <c r="Q44" s="26"/>
      <c r="R44" s="28"/>
    </row>
    <row r="45" spans="1:22" ht="16.5" x14ac:dyDescent="0.25">
      <c r="A45" s="27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6"/>
      <c r="R45" s="28"/>
    </row>
    <row r="46" spans="1:22" ht="16.5" x14ac:dyDescent="0.25">
      <c r="A46" s="27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6"/>
      <c r="R46" s="28"/>
    </row>
    <row r="47" spans="1:22" ht="16.5" x14ac:dyDescent="0.25">
      <c r="A47" s="27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6"/>
      <c r="R47" s="28"/>
    </row>
    <row r="48" spans="1:22" ht="16.5" x14ac:dyDescent="0.25">
      <c r="A48" s="27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6"/>
      <c r="R48" s="28"/>
    </row>
    <row r="49" spans="1:18" ht="16.5" x14ac:dyDescent="0.25">
      <c r="A49" s="27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6"/>
      <c r="R49" s="28"/>
    </row>
    <row r="50" spans="1:18" ht="16.5" x14ac:dyDescent="0.25">
      <c r="A50" s="27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6"/>
      <c r="R50" s="28"/>
    </row>
    <row r="51" spans="1:18" ht="16.5" x14ac:dyDescent="0.25">
      <c r="A51" s="27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6"/>
      <c r="R51" s="28"/>
    </row>
    <row r="52" spans="1:18" ht="16.5" x14ac:dyDescent="0.25">
      <c r="A52" s="27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6"/>
      <c r="R52" s="28"/>
    </row>
    <row r="53" spans="1:18" ht="16.5" x14ac:dyDescent="0.25">
      <c r="A53" s="27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6"/>
      <c r="R53" s="28"/>
    </row>
    <row r="54" spans="1:18" ht="16.5" x14ac:dyDescent="0.25">
      <c r="A54" s="27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6"/>
      <c r="R54" s="28"/>
    </row>
    <row r="55" spans="1:18" ht="16.5" x14ac:dyDescent="0.25">
      <c r="A55" s="27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5"/>
      <c r="M55" s="18"/>
      <c r="N55" s="18"/>
      <c r="O55" s="18"/>
      <c r="P55" s="18"/>
      <c r="Q55" s="18"/>
      <c r="R55" s="28"/>
    </row>
    <row r="57" spans="1:18" ht="16.5" x14ac:dyDescent="0.25">
      <c r="N57" s="24"/>
      <c r="O57" s="24"/>
    </row>
    <row r="58" spans="1:18" ht="16.5" x14ac:dyDescent="0.25">
      <c r="N58" s="24"/>
      <c r="O58" s="24"/>
    </row>
    <row r="59" spans="1:18" ht="16.5" x14ac:dyDescent="0.25">
      <c r="N59" s="24"/>
      <c r="O59" s="24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Phụ Kiện</vt:lpstr>
      <vt:lpstr>TG102E</vt:lpstr>
      <vt:lpstr>TG007X</vt:lpstr>
      <vt:lpstr>TG102V</vt:lpstr>
      <vt:lpstr>TG102SE</vt:lpstr>
      <vt:lpstr>TG102LE</vt:lpstr>
      <vt:lpstr>TG102</vt:lpstr>
      <vt:lpstr>Tổng Hợp Tháng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2019-07-31T01:52:27Z</dcterms:modified>
</cp:coreProperties>
</file>