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_VNET\BaoCao\baocaobaohanh\nam2019\thang7\02.XuLyBH\"/>
    </mc:Choice>
  </mc:AlternateContent>
  <bookViews>
    <workbookView xWindow="-15" yWindow="4035" windowWidth="10320" windowHeight="4065"/>
  </bookViews>
  <sheets>
    <sheet name="TG102V" sheetId="34" r:id="rId1"/>
    <sheet name="TG007S" sheetId="33" r:id="rId2"/>
    <sheet name="TG007X" sheetId="32" r:id="rId3"/>
    <sheet name="TG102LE" sheetId="31" r:id="rId4"/>
    <sheet name="TG007" sheetId="30" r:id="rId5"/>
    <sheet name="TG102" sheetId="29" r:id="rId6"/>
    <sheet name="Tong hop thang" sheetId="23" r:id="rId7"/>
  </sheets>
  <calcPr calcId="152511"/>
</workbook>
</file>

<file path=xl/calcChain.xml><?xml version="1.0" encoding="utf-8"?>
<calcChain xmlns="http://schemas.openxmlformats.org/spreadsheetml/2006/main">
  <c r="U36" i="34" l="1"/>
  <c r="U35" i="34"/>
  <c r="U34" i="34"/>
  <c r="U33" i="34"/>
  <c r="U32" i="34"/>
  <c r="U31" i="34"/>
  <c r="U30" i="34"/>
  <c r="U29" i="34"/>
  <c r="U28" i="34"/>
  <c r="U27" i="34"/>
  <c r="U26" i="34"/>
  <c r="U21" i="34"/>
  <c r="U20" i="34"/>
  <c r="U36" i="33"/>
  <c r="U35" i="33"/>
  <c r="U34" i="33"/>
  <c r="U33" i="33"/>
  <c r="U32" i="33"/>
  <c r="U31" i="33"/>
  <c r="U30" i="33"/>
  <c r="U29" i="33"/>
  <c r="U28" i="33"/>
  <c r="U27" i="33"/>
  <c r="U26" i="33"/>
  <c r="U21" i="33"/>
  <c r="U20" i="33"/>
  <c r="U37" i="34" l="1"/>
  <c r="U22" i="34"/>
  <c r="U22" i="33"/>
  <c r="U37" i="33"/>
  <c r="U36" i="32"/>
  <c r="U35" i="32"/>
  <c r="U34" i="32"/>
  <c r="U33" i="32"/>
  <c r="U32" i="32"/>
  <c r="U31" i="32"/>
  <c r="U30" i="32"/>
  <c r="U29" i="32"/>
  <c r="U28" i="32"/>
  <c r="U27" i="32"/>
  <c r="U26" i="32"/>
  <c r="U21" i="32"/>
  <c r="U20" i="32"/>
  <c r="U37" i="32" l="1"/>
  <c r="U22" i="32"/>
  <c r="V36" i="31"/>
  <c r="V35" i="31"/>
  <c r="V34" i="31"/>
  <c r="V33" i="31"/>
  <c r="V32" i="31"/>
  <c r="V31" i="31"/>
  <c r="V30" i="31"/>
  <c r="V29" i="31"/>
  <c r="V28" i="31"/>
  <c r="V27" i="31"/>
  <c r="V26" i="31"/>
  <c r="V21" i="31"/>
  <c r="V20" i="31"/>
  <c r="V36" i="30"/>
  <c r="V35" i="30"/>
  <c r="V34" i="30"/>
  <c r="V33" i="30"/>
  <c r="V32" i="30"/>
  <c r="V31" i="30"/>
  <c r="V30" i="30"/>
  <c r="V29" i="30"/>
  <c r="V28" i="30"/>
  <c r="V27" i="30"/>
  <c r="V26" i="30"/>
  <c r="V21" i="30"/>
  <c r="V20" i="30"/>
  <c r="V36" i="29"/>
  <c r="V35" i="29"/>
  <c r="V34" i="29"/>
  <c r="V33" i="29"/>
  <c r="V32" i="29"/>
  <c r="V31" i="29"/>
  <c r="V30" i="29"/>
  <c r="V29" i="29"/>
  <c r="V28" i="29"/>
  <c r="V27" i="29"/>
  <c r="V26" i="29"/>
  <c r="V21" i="29"/>
  <c r="V20" i="29"/>
  <c r="V37" i="31" l="1"/>
  <c r="V22" i="31"/>
  <c r="V37" i="30"/>
  <c r="V37" i="29"/>
  <c r="V22" i="29"/>
  <c r="V22" i="30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</calcChain>
</file>

<file path=xl/sharedStrings.xml><?xml version="1.0" encoding="utf-8"?>
<sst xmlns="http://schemas.openxmlformats.org/spreadsheetml/2006/main" count="1408" uniqueCount="191">
  <si>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</si>
  <si>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</si>
  <si>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</si>
  <si>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</si>
  <si>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</si>
  <si>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</si>
  <si>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</si>
  <si>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</si>
  <si>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</si>
  <si>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</si>
  <si>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</si>
  <si>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</si>
  <si>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</si>
  <si>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</si>
  <si>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</si>
  <si>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</si>
  <si>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</si>
  <si>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</si>
  <si>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</si>
  <si>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</si>
  <si>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</si>
  <si>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</si>
  <si>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</si>
  <si>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</si>
  <si>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</si>
  <si>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</si>
  <si>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</si>
  <si>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</si>
  <si>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</si>
  <si>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</si>
  <si>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</si>
  <si>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</si>
  <si>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</si>
  <si>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</si>
  <si>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</si>
  <si>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</si>
  <si>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</si>
  <si>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</si>
  <si>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</si>
  <si>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</si>
  <si>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</si>
  <si>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</si>
  <si>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</si>
  <si>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</si>
  <si>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</si>
  <si>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</si>
  <si>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</si>
  <si>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</si>
  <si>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</si>
  <si>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</si>
  <si>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</si>
  <si>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</si>
  <si>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07 NĂM 2019</t>
  </si>
  <si>
    <t>Techglobal</t>
  </si>
  <si>
    <t>TG102</t>
  </si>
  <si>
    <t>013226008752426</t>
  </si>
  <si>
    <t>H</t>
  </si>
  <si>
    <t>thẻ</t>
  </si>
  <si>
    <t>012896004919830</t>
  </si>
  <si>
    <t>013226003587835</t>
  </si>
  <si>
    <t>013226008694859</t>
  </si>
  <si>
    <t>03/07/2019</t>
  </si>
  <si>
    <t>TG007</t>
  </si>
  <si>
    <t>TG007X</t>
  </si>
  <si>
    <t>Còn BH</t>
  </si>
  <si>
    <t>TG102LE</t>
  </si>
  <si>
    <t>LE.1.00.---04.181025</t>
  </si>
  <si>
    <t>203.162.121.024,09207</t>
  </si>
  <si>
    <t>LE.1.00.---05.190404</t>
  </si>
  <si>
    <t>203.162.121.025,09207</t>
  </si>
  <si>
    <t>Lỗi GSM</t>
  </si>
  <si>
    <t>Hỏng diode quá áp</t>
  </si>
  <si>
    <t>Thay diode quá áp,nâng cấp FW</t>
  </si>
  <si>
    <t>Thay tran kick PWK GSM,nâng cấp FW</t>
  </si>
  <si>
    <t>BT</t>
  </si>
  <si>
    <t>Thể</t>
  </si>
  <si>
    <t>X.4.0.0.00002.180125</t>
  </si>
  <si>
    <t>203.162.121.025,09008</t>
  </si>
  <si>
    <t>Lỗi RTC GPS</t>
  </si>
  <si>
    <t>203.162.121.026,09004</t>
  </si>
  <si>
    <t>X.2.28</t>
  </si>
  <si>
    <t>6004928815/012896004928815</t>
  </si>
  <si>
    <t>012896004928815</t>
  </si>
  <si>
    <t>203.162.121.025,09004,</t>
  </si>
  <si>
    <t>203.162.121.024,09004</t>
  </si>
  <si>
    <t>203.162.121.024,09008</t>
  </si>
  <si>
    <t>203.162.121.024,01202</t>
  </si>
  <si>
    <t>013226008694792</t>
  </si>
  <si>
    <t xml:space="preserve">TG.007.---15.120617 </t>
  </si>
  <si>
    <t>203.162.121.024,09007</t>
  </si>
  <si>
    <t xml:space="preserve">TG.007.---16.051017 </t>
  </si>
  <si>
    <t>Khách không sửa</t>
  </si>
  <si>
    <t>KS</t>
  </si>
  <si>
    <t xml:space="preserve">  </t>
  </si>
  <si>
    <t>Thay module GPS</t>
  </si>
  <si>
    <t>06/07/2019</t>
  </si>
  <si>
    <t>Nạp lại FW</t>
  </si>
  <si>
    <t>000001029419772/864161029419772</t>
  </si>
  <si>
    <t>16/07/2019</t>
  </si>
  <si>
    <t>Thẻ nhớ</t>
  </si>
  <si>
    <t>Thiếu 3 ốc</t>
  </si>
  <si>
    <t>Thiếu 4 ốc</t>
  </si>
  <si>
    <t>Thiếu 5 ốc</t>
  </si>
  <si>
    <t>TG007S</t>
  </si>
  <si>
    <t>TG102V</t>
  </si>
  <si>
    <t>vnetgps.com,169,09008</t>
  </si>
  <si>
    <t>Thiết bị không cập nhật được thời gian</t>
  </si>
  <si>
    <t>Thay linh kiện RTC Module</t>
  </si>
  <si>
    <t>Tùng</t>
  </si>
  <si>
    <t>203.162.121.025,09009</t>
  </si>
  <si>
    <t>Không nạp được IAP, không hiển thị lên Terminal</t>
  </si>
  <si>
    <t>Thay IC giao tiếp (x2)</t>
  </si>
  <si>
    <t>X.4.0.0.00001.221117</t>
  </si>
  <si>
    <t>Lock: 203.162.121.068,09008</t>
  </si>
  <si>
    <t>Thay linh kiện RTC Module, nâng cấp FW</t>
  </si>
  <si>
    <t>Không hiển thị lên Terminal</t>
  </si>
  <si>
    <t>Thay IC giao tiếp</t>
  </si>
  <si>
    <t>203.162.121.025,09004</t>
  </si>
  <si>
    <t xml:space="preserve">Thiếu 3 ốc, 000001205348256
</t>
  </si>
  <si>
    <t>Không khởi động được thiết bị, không hiển thị lên Terminal</t>
  </si>
  <si>
    <t>Thay IC giao tiếp, nạp lại FW</t>
  </si>
  <si>
    <t>Thiết bị khởi động lại liên tục, mất cấu hình</t>
  </si>
  <si>
    <t>vnetgps.com,16969</t>
  </si>
  <si>
    <t>Lỗi GPS</t>
  </si>
  <si>
    <t xml:space="preserve">TG.007.---15.130417 </t>
  </si>
  <si>
    <t>203.162.121.025,09007</t>
  </si>
  <si>
    <t>Lock: 203.162.121.025,09007</t>
  </si>
  <si>
    <t>Chập nguồn 4v4</t>
  </si>
  <si>
    <t>Thay diot B560C, nâng cấp FW</t>
  </si>
  <si>
    <t>Lock: 203.162.121.026,09007</t>
  </si>
  <si>
    <t>Chập nổ nguồn</t>
  </si>
  <si>
    <t xml:space="preserve">TG.007.---13.060116 </t>
  </si>
  <si>
    <t>Xử lý lại phần cứng, nâng cấp FW</t>
  </si>
  <si>
    <t>Không chốt GPS</t>
  </si>
  <si>
    <t>Xử lý lại phần cứng</t>
  </si>
  <si>
    <t>Chập khối nguồn 4v4, 3v3, moduleGPS</t>
  </si>
  <si>
    <t>TG.007S.---01.180405</t>
  </si>
  <si>
    <t>203.162.121.025,09107</t>
  </si>
  <si>
    <t>Thay Module GSM</t>
  </si>
  <si>
    <t>TG.007S.---01.170612</t>
  </si>
  <si>
    <t>Lock: 45.117.79.27,09977</t>
  </si>
  <si>
    <t>Mất nguồn GSM</t>
  </si>
  <si>
    <t>Xử lý phần cứng, nâng cấp FW</t>
  </si>
  <si>
    <t>Kiểm tra lại server</t>
  </si>
  <si>
    <t xml:space="preserve">W.1.00.---01.180629 </t>
  </si>
  <si>
    <t>203.162.121.016,01102</t>
  </si>
  <si>
    <t>Thay diot chống quá áp, cầu chì, nâng cấp FW</t>
  </si>
  <si>
    <t xml:space="preserve">W.1.00.---01.181101 </t>
  </si>
  <si>
    <t>Lỗi nguồn, lỗi GSM</t>
  </si>
  <si>
    <t>Thay cầu chì, thay khay sim, nâng cấp FW</t>
  </si>
  <si>
    <t>10,000, câu sim</t>
  </si>
  <si>
    <t>MicroSim</t>
  </si>
  <si>
    <t>012896004950306</t>
  </si>
  <si>
    <t>013227001809619</t>
  </si>
  <si>
    <t>Lock: 203.162.121.024,01202</t>
  </si>
  <si>
    <t>Mất nguồn Module Sim</t>
  </si>
  <si>
    <t>Thay mosfet, nâng cấp FW</t>
  </si>
  <si>
    <t>Thiết bị không nhận sim</t>
  </si>
  <si>
    <t>Thiết bị có dấu hiệu nước vào gây oxi hóa mạch</t>
  </si>
  <si>
    <t>Không nhận bảo hành</t>
  </si>
  <si>
    <t>LE.1.00.---01.180405</t>
  </si>
  <si>
    <t>Lock: 014.225.007.016,01202</t>
  </si>
  <si>
    <t>Chập nguồn</t>
  </si>
  <si>
    <t>Thay tụ lọc nguồn, nâng cấp FW</t>
  </si>
  <si>
    <t xml:space="preserve">Lỗi GSM </t>
  </si>
  <si>
    <t>Thay Module Sim 868</t>
  </si>
  <si>
    <t>Imei mới: 867717030518733</t>
  </si>
  <si>
    <t>Khách báo không sửa</t>
  </si>
  <si>
    <t>Imei mới:  869696043533236</t>
  </si>
  <si>
    <t>22/07/2019</t>
  </si>
  <si>
    <t>30/07/2019</t>
  </si>
  <si>
    <t>014.225.007.016,01202</t>
  </si>
  <si>
    <t>014.225.007.016,01102</t>
  </si>
  <si>
    <t>W.1.00.---01.180320</t>
  </si>
  <si>
    <t>Thay khay sim,nâng cấp FW</t>
  </si>
  <si>
    <t>Câu sim</t>
  </si>
  <si>
    <t>124.158.005.014,16873</t>
  </si>
  <si>
    <t>Foult GPS</t>
  </si>
  <si>
    <t>Xử lý phần cứng,nâng cấp FW</t>
  </si>
  <si>
    <t>Bong via chân connector</t>
  </si>
  <si>
    <t>LE.1.00.---01.180710</t>
  </si>
  <si>
    <t>Thay connector,nâng cấp FW</t>
  </si>
  <si>
    <t>210.211.116.29,06064</t>
  </si>
  <si>
    <t>Xử lý phần cứng(thay cuộn cảm)</t>
  </si>
  <si>
    <t>Chập IC nguồn 5v,hỏng module GSM</t>
  </si>
  <si>
    <t>X.2.27</t>
  </si>
  <si>
    <t>1645478723/862118022971052</t>
  </si>
  <si>
    <t>01/08/2019</t>
  </si>
  <si>
    <t>Thay module GSM,Nâng cấp FW</t>
  </si>
  <si>
    <t>ID mới :868183033871539</t>
  </si>
  <si>
    <t>ID bên trong : 868926033915197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</si>
</sst>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3"/>
      <color theme="1"/>
      <name val="Times New Roman"/>
      <family val="1"/>
      <charset val="163"/>
    </font>
    <font>
      <sz val="13"/>
      <name val="Times New Roman"/>
      <family val="1"/>
      <charset val="163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1" fontId="3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13" fillId="0" borderId="1" xfId="0" applyFont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14" fontId="13" fillId="3" borderId="1" xfId="0" quotePrefix="1" applyNumberFormat="1" applyFont="1" applyFill="1" applyBorder="1" applyAlignment="1">
      <alignment horizontal="center" vertical="center"/>
    </xf>
    <xf numFmtId="0" fontId="13" fillId="3" borderId="1" xfId="0" quotePrefix="1" applyFont="1" applyFill="1" applyBorder="1" applyAlignment="1">
      <alignment horizontal="center" vertical="center" wrapText="1"/>
    </xf>
    <xf numFmtId="3" fontId="13" fillId="3" borderId="1" xfId="0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3" fillId="3" borderId="1" xfId="0" quotePrefix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1" fontId="13" fillId="0" borderId="1" xfId="0" quotePrefix="1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3" fontId="3" fillId="4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/>
    </xf>
    <xf numFmtId="21" fontId="1" fillId="0" borderId="0" xfId="0" applyNumberFormat="1" applyFont="1" applyBorder="1" applyAlignment="1"/>
    <xf numFmtId="21" fontId="1" fillId="2" borderId="1" xfId="0" applyNumberFormat="1" applyFont="1" applyFill="1" applyBorder="1" applyAlignment="1">
      <alignment horizontal="center" vertical="center" wrapText="1"/>
    </xf>
    <xf numFmtId="21" fontId="3" fillId="3" borderId="1" xfId="0" quotePrefix="1" applyNumberFormat="1" applyFont="1" applyFill="1" applyBorder="1" applyAlignment="1">
      <alignment horizontal="center" vertical="center"/>
    </xf>
    <xf numFmtId="21" fontId="9" fillId="3" borderId="1" xfId="0" quotePrefix="1" applyNumberFormat="1" applyFont="1" applyFill="1" applyBorder="1" applyAlignment="1">
      <alignment horizontal="center" vertical="center"/>
    </xf>
    <xf numFmtId="21" fontId="3" fillId="3" borderId="1" xfId="0" applyNumberFormat="1" applyFont="1" applyFill="1" applyBorder="1" applyAlignment="1">
      <alignment horizontal="center" vertical="center"/>
    </xf>
    <xf numFmtId="21" fontId="3" fillId="0" borderId="1" xfId="0" applyNumberFormat="1" applyFont="1" applyBorder="1"/>
    <xf numFmtId="21" fontId="0" fillId="0" borderId="0" xfId="0" applyNumberFormat="1"/>
    <xf numFmtId="0" fontId="3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I12" sqref="I1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42.710937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82" t="s">
        <v>52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6"/>
      <c r="R1" s="40"/>
    </row>
    <row r="2" spans="1:21" ht="20.25" customHeight="1" x14ac:dyDescent="0.25">
      <c r="A2" s="83" t="s">
        <v>11</v>
      </c>
      <c r="B2" s="84"/>
      <c r="C2" s="84"/>
      <c r="D2" s="84"/>
      <c r="E2" s="85" t="s">
        <v>53</v>
      </c>
      <c r="F2" s="85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86" t="s">
        <v>0</v>
      </c>
      <c r="B4" s="88" t="s">
        <v>10</v>
      </c>
      <c r="C4" s="89"/>
      <c r="D4" s="89"/>
      <c r="E4" s="89"/>
      <c r="F4" s="89"/>
      <c r="G4" s="89"/>
      <c r="H4" s="89"/>
      <c r="I4" s="90"/>
      <c r="J4" s="91" t="s">
        <v>6</v>
      </c>
      <c r="K4" s="78" t="s">
        <v>15</v>
      </c>
      <c r="L4" s="78"/>
      <c r="M4" s="93" t="s">
        <v>8</v>
      </c>
      <c r="N4" s="94"/>
      <c r="O4" s="95" t="s">
        <v>9</v>
      </c>
      <c r="P4" s="95" t="s">
        <v>18</v>
      </c>
      <c r="Q4" s="78" t="s">
        <v>25</v>
      </c>
      <c r="R4" s="78" t="s">
        <v>20</v>
      </c>
      <c r="T4" s="78" t="s">
        <v>25</v>
      </c>
      <c r="U4" s="78" t="s">
        <v>20</v>
      </c>
    </row>
    <row r="5" spans="1:21" ht="45" customHeight="1" x14ac:dyDescent="0.25">
      <c r="A5" s="87"/>
      <c r="B5" s="75" t="s">
        <v>1</v>
      </c>
      <c r="C5" s="75" t="s">
        <v>2</v>
      </c>
      <c r="D5" s="74" t="s">
        <v>3</v>
      </c>
      <c r="E5" s="74" t="s">
        <v>12</v>
      </c>
      <c r="F5" s="74" t="s">
        <v>4</v>
      </c>
      <c r="G5" s="4" t="s">
        <v>5</v>
      </c>
      <c r="H5" s="4" t="s">
        <v>7</v>
      </c>
      <c r="I5" s="18" t="s">
        <v>19</v>
      </c>
      <c r="J5" s="92"/>
      <c r="K5" s="75" t="s">
        <v>16</v>
      </c>
      <c r="L5" s="75" t="s">
        <v>17</v>
      </c>
      <c r="M5" s="74" t="s">
        <v>13</v>
      </c>
      <c r="N5" s="75" t="s">
        <v>14</v>
      </c>
      <c r="O5" s="96"/>
      <c r="P5" s="96"/>
      <c r="Q5" s="78"/>
      <c r="R5" s="78"/>
      <c r="T5" s="78"/>
      <c r="U5" s="78"/>
    </row>
    <row r="6" spans="1:21" s="1" customFormat="1" ht="15.75" customHeight="1" x14ac:dyDescent="0.25">
      <c r="A6" s="30">
        <v>1</v>
      </c>
      <c r="B6" s="19" t="s">
        <v>98</v>
      </c>
      <c r="C6" s="19" t="s">
        <v>169</v>
      </c>
      <c r="D6" s="3" t="s">
        <v>104</v>
      </c>
      <c r="E6" s="20">
        <v>864811036959364</v>
      </c>
      <c r="F6" s="3"/>
      <c r="G6" s="3" t="s">
        <v>56</v>
      </c>
      <c r="H6" s="16" t="s">
        <v>151</v>
      </c>
      <c r="I6" s="22" t="s">
        <v>145</v>
      </c>
      <c r="J6" s="15" t="s">
        <v>148</v>
      </c>
      <c r="K6" s="15" t="s">
        <v>144</v>
      </c>
      <c r="L6" s="15" t="s">
        <v>147</v>
      </c>
      <c r="M6" s="15" t="s">
        <v>149</v>
      </c>
      <c r="N6" s="77" t="s">
        <v>150</v>
      </c>
      <c r="O6" s="15" t="s">
        <v>74</v>
      </c>
      <c r="P6" s="15" t="s">
        <v>108</v>
      </c>
      <c r="Q6" s="29" t="s">
        <v>24</v>
      </c>
      <c r="R6" s="30" t="s">
        <v>38</v>
      </c>
      <c r="T6" s="79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 t="s">
        <v>170</v>
      </c>
      <c r="C7" s="19" t="s">
        <v>187</v>
      </c>
      <c r="D7" s="3" t="s">
        <v>104</v>
      </c>
      <c r="E7" s="20">
        <v>864811036930191</v>
      </c>
      <c r="F7" s="41"/>
      <c r="G7" s="3" t="s">
        <v>56</v>
      </c>
      <c r="H7" s="20"/>
      <c r="I7" s="22" t="s">
        <v>172</v>
      </c>
      <c r="J7" s="15" t="s">
        <v>70</v>
      </c>
      <c r="K7" s="15" t="s">
        <v>173</v>
      </c>
      <c r="L7" s="15" t="s">
        <v>147</v>
      </c>
      <c r="M7" s="15" t="s">
        <v>174</v>
      </c>
      <c r="N7" s="100" t="s">
        <v>175</v>
      </c>
      <c r="O7" s="15" t="s">
        <v>74</v>
      </c>
      <c r="P7" s="15" t="s">
        <v>75</v>
      </c>
      <c r="Q7" s="26" t="s">
        <v>26</v>
      </c>
      <c r="R7" s="3" t="s">
        <v>31</v>
      </c>
      <c r="T7" s="80"/>
      <c r="U7" s="30" t="s">
        <v>43</v>
      </c>
    </row>
    <row r="8" spans="1:21" s="1" customFormat="1" ht="15.75" customHeight="1" x14ac:dyDescent="0.25">
      <c r="A8" s="30">
        <v>3</v>
      </c>
      <c r="B8" s="19" t="s">
        <v>170</v>
      </c>
      <c r="C8" s="19" t="s">
        <v>187</v>
      </c>
      <c r="D8" s="3" t="s">
        <v>104</v>
      </c>
      <c r="E8" s="20">
        <v>868926033947976</v>
      </c>
      <c r="F8" s="41"/>
      <c r="G8" s="3" t="s">
        <v>64</v>
      </c>
      <c r="H8" s="15" t="s">
        <v>190</v>
      </c>
      <c r="I8" s="22" t="s">
        <v>176</v>
      </c>
      <c r="J8" s="15" t="s">
        <v>177</v>
      </c>
      <c r="K8" s="15" t="s">
        <v>173</v>
      </c>
      <c r="L8" s="15" t="s">
        <v>147</v>
      </c>
      <c r="M8" s="15" t="s">
        <v>178</v>
      </c>
      <c r="N8" s="100" t="s">
        <v>175</v>
      </c>
      <c r="O8" s="15" t="s">
        <v>74</v>
      </c>
      <c r="P8" s="15" t="s">
        <v>75</v>
      </c>
      <c r="Q8" s="29" t="s">
        <v>24</v>
      </c>
      <c r="R8" s="30" t="s">
        <v>37</v>
      </c>
      <c r="T8" s="80"/>
      <c r="U8" s="30" t="s">
        <v>28</v>
      </c>
    </row>
    <row r="9" spans="1:21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16"/>
      <c r="I9" s="22"/>
      <c r="J9" s="15"/>
      <c r="K9" s="15"/>
      <c r="L9" s="15"/>
      <c r="M9" s="15"/>
      <c r="N9" s="15"/>
      <c r="O9" s="15"/>
      <c r="P9" s="15"/>
      <c r="Q9" s="29"/>
      <c r="R9" s="30"/>
      <c r="T9" s="80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2"/>
      <c r="L10" s="15"/>
      <c r="M10" s="15"/>
      <c r="N10" s="15"/>
      <c r="O10" s="15"/>
      <c r="P10" s="15"/>
      <c r="Q10" s="26"/>
      <c r="R10" s="3"/>
      <c r="T10" s="80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2"/>
      <c r="M11" s="15"/>
      <c r="N11" s="15"/>
      <c r="O11" s="15"/>
      <c r="P11" s="15"/>
      <c r="Q11" s="26"/>
      <c r="R11" s="30"/>
      <c r="T11" s="81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79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80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80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80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81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1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2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3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1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1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1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3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C1" zoomScale="55" zoomScaleNormal="55" workbookViewId="0">
      <selection activeCell="B8" sqref="B6:R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82" t="s">
        <v>52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6"/>
      <c r="R1" s="40"/>
    </row>
    <row r="2" spans="1:21" ht="20.25" customHeight="1" x14ac:dyDescent="0.25">
      <c r="A2" s="83" t="s">
        <v>11</v>
      </c>
      <c r="B2" s="84"/>
      <c r="C2" s="84"/>
      <c r="D2" s="84"/>
      <c r="E2" s="85" t="s">
        <v>53</v>
      </c>
      <c r="F2" s="85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86" t="s">
        <v>0</v>
      </c>
      <c r="B4" s="88" t="s">
        <v>10</v>
      </c>
      <c r="C4" s="89"/>
      <c r="D4" s="89"/>
      <c r="E4" s="89"/>
      <c r="F4" s="89"/>
      <c r="G4" s="89"/>
      <c r="H4" s="89"/>
      <c r="I4" s="90"/>
      <c r="J4" s="91" t="s">
        <v>6</v>
      </c>
      <c r="K4" s="78" t="s">
        <v>15</v>
      </c>
      <c r="L4" s="78"/>
      <c r="M4" s="93" t="s">
        <v>8</v>
      </c>
      <c r="N4" s="94"/>
      <c r="O4" s="95" t="s">
        <v>9</v>
      </c>
      <c r="P4" s="95" t="s">
        <v>18</v>
      </c>
      <c r="Q4" s="78" t="s">
        <v>25</v>
      </c>
      <c r="R4" s="78" t="s">
        <v>20</v>
      </c>
      <c r="T4" s="78" t="s">
        <v>25</v>
      </c>
      <c r="U4" s="78" t="s">
        <v>20</v>
      </c>
    </row>
    <row r="5" spans="1:21" ht="45" customHeight="1" x14ac:dyDescent="0.25">
      <c r="A5" s="87"/>
      <c r="B5" s="75" t="s">
        <v>1</v>
      </c>
      <c r="C5" s="75" t="s">
        <v>2</v>
      </c>
      <c r="D5" s="74" t="s">
        <v>3</v>
      </c>
      <c r="E5" s="74" t="s">
        <v>12</v>
      </c>
      <c r="F5" s="74" t="s">
        <v>4</v>
      </c>
      <c r="G5" s="4" t="s">
        <v>5</v>
      </c>
      <c r="H5" s="4" t="s">
        <v>7</v>
      </c>
      <c r="I5" s="18" t="s">
        <v>19</v>
      </c>
      <c r="J5" s="92"/>
      <c r="K5" s="75" t="s">
        <v>16</v>
      </c>
      <c r="L5" s="75" t="s">
        <v>17</v>
      </c>
      <c r="M5" s="74" t="s">
        <v>13</v>
      </c>
      <c r="N5" s="75" t="s">
        <v>14</v>
      </c>
      <c r="O5" s="96"/>
      <c r="P5" s="96"/>
      <c r="Q5" s="78"/>
      <c r="R5" s="78"/>
      <c r="T5" s="78"/>
      <c r="U5" s="78"/>
    </row>
    <row r="6" spans="1:21" s="1" customFormat="1" ht="15.75" customHeight="1" x14ac:dyDescent="0.25">
      <c r="A6" s="30">
        <v>1</v>
      </c>
      <c r="B6" s="19" t="s">
        <v>98</v>
      </c>
      <c r="C6" s="19" t="s">
        <v>169</v>
      </c>
      <c r="D6" s="3" t="s">
        <v>103</v>
      </c>
      <c r="E6" s="20">
        <v>865209034368028</v>
      </c>
      <c r="F6" s="3"/>
      <c r="G6" s="3" t="s">
        <v>56</v>
      </c>
      <c r="H6" s="16" t="s">
        <v>168</v>
      </c>
      <c r="I6" s="22" t="s">
        <v>137</v>
      </c>
      <c r="J6" s="15" t="s">
        <v>70</v>
      </c>
      <c r="K6" s="15" t="s">
        <v>136</v>
      </c>
      <c r="L6" s="15"/>
      <c r="M6" s="15" t="s">
        <v>138</v>
      </c>
      <c r="N6" s="25">
        <v>220000</v>
      </c>
      <c r="O6" s="15" t="s">
        <v>74</v>
      </c>
      <c r="P6" s="15" t="s">
        <v>108</v>
      </c>
      <c r="Q6" s="29" t="s">
        <v>24</v>
      </c>
      <c r="R6" s="30" t="s">
        <v>43</v>
      </c>
      <c r="T6" s="79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 t="s">
        <v>98</v>
      </c>
      <c r="C7" s="19" t="s">
        <v>169</v>
      </c>
      <c r="D7" s="3" t="s">
        <v>103</v>
      </c>
      <c r="E7" s="20">
        <v>865209034368341</v>
      </c>
      <c r="F7" s="3"/>
      <c r="G7" s="3" t="s">
        <v>56</v>
      </c>
      <c r="H7" s="20" t="s">
        <v>143</v>
      </c>
      <c r="I7" s="22" t="s">
        <v>140</v>
      </c>
      <c r="J7" s="15" t="s">
        <v>141</v>
      </c>
      <c r="K7" s="22" t="s">
        <v>139</v>
      </c>
      <c r="L7" s="15" t="s">
        <v>136</v>
      </c>
      <c r="M7" s="15" t="s">
        <v>142</v>
      </c>
      <c r="N7" s="15"/>
      <c r="O7" s="15" t="s">
        <v>74</v>
      </c>
      <c r="P7" s="15" t="s">
        <v>108</v>
      </c>
      <c r="Q7" s="29" t="s">
        <v>24</v>
      </c>
      <c r="R7" s="30" t="s">
        <v>38</v>
      </c>
      <c r="T7" s="80"/>
      <c r="U7" s="30" t="s">
        <v>43</v>
      </c>
    </row>
    <row r="8" spans="1:21" s="1" customFormat="1" ht="15.75" customHeight="1" x14ac:dyDescent="0.25">
      <c r="A8" s="30">
        <v>3</v>
      </c>
      <c r="B8" s="19" t="s">
        <v>98</v>
      </c>
      <c r="C8" s="19" t="s">
        <v>169</v>
      </c>
      <c r="D8" s="3" t="s">
        <v>103</v>
      </c>
      <c r="E8" s="20">
        <v>865209034447087</v>
      </c>
      <c r="F8" s="3"/>
      <c r="G8" s="3" t="s">
        <v>56</v>
      </c>
      <c r="H8" s="15"/>
      <c r="I8" s="22"/>
      <c r="J8" s="15" t="s">
        <v>135</v>
      </c>
      <c r="K8" s="15"/>
      <c r="L8" s="15"/>
      <c r="M8" s="16" t="s">
        <v>167</v>
      </c>
      <c r="N8" s="25"/>
      <c r="O8" s="15"/>
      <c r="P8" s="15" t="s">
        <v>108</v>
      </c>
      <c r="Q8" s="29" t="s">
        <v>24</v>
      </c>
      <c r="R8" s="30" t="s">
        <v>38</v>
      </c>
      <c r="T8" s="80"/>
      <c r="U8" s="30" t="s">
        <v>28</v>
      </c>
    </row>
    <row r="9" spans="1:21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16"/>
      <c r="I9" s="22"/>
      <c r="J9" s="15"/>
      <c r="K9" s="22"/>
      <c r="L9" s="15"/>
      <c r="M9" s="15"/>
      <c r="N9" s="15"/>
      <c r="O9" s="15"/>
      <c r="P9" s="15"/>
      <c r="Q9" s="29"/>
      <c r="R9" s="30"/>
      <c r="T9" s="80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2"/>
      <c r="L10" s="15"/>
      <c r="M10" s="15"/>
      <c r="N10" s="15"/>
      <c r="O10" s="15"/>
      <c r="P10" s="15"/>
      <c r="Q10" s="26"/>
      <c r="R10" s="3"/>
      <c r="T10" s="80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2"/>
      <c r="M11" s="15"/>
      <c r="N11" s="15"/>
      <c r="O11" s="15"/>
      <c r="P11" s="15"/>
      <c r="Q11" s="26"/>
      <c r="R11" s="30"/>
      <c r="T11" s="81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79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80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80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80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81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0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3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3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1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2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0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0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3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C1" zoomScale="55" zoomScaleNormal="55" workbookViewId="0">
      <selection activeCell="K15" sqref="K15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82" t="s">
        <v>52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6"/>
      <c r="R1" s="40"/>
    </row>
    <row r="2" spans="1:21" ht="20.25" customHeight="1" x14ac:dyDescent="0.25">
      <c r="A2" s="83" t="s">
        <v>11</v>
      </c>
      <c r="B2" s="84"/>
      <c r="C2" s="84"/>
      <c r="D2" s="84"/>
      <c r="E2" s="85" t="s">
        <v>53</v>
      </c>
      <c r="F2" s="85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86" t="s">
        <v>0</v>
      </c>
      <c r="B4" s="88" t="s">
        <v>10</v>
      </c>
      <c r="C4" s="89"/>
      <c r="D4" s="89"/>
      <c r="E4" s="89"/>
      <c r="F4" s="89"/>
      <c r="G4" s="89"/>
      <c r="H4" s="89"/>
      <c r="I4" s="90"/>
      <c r="J4" s="91" t="s">
        <v>6</v>
      </c>
      <c r="K4" s="78" t="s">
        <v>15</v>
      </c>
      <c r="L4" s="78"/>
      <c r="M4" s="93" t="s">
        <v>8</v>
      </c>
      <c r="N4" s="94"/>
      <c r="O4" s="95" t="s">
        <v>9</v>
      </c>
      <c r="P4" s="95" t="s">
        <v>18</v>
      </c>
      <c r="Q4" s="78" t="s">
        <v>25</v>
      </c>
      <c r="R4" s="78" t="s">
        <v>20</v>
      </c>
      <c r="T4" s="78" t="s">
        <v>25</v>
      </c>
      <c r="U4" s="78" t="s">
        <v>20</v>
      </c>
    </row>
    <row r="5" spans="1:21" ht="45" customHeight="1" x14ac:dyDescent="0.25">
      <c r="A5" s="87"/>
      <c r="B5" s="73" t="s">
        <v>1</v>
      </c>
      <c r="C5" s="73" t="s">
        <v>2</v>
      </c>
      <c r="D5" s="72" t="s">
        <v>3</v>
      </c>
      <c r="E5" s="72" t="s">
        <v>12</v>
      </c>
      <c r="F5" s="72" t="s">
        <v>4</v>
      </c>
      <c r="G5" s="4" t="s">
        <v>5</v>
      </c>
      <c r="H5" s="4" t="s">
        <v>7</v>
      </c>
      <c r="I5" s="18" t="s">
        <v>19</v>
      </c>
      <c r="J5" s="92"/>
      <c r="K5" s="73" t="s">
        <v>16</v>
      </c>
      <c r="L5" s="73" t="s">
        <v>17</v>
      </c>
      <c r="M5" s="72" t="s">
        <v>13</v>
      </c>
      <c r="N5" s="73" t="s">
        <v>14</v>
      </c>
      <c r="O5" s="96"/>
      <c r="P5" s="96"/>
      <c r="Q5" s="78"/>
      <c r="R5" s="78"/>
      <c r="T5" s="78"/>
      <c r="U5" s="78"/>
    </row>
    <row r="6" spans="1:21" s="1" customFormat="1" ht="15.75" customHeight="1" x14ac:dyDescent="0.25">
      <c r="A6" s="30">
        <v>1</v>
      </c>
      <c r="B6" s="19" t="s">
        <v>61</v>
      </c>
      <c r="C6" s="19" t="s">
        <v>95</v>
      </c>
      <c r="D6" s="3" t="s">
        <v>63</v>
      </c>
      <c r="E6" s="20">
        <v>867717030435114</v>
      </c>
      <c r="F6" s="41"/>
      <c r="G6" s="3" t="s">
        <v>64</v>
      </c>
      <c r="H6" s="16"/>
      <c r="I6" s="22" t="s">
        <v>69</v>
      </c>
      <c r="J6" s="15" t="s">
        <v>71</v>
      </c>
      <c r="K6" s="15" t="s">
        <v>66</v>
      </c>
      <c r="L6" s="15" t="s">
        <v>68</v>
      </c>
      <c r="M6" s="15" t="s">
        <v>72</v>
      </c>
      <c r="N6" s="25"/>
      <c r="O6" s="15" t="s">
        <v>74</v>
      </c>
      <c r="P6" s="15" t="s">
        <v>75</v>
      </c>
      <c r="Q6" s="29" t="s">
        <v>24</v>
      </c>
      <c r="R6" s="30" t="s">
        <v>38</v>
      </c>
      <c r="T6" s="79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 t="s">
        <v>61</v>
      </c>
      <c r="C7" s="19" t="s">
        <v>95</v>
      </c>
      <c r="D7" s="3" t="s">
        <v>63</v>
      </c>
      <c r="E7" s="20">
        <v>867857039899229</v>
      </c>
      <c r="F7" s="41"/>
      <c r="G7" s="3" t="s">
        <v>64</v>
      </c>
      <c r="H7" s="20"/>
      <c r="I7" s="22" t="s">
        <v>67</v>
      </c>
      <c r="J7" s="15" t="s">
        <v>70</v>
      </c>
      <c r="K7" s="15" t="s">
        <v>66</v>
      </c>
      <c r="L7" s="15" t="s">
        <v>68</v>
      </c>
      <c r="M7" s="15" t="s">
        <v>73</v>
      </c>
      <c r="N7" s="15"/>
      <c r="O7" s="15" t="s">
        <v>74</v>
      </c>
      <c r="P7" s="15" t="s">
        <v>75</v>
      </c>
      <c r="Q7" s="26" t="s">
        <v>24</v>
      </c>
      <c r="R7" s="3" t="s">
        <v>37</v>
      </c>
      <c r="T7" s="80"/>
      <c r="U7" s="30" t="s">
        <v>43</v>
      </c>
    </row>
    <row r="8" spans="1:21" s="1" customFormat="1" ht="15.75" customHeight="1" x14ac:dyDescent="0.25">
      <c r="A8" s="30">
        <v>3</v>
      </c>
      <c r="B8" s="19" t="s">
        <v>98</v>
      </c>
      <c r="C8" s="19" t="s">
        <v>169</v>
      </c>
      <c r="D8" s="3" t="s">
        <v>63</v>
      </c>
      <c r="E8" s="20">
        <v>867717030621503</v>
      </c>
      <c r="F8" s="3"/>
      <c r="G8" s="3" t="s">
        <v>64</v>
      </c>
      <c r="H8" s="15"/>
      <c r="I8" s="22" t="s">
        <v>161</v>
      </c>
      <c r="J8" s="15" t="s">
        <v>162</v>
      </c>
      <c r="K8" s="15" t="s">
        <v>160</v>
      </c>
      <c r="L8" s="15" t="s">
        <v>68</v>
      </c>
      <c r="M8" s="15" t="s">
        <v>163</v>
      </c>
      <c r="N8" s="25"/>
      <c r="O8" s="15" t="s">
        <v>74</v>
      </c>
      <c r="P8" s="15" t="s">
        <v>108</v>
      </c>
      <c r="Q8" s="29" t="s">
        <v>24</v>
      </c>
      <c r="R8" s="30" t="s">
        <v>38</v>
      </c>
      <c r="T8" s="80"/>
      <c r="U8" s="30" t="s">
        <v>28</v>
      </c>
    </row>
    <row r="9" spans="1:21" s="1" customFormat="1" ht="15.75" customHeight="1" x14ac:dyDescent="0.25">
      <c r="A9" s="30">
        <v>4</v>
      </c>
      <c r="B9" s="19" t="s">
        <v>98</v>
      </c>
      <c r="C9" s="19" t="s">
        <v>169</v>
      </c>
      <c r="D9" s="3" t="s">
        <v>63</v>
      </c>
      <c r="E9" s="20">
        <v>868183034766753</v>
      </c>
      <c r="F9" s="3"/>
      <c r="G9" s="3" t="s">
        <v>64</v>
      </c>
      <c r="H9" s="16" t="s">
        <v>166</v>
      </c>
      <c r="I9" s="22" t="s">
        <v>67</v>
      </c>
      <c r="J9" s="15" t="s">
        <v>164</v>
      </c>
      <c r="K9" s="15" t="s">
        <v>68</v>
      </c>
      <c r="L9" s="15"/>
      <c r="M9" s="15" t="s">
        <v>165</v>
      </c>
      <c r="N9" s="15"/>
      <c r="O9" s="15" t="s">
        <v>74</v>
      </c>
      <c r="P9" s="15" t="s">
        <v>108</v>
      </c>
      <c r="Q9" s="29" t="s">
        <v>24</v>
      </c>
      <c r="R9" s="30" t="s">
        <v>43</v>
      </c>
      <c r="T9" s="80"/>
      <c r="U9" s="30" t="s">
        <v>38</v>
      </c>
    </row>
    <row r="10" spans="1:21" s="1" customFormat="1" ht="15.75" customHeight="1" x14ac:dyDescent="0.25">
      <c r="A10" s="30">
        <v>5</v>
      </c>
      <c r="B10" s="19" t="s">
        <v>170</v>
      </c>
      <c r="C10" s="19" t="s">
        <v>187</v>
      </c>
      <c r="D10" s="3" t="s">
        <v>63</v>
      </c>
      <c r="E10" s="20">
        <v>868183034544978</v>
      </c>
      <c r="F10" s="41"/>
      <c r="G10" s="3" t="s">
        <v>64</v>
      </c>
      <c r="H10" s="3"/>
      <c r="I10" s="15" t="s">
        <v>67</v>
      </c>
      <c r="J10" s="15" t="s">
        <v>162</v>
      </c>
      <c r="K10" s="15" t="s">
        <v>68</v>
      </c>
      <c r="L10" s="15"/>
      <c r="M10" s="15" t="s">
        <v>163</v>
      </c>
      <c r="N10" s="15"/>
      <c r="O10" s="15" t="s">
        <v>74</v>
      </c>
      <c r="P10" s="15" t="s">
        <v>75</v>
      </c>
      <c r="Q10" s="29" t="s">
        <v>24</v>
      </c>
      <c r="R10" s="30" t="s">
        <v>38</v>
      </c>
      <c r="T10" s="80"/>
      <c r="U10" s="30" t="s">
        <v>44</v>
      </c>
    </row>
    <row r="11" spans="1:21" s="1" customFormat="1" ht="15.75" customHeight="1" x14ac:dyDescent="0.25">
      <c r="A11" s="30">
        <v>6</v>
      </c>
      <c r="B11" s="19" t="s">
        <v>170</v>
      </c>
      <c r="C11" s="19" t="s">
        <v>187</v>
      </c>
      <c r="D11" s="3" t="s">
        <v>63</v>
      </c>
      <c r="E11" s="20">
        <v>867857039899997</v>
      </c>
      <c r="F11" s="41"/>
      <c r="G11" s="3" t="s">
        <v>64</v>
      </c>
      <c r="H11" s="16"/>
      <c r="I11" s="15" t="s">
        <v>171</v>
      </c>
      <c r="J11" s="15" t="s">
        <v>164</v>
      </c>
      <c r="K11" s="15" t="s">
        <v>66</v>
      </c>
      <c r="L11" s="15" t="s">
        <v>68</v>
      </c>
      <c r="M11" s="15" t="s">
        <v>73</v>
      </c>
      <c r="N11" s="15"/>
      <c r="O11" s="15" t="s">
        <v>74</v>
      </c>
      <c r="P11" s="15" t="s">
        <v>75</v>
      </c>
      <c r="Q11" s="29" t="s">
        <v>24</v>
      </c>
      <c r="R11" s="3" t="s">
        <v>37</v>
      </c>
      <c r="T11" s="81"/>
      <c r="U11" s="30" t="s">
        <v>37</v>
      </c>
    </row>
    <row r="12" spans="1:21" s="17" customFormat="1" ht="15.75" customHeight="1" x14ac:dyDescent="0.25">
      <c r="A12" s="30">
        <v>7</v>
      </c>
      <c r="B12" s="19" t="s">
        <v>170</v>
      </c>
      <c r="C12" s="19" t="s">
        <v>187</v>
      </c>
      <c r="D12" s="3" t="s">
        <v>63</v>
      </c>
      <c r="E12" s="20">
        <v>868183033848164</v>
      </c>
      <c r="F12" s="41"/>
      <c r="G12" s="3" t="s">
        <v>64</v>
      </c>
      <c r="H12" s="109" t="s">
        <v>189</v>
      </c>
      <c r="I12" s="22" t="s">
        <v>67</v>
      </c>
      <c r="J12" s="15" t="s">
        <v>164</v>
      </c>
      <c r="K12" s="15" t="s">
        <v>66</v>
      </c>
      <c r="L12" s="15" t="s">
        <v>68</v>
      </c>
      <c r="M12" s="15" t="s">
        <v>188</v>
      </c>
      <c r="N12" s="25"/>
      <c r="O12" s="15" t="s">
        <v>74</v>
      </c>
      <c r="P12" s="15" t="s">
        <v>75</v>
      </c>
      <c r="Q12" s="29" t="s">
        <v>24</v>
      </c>
      <c r="R12" s="30" t="s">
        <v>43</v>
      </c>
      <c r="T12" s="79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80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80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80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81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0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7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7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2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3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2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0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7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D10" sqref="D10:G10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82" t="s">
        <v>52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10"/>
    </row>
    <row r="2" spans="1:22" ht="20.25" customHeight="1" x14ac:dyDescent="0.25">
      <c r="A2" s="83" t="s">
        <v>11</v>
      </c>
      <c r="B2" s="84"/>
      <c r="C2" s="84"/>
      <c r="D2" s="84"/>
      <c r="E2" s="85" t="s">
        <v>53</v>
      </c>
      <c r="F2" s="85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97" t="s">
        <v>0</v>
      </c>
      <c r="B4" s="98" t="s">
        <v>10</v>
      </c>
      <c r="C4" s="98"/>
      <c r="D4" s="98"/>
      <c r="E4" s="98"/>
      <c r="F4" s="98"/>
      <c r="G4" s="98"/>
      <c r="H4" s="98"/>
      <c r="I4" s="98"/>
      <c r="J4" s="78" t="s">
        <v>6</v>
      </c>
      <c r="K4" s="78" t="s">
        <v>15</v>
      </c>
      <c r="L4" s="78"/>
      <c r="M4" s="78" t="s">
        <v>8</v>
      </c>
      <c r="N4" s="78"/>
      <c r="O4" s="99" t="s">
        <v>9</v>
      </c>
      <c r="P4" s="99" t="s">
        <v>18</v>
      </c>
      <c r="Q4" s="78" t="s">
        <v>25</v>
      </c>
      <c r="R4" s="78" t="s">
        <v>20</v>
      </c>
      <c r="U4" s="78" t="s">
        <v>25</v>
      </c>
      <c r="V4" s="78" t="s">
        <v>20</v>
      </c>
    </row>
    <row r="5" spans="1:22" ht="45" customHeight="1" x14ac:dyDescent="0.25">
      <c r="A5" s="97"/>
      <c r="B5" s="55" t="s">
        <v>1</v>
      </c>
      <c r="C5" s="55" t="s">
        <v>2</v>
      </c>
      <c r="D5" s="54" t="s">
        <v>3</v>
      </c>
      <c r="E5" s="54" t="s">
        <v>12</v>
      </c>
      <c r="F5" s="54" t="s">
        <v>4</v>
      </c>
      <c r="G5" s="4" t="s">
        <v>5</v>
      </c>
      <c r="H5" s="4" t="s">
        <v>7</v>
      </c>
      <c r="I5" s="18" t="s">
        <v>19</v>
      </c>
      <c r="J5" s="78"/>
      <c r="K5" s="55" t="s">
        <v>16</v>
      </c>
      <c r="L5" s="55" t="s">
        <v>17</v>
      </c>
      <c r="M5" s="54" t="s">
        <v>13</v>
      </c>
      <c r="N5" s="55" t="s">
        <v>14</v>
      </c>
      <c r="O5" s="99"/>
      <c r="P5" s="99"/>
      <c r="Q5" s="78"/>
      <c r="R5" s="78"/>
      <c r="U5" s="78"/>
      <c r="V5" s="78"/>
    </row>
    <row r="6" spans="1:22" s="56" customFormat="1" ht="15.75" customHeight="1" x14ac:dyDescent="0.25">
      <c r="A6" s="15">
        <v>1</v>
      </c>
      <c r="B6" s="19" t="s">
        <v>61</v>
      </c>
      <c r="C6" s="19" t="s">
        <v>95</v>
      </c>
      <c r="D6" s="15" t="s">
        <v>65</v>
      </c>
      <c r="E6" s="32">
        <v>867857039916023</v>
      </c>
      <c r="F6" s="15"/>
      <c r="G6" s="15" t="s">
        <v>64</v>
      </c>
      <c r="H6" s="15"/>
      <c r="I6" s="22" t="s">
        <v>86</v>
      </c>
      <c r="J6" s="15"/>
      <c r="K6" s="15" t="s">
        <v>66</v>
      </c>
      <c r="L6" s="15" t="s">
        <v>68</v>
      </c>
      <c r="M6" s="15" t="s">
        <v>50</v>
      </c>
      <c r="N6" s="25"/>
      <c r="O6" s="15" t="s">
        <v>74</v>
      </c>
      <c r="P6" s="15" t="s">
        <v>75</v>
      </c>
      <c r="Q6" s="16" t="s">
        <v>26</v>
      </c>
      <c r="R6" s="15" t="s">
        <v>31</v>
      </c>
      <c r="U6" s="79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 t="s">
        <v>98</v>
      </c>
      <c r="C7" s="19" t="s">
        <v>169</v>
      </c>
      <c r="D7" s="3" t="s">
        <v>65</v>
      </c>
      <c r="E7" s="20">
        <v>867857039916304</v>
      </c>
      <c r="F7" s="3"/>
      <c r="G7" s="3" t="s">
        <v>64</v>
      </c>
      <c r="H7" s="20"/>
      <c r="I7" s="22" t="s">
        <v>154</v>
      </c>
      <c r="J7" s="15" t="s">
        <v>157</v>
      </c>
      <c r="K7" s="15" t="s">
        <v>66</v>
      </c>
      <c r="L7" s="15" t="s">
        <v>68</v>
      </c>
      <c r="M7" s="15" t="s">
        <v>132</v>
      </c>
      <c r="N7" s="15"/>
      <c r="O7" s="15" t="s">
        <v>74</v>
      </c>
      <c r="P7" s="15" t="s">
        <v>108</v>
      </c>
      <c r="Q7" s="26" t="s">
        <v>24</v>
      </c>
      <c r="R7" s="3" t="s">
        <v>37</v>
      </c>
      <c r="U7" s="80"/>
      <c r="V7" s="30" t="s">
        <v>43</v>
      </c>
    </row>
    <row r="8" spans="1:22" s="1" customFormat="1" ht="15.75" customHeight="1" x14ac:dyDescent="0.25">
      <c r="A8" s="30">
        <v>3</v>
      </c>
      <c r="B8" s="19" t="s">
        <v>98</v>
      </c>
      <c r="C8" s="19" t="s">
        <v>169</v>
      </c>
      <c r="D8" s="3" t="s">
        <v>65</v>
      </c>
      <c r="E8" s="20">
        <v>867717030618616</v>
      </c>
      <c r="F8" s="3"/>
      <c r="G8" s="3" t="s">
        <v>64</v>
      </c>
      <c r="H8" s="20"/>
      <c r="I8" s="22"/>
      <c r="J8" s="15" t="s">
        <v>158</v>
      </c>
      <c r="K8" s="15"/>
      <c r="L8" s="15"/>
      <c r="M8" s="15" t="s">
        <v>159</v>
      </c>
      <c r="N8" s="15"/>
      <c r="O8" s="15"/>
      <c r="P8" s="15" t="s">
        <v>108</v>
      </c>
      <c r="Q8" s="26" t="s">
        <v>24</v>
      </c>
      <c r="R8" s="3" t="s">
        <v>37</v>
      </c>
      <c r="U8" s="80"/>
      <c r="V8" s="30" t="s">
        <v>28</v>
      </c>
    </row>
    <row r="9" spans="1:22" s="1" customFormat="1" ht="15.75" customHeight="1" x14ac:dyDescent="0.25">
      <c r="A9" s="30">
        <v>4</v>
      </c>
      <c r="B9" s="19" t="s">
        <v>98</v>
      </c>
      <c r="C9" s="19" t="s">
        <v>169</v>
      </c>
      <c r="D9" s="3" t="s">
        <v>65</v>
      </c>
      <c r="E9" s="20">
        <v>867857039902726</v>
      </c>
      <c r="F9" s="3"/>
      <c r="G9" s="3" t="s">
        <v>64</v>
      </c>
      <c r="H9" s="23"/>
      <c r="I9" s="22" t="s">
        <v>154</v>
      </c>
      <c r="J9" s="15" t="s">
        <v>155</v>
      </c>
      <c r="K9" s="15" t="s">
        <v>66</v>
      </c>
      <c r="L9" s="15" t="s">
        <v>68</v>
      </c>
      <c r="M9" s="15" t="s">
        <v>156</v>
      </c>
      <c r="N9" s="15"/>
      <c r="O9" s="15" t="s">
        <v>74</v>
      </c>
      <c r="P9" s="15" t="s">
        <v>108</v>
      </c>
      <c r="Q9" s="29" t="s">
        <v>24</v>
      </c>
      <c r="R9" s="30" t="s">
        <v>38</v>
      </c>
      <c r="U9" s="80"/>
      <c r="V9" s="30" t="s">
        <v>38</v>
      </c>
    </row>
    <row r="10" spans="1:22" s="1" customFormat="1" ht="15.75" customHeight="1" x14ac:dyDescent="0.25">
      <c r="A10" s="30">
        <v>5</v>
      </c>
      <c r="B10" s="19" t="s">
        <v>170</v>
      </c>
      <c r="C10" s="19" t="s">
        <v>187</v>
      </c>
      <c r="D10" s="76" t="s">
        <v>65</v>
      </c>
      <c r="E10" s="20">
        <v>868183033878062</v>
      </c>
      <c r="F10" s="41"/>
      <c r="G10" s="3" t="s">
        <v>64</v>
      </c>
      <c r="H10" s="23"/>
      <c r="I10" s="23" t="s">
        <v>86</v>
      </c>
      <c r="J10" s="15" t="s">
        <v>179</v>
      </c>
      <c r="K10" s="15" t="s">
        <v>180</v>
      </c>
      <c r="L10" s="15" t="s">
        <v>68</v>
      </c>
      <c r="M10" s="15" t="s">
        <v>181</v>
      </c>
      <c r="N10" s="15"/>
      <c r="O10" s="15" t="s">
        <v>74</v>
      </c>
      <c r="P10" s="15" t="s">
        <v>75</v>
      </c>
      <c r="Q10" s="29" t="s">
        <v>24</v>
      </c>
      <c r="R10" s="3" t="s">
        <v>37</v>
      </c>
      <c r="U10" s="80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81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79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80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80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80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81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1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4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5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1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3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1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5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D12" sqref="D12:G1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style="108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style="70" customWidth="1"/>
    <col min="21" max="21" width="26.85546875" customWidth="1"/>
    <col min="22" max="22" width="21.42578125" customWidth="1"/>
  </cols>
  <sheetData>
    <row r="1" spans="1:22" ht="23.25" customHeight="1" x14ac:dyDescent="0.25">
      <c r="A1" s="82" t="s">
        <v>52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10"/>
    </row>
    <row r="2" spans="1:22" ht="20.25" customHeight="1" x14ac:dyDescent="0.25">
      <c r="A2" s="83" t="s">
        <v>11</v>
      </c>
      <c r="B2" s="84"/>
      <c r="C2" s="84"/>
      <c r="D2" s="84"/>
      <c r="E2" s="85" t="s">
        <v>53</v>
      </c>
      <c r="F2" s="85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102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97" t="s">
        <v>0</v>
      </c>
      <c r="B4" s="98" t="s">
        <v>10</v>
      </c>
      <c r="C4" s="98"/>
      <c r="D4" s="98"/>
      <c r="E4" s="98"/>
      <c r="F4" s="98"/>
      <c r="G4" s="98"/>
      <c r="H4" s="98"/>
      <c r="I4" s="98"/>
      <c r="J4" s="78" t="s">
        <v>6</v>
      </c>
      <c r="K4" s="78" t="s">
        <v>15</v>
      </c>
      <c r="L4" s="78"/>
      <c r="M4" s="78" t="s">
        <v>8</v>
      </c>
      <c r="N4" s="78"/>
      <c r="O4" s="99" t="s">
        <v>9</v>
      </c>
      <c r="P4" s="99" t="s">
        <v>18</v>
      </c>
      <c r="Q4" s="78" t="s">
        <v>25</v>
      </c>
      <c r="R4" s="78" t="s">
        <v>20</v>
      </c>
      <c r="U4" s="78" t="s">
        <v>25</v>
      </c>
      <c r="V4" s="78" t="s">
        <v>20</v>
      </c>
    </row>
    <row r="5" spans="1:22" ht="45" customHeight="1" x14ac:dyDescent="0.25">
      <c r="A5" s="97"/>
      <c r="B5" s="55" t="s">
        <v>1</v>
      </c>
      <c r="C5" s="103" t="s">
        <v>2</v>
      </c>
      <c r="D5" s="54" t="s">
        <v>3</v>
      </c>
      <c r="E5" s="54" t="s">
        <v>12</v>
      </c>
      <c r="F5" s="54" t="s">
        <v>4</v>
      </c>
      <c r="G5" s="4" t="s">
        <v>5</v>
      </c>
      <c r="H5" s="4" t="s">
        <v>7</v>
      </c>
      <c r="I5" s="18" t="s">
        <v>19</v>
      </c>
      <c r="J5" s="78"/>
      <c r="K5" s="55" t="s">
        <v>16</v>
      </c>
      <c r="L5" s="55" t="s">
        <v>17</v>
      </c>
      <c r="M5" s="54" t="s">
        <v>13</v>
      </c>
      <c r="N5" s="55" t="s">
        <v>14</v>
      </c>
      <c r="O5" s="99"/>
      <c r="P5" s="99"/>
      <c r="Q5" s="78"/>
      <c r="R5" s="78"/>
      <c r="U5" s="78"/>
      <c r="V5" s="78"/>
    </row>
    <row r="6" spans="1:22" s="56" customFormat="1" ht="15.75" customHeight="1" x14ac:dyDescent="0.25">
      <c r="A6" s="15">
        <v>1</v>
      </c>
      <c r="B6" s="19" t="s">
        <v>61</v>
      </c>
      <c r="C6" s="104" t="s">
        <v>95</v>
      </c>
      <c r="D6" s="3" t="s">
        <v>62</v>
      </c>
      <c r="E6" s="20">
        <v>867330023784997</v>
      </c>
      <c r="F6" s="41"/>
      <c r="G6" s="3" t="s">
        <v>56</v>
      </c>
      <c r="H6" s="15"/>
      <c r="I6" s="22" t="s">
        <v>89</v>
      </c>
      <c r="J6" s="15"/>
      <c r="K6" s="15" t="s">
        <v>88</v>
      </c>
      <c r="L6" s="15" t="s">
        <v>90</v>
      </c>
      <c r="M6" s="15" t="s">
        <v>50</v>
      </c>
      <c r="N6" s="15"/>
      <c r="O6" s="15" t="s">
        <v>74</v>
      </c>
      <c r="P6" s="15" t="s">
        <v>75</v>
      </c>
      <c r="Q6" s="16" t="s">
        <v>26</v>
      </c>
      <c r="R6" s="15" t="s">
        <v>31</v>
      </c>
      <c r="U6" s="79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 t="s">
        <v>98</v>
      </c>
      <c r="C7" s="104" t="s">
        <v>169</v>
      </c>
      <c r="D7" s="3" t="s">
        <v>62</v>
      </c>
      <c r="E7" s="20">
        <v>86004027090698</v>
      </c>
      <c r="F7" s="3"/>
      <c r="G7" s="3" t="s">
        <v>56</v>
      </c>
      <c r="H7" s="3" t="s">
        <v>102</v>
      </c>
      <c r="I7" s="24" t="s">
        <v>125</v>
      </c>
      <c r="J7" s="15" t="s">
        <v>133</v>
      </c>
      <c r="K7" s="24" t="s">
        <v>90</v>
      </c>
      <c r="L7" s="15"/>
      <c r="M7" s="15" t="s">
        <v>134</v>
      </c>
      <c r="N7" s="15"/>
      <c r="O7" s="15" t="s">
        <v>74</v>
      </c>
      <c r="P7" s="15" t="s">
        <v>108</v>
      </c>
      <c r="Q7" s="29" t="s">
        <v>24</v>
      </c>
      <c r="R7" s="3" t="s">
        <v>28</v>
      </c>
      <c r="U7" s="80"/>
      <c r="V7" s="30" t="s">
        <v>43</v>
      </c>
    </row>
    <row r="8" spans="1:22" s="1" customFormat="1" ht="15.75" customHeight="1" x14ac:dyDescent="0.25">
      <c r="A8" s="30">
        <v>3</v>
      </c>
      <c r="B8" s="19" t="s">
        <v>98</v>
      </c>
      <c r="C8" s="104" t="s">
        <v>169</v>
      </c>
      <c r="D8" s="3" t="s">
        <v>62</v>
      </c>
      <c r="E8" s="20">
        <v>868004027123002</v>
      </c>
      <c r="F8" s="3"/>
      <c r="G8" s="3" t="s">
        <v>56</v>
      </c>
      <c r="H8" s="3" t="s">
        <v>100</v>
      </c>
      <c r="I8" s="22" t="s">
        <v>129</v>
      </c>
      <c r="J8" s="15" t="s">
        <v>39</v>
      </c>
      <c r="K8" s="15" t="s">
        <v>131</v>
      </c>
      <c r="L8" s="15" t="s">
        <v>90</v>
      </c>
      <c r="M8" s="15" t="s">
        <v>132</v>
      </c>
      <c r="N8" s="15"/>
      <c r="O8" s="15" t="s">
        <v>74</v>
      </c>
      <c r="P8" s="15" t="s">
        <v>108</v>
      </c>
      <c r="Q8" s="15" t="s">
        <v>24</v>
      </c>
      <c r="R8" s="26" t="s">
        <v>38</v>
      </c>
      <c r="U8" s="80"/>
      <c r="V8" s="30" t="s">
        <v>28</v>
      </c>
    </row>
    <row r="9" spans="1:22" s="1" customFormat="1" ht="15.75" customHeight="1" x14ac:dyDescent="0.25">
      <c r="A9" s="30">
        <v>4</v>
      </c>
      <c r="B9" s="19" t="s">
        <v>98</v>
      </c>
      <c r="C9" s="104" t="s">
        <v>169</v>
      </c>
      <c r="D9" s="3" t="s">
        <v>62</v>
      </c>
      <c r="E9" s="20">
        <v>867330021487171</v>
      </c>
      <c r="F9" s="3"/>
      <c r="G9" s="3" t="s">
        <v>56</v>
      </c>
      <c r="H9" s="3" t="s">
        <v>100</v>
      </c>
      <c r="I9" s="22" t="s">
        <v>129</v>
      </c>
      <c r="J9" s="15" t="s">
        <v>130</v>
      </c>
      <c r="K9" s="15" t="s">
        <v>88</v>
      </c>
      <c r="L9" s="15" t="s">
        <v>90</v>
      </c>
      <c r="M9" s="15" t="s">
        <v>146</v>
      </c>
      <c r="N9" s="25">
        <v>20000</v>
      </c>
      <c r="O9" s="15" t="s">
        <v>74</v>
      </c>
      <c r="P9" s="15" t="s">
        <v>108</v>
      </c>
      <c r="Q9" s="15" t="s">
        <v>24</v>
      </c>
      <c r="R9" s="26" t="s">
        <v>38</v>
      </c>
      <c r="U9" s="80"/>
      <c r="V9" s="30" t="s">
        <v>38</v>
      </c>
    </row>
    <row r="10" spans="1:22" s="1" customFormat="1" ht="15.75" customHeight="1" x14ac:dyDescent="0.25">
      <c r="A10" s="30">
        <v>5</v>
      </c>
      <c r="B10" s="19" t="s">
        <v>98</v>
      </c>
      <c r="C10" s="104" t="s">
        <v>169</v>
      </c>
      <c r="D10" s="3" t="s">
        <v>62</v>
      </c>
      <c r="E10" s="20">
        <v>86193038276952</v>
      </c>
      <c r="F10" s="3"/>
      <c r="G10" s="3" t="s">
        <v>56</v>
      </c>
      <c r="H10" s="3" t="s">
        <v>100</v>
      </c>
      <c r="I10" s="23" t="s">
        <v>126</v>
      </c>
      <c r="J10" s="15" t="s">
        <v>127</v>
      </c>
      <c r="K10" s="15" t="s">
        <v>124</v>
      </c>
      <c r="L10" s="15" t="s">
        <v>90</v>
      </c>
      <c r="M10" s="15" t="s">
        <v>128</v>
      </c>
      <c r="N10" s="25">
        <v>10000</v>
      </c>
      <c r="O10" s="15" t="s">
        <v>74</v>
      </c>
      <c r="P10" s="15" t="s">
        <v>108</v>
      </c>
      <c r="Q10" s="29" t="s">
        <v>24</v>
      </c>
      <c r="R10" s="3" t="s">
        <v>38</v>
      </c>
      <c r="U10" s="80"/>
      <c r="V10" s="30" t="s">
        <v>44</v>
      </c>
    </row>
    <row r="11" spans="1:22" s="1" customFormat="1" ht="15.75" customHeight="1" x14ac:dyDescent="0.25">
      <c r="A11" s="30">
        <v>6</v>
      </c>
      <c r="B11" s="19" t="s">
        <v>98</v>
      </c>
      <c r="C11" s="104" t="s">
        <v>169</v>
      </c>
      <c r="D11" s="3" t="s">
        <v>62</v>
      </c>
      <c r="E11" s="20">
        <v>869668021820653</v>
      </c>
      <c r="F11" s="3"/>
      <c r="G11" s="3" t="s">
        <v>56</v>
      </c>
      <c r="H11" s="3" t="s">
        <v>100</v>
      </c>
      <c r="I11" s="24" t="s">
        <v>122</v>
      </c>
      <c r="J11" s="15" t="s">
        <v>123</v>
      </c>
      <c r="K11" s="15" t="s">
        <v>90</v>
      </c>
      <c r="L11" s="15"/>
      <c r="M11" s="15" t="s">
        <v>167</v>
      </c>
      <c r="N11" s="25"/>
      <c r="O11" s="15" t="s">
        <v>74</v>
      </c>
      <c r="P11" s="15" t="s">
        <v>108</v>
      </c>
      <c r="Q11" s="29" t="s">
        <v>24</v>
      </c>
      <c r="R11" s="3" t="s">
        <v>28</v>
      </c>
      <c r="U11" s="81"/>
      <c r="V11" s="30" t="s">
        <v>37</v>
      </c>
    </row>
    <row r="12" spans="1:22" s="17" customFormat="1" ht="15.75" customHeight="1" x14ac:dyDescent="0.25">
      <c r="A12" s="30">
        <v>7</v>
      </c>
      <c r="B12" s="19" t="s">
        <v>170</v>
      </c>
      <c r="C12" s="19">
        <v>43473</v>
      </c>
      <c r="D12" s="3" t="s">
        <v>62</v>
      </c>
      <c r="E12" s="20">
        <v>866593020519036</v>
      </c>
      <c r="F12" s="3" t="s">
        <v>57</v>
      </c>
      <c r="G12" s="3" t="s">
        <v>56</v>
      </c>
      <c r="H12" s="15"/>
      <c r="I12" s="15" t="s">
        <v>182</v>
      </c>
      <c r="J12" s="15" t="s">
        <v>123</v>
      </c>
      <c r="K12" s="15" t="s">
        <v>90</v>
      </c>
      <c r="L12" s="15"/>
      <c r="M12" s="15" t="s">
        <v>183</v>
      </c>
      <c r="N12" s="15"/>
      <c r="O12" s="15" t="s">
        <v>74</v>
      </c>
      <c r="P12" s="15" t="s">
        <v>75</v>
      </c>
      <c r="Q12" s="29" t="s">
        <v>24</v>
      </c>
      <c r="R12" s="3" t="s">
        <v>28</v>
      </c>
      <c r="U12" s="79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04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69"/>
      <c r="U13" s="80"/>
      <c r="V13" s="30" t="s">
        <v>47</v>
      </c>
    </row>
    <row r="14" spans="1:22" s="52" customFormat="1" ht="15.75" customHeight="1" x14ac:dyDescent="0.25">
      <c r="A14" s="47">
        <v>9</v>
      </c>
      <c r="B14" s="48"/>
      <c r="C14" s="105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71"/>
      <c r="U14" s="80"/>
      <c r="V14" s="47" t="s">
        <v>46</v>
      </c>
    </row>
    <row r="15" spans="1:22" ht="16.5" x14ac:dyDescent="0.25">
      <c r="A15" s="30">
        <v>10</v>
      </c>
      <c r="B15" s="19"/>
      <c r="C15" s="104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69"/>
      <c r="U15" s="80"/>
      <c r="V15" s="30" t="s">
        <v>31</v>
      </c>
    </row>
    <row r="16" spans="1:22" ht="16.5" x14ac:dyDescent="0.25">
      <c r="A16" s="30">
        <v>11</v>
      </c>
      <c r="B16" s="19"/>
      <c r="C16" s="104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69"/>
      <c r="U16" s="81"/>
      <c r="V16" s="30" t="s">
        <v>32</v>
      </c>
    </row>
    <row r="17" spans="1:22" ht="16.5" x14ac:dyDescent="0.25">
      <c r="A17" s="30">
        <v>12</v>
      </c>
      <c r="B17" s="19"/>
      <c r="C17" s="104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69"/>
      <c r="U17" s="42"/>
      <c r="V17" s="42"/>
    </row>
    <row r="18" spans="1:22" ht="16.5" x14ac:dyDescent="0.25">
      <c r="A18" s="30">
        <v>13</v>
      </c>
      <c r="B18" s="19"/>
      <c r="C18" s="104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69"/>
      <c r="U18" s="43"/>
      <c r="V18" s="43"/>
    </row>
    <row r="19" spans="1:22" ht="16.5" x14ac:dyDescent="0.25">
      <c r="A19" s="30">
        <v>14</v>
      </c>
      <c r="B19" s="33"/>
      <c r="C19" s="106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69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06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69"/>
      <c r="U20" s="3" t="s">
        <v>23</v>
      </c>
      <c r="V20" s="3">
        <f>COUNTIF($Q$6:$Q$55,"PM")</f>
        <v>1</v>
      </c>
    </row>
    <row r="21" spans="1:22" ht="16.5" x14ac:dyDescent="0.25">
      <c r="A21" s="30">
        <v>16</v>
      </c>
      <c r="B21" s="33"/>
      <c r="C21" s="106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69"/>
      <c r="U21" s="3" t="s">
        <v>22</v>
      </c>
      <c r="V21" s="3">
        <f>COUNTIF($Q$6:$Q$56,"PC")</f>
        <v>6</v>
      </c>
    </row>
    <row r="22" spans="1:22" ht="16.5" x14ac:dyDescent="0.25">
      <c r="A22" s="30">
        <v>17</v>
      </c>
      <c r="B22" s="33"/>
      <c r="C22" s="106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69"/>
      <c r="U22" s="41" t="s">
        <v>41</v>
      </c>
      <c r="V22" s="3">
        <f>SUM(V20:V21)</f>
        <v>7</v>
      </c>
    </row>
    <row r="23" spans="1:22" ht="16.5" x14ac:dyDescent="0.25">
      <c r="A23" s="30">
        <v>18</v>
      </c>
      <c r="B23" s="33"/>
      <c r="C23" s="106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69"/>
      <c r="U23" s="43"/>
      <c r="V23" s="43"/>
    </row>
    <row r="24" spans="1:22" ht="16.5" x14ac:dyDescent="0.25">
      <c r="A24" s="30">
        <v>19</v>
      </c>
      <c r="B24" s="33"/>
      <c r="C24" s="106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69"/>
      <c r="U24" s="43"/>
      <c r="V24" s="43"/>
    </row>
    <row r="25" spans="1:22" ht="16.5" x14ac:dyDescent="0.25">
      <c r="A25" s="30">
        <v>20</v>
      </c>
      <c r="B25" s="33"/>
      <c r="C25" s="106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69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06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69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06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69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04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69"/>
      <c r="U28" s="30" t="s">
        <v>34</v>
      </c>
      <c r="V28" s="3">
        <f>COUNTIF($R$6:$R$55,"GPS")</f>
        <v>3</v>
      </c>
    </row>
    <row r="29" spans="1:22" ht="16.5" x14ac:dyDescent="0.25">
      <c r="A29" s="30">
        <v>24</v>
      </c>
      <c r="B29" s="19"/>
      <c r="C29" s="104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69"/>
      <c r="U29" s="30" t="s">
        <v>39</v>
      </c>
      <c r="V29" s="3">
        <f>COUNTIF($R$6:$R$55,"NG")</f>
        <v>3</v>
      </c>
    </row>
    <row r="30" spans="1:22" ht="16.5" x14ac:dyDescent="0.25">
      <c r="A30" s="30">
        <v>25</v>
      </c>
      <c r="B30" s="19"/>
      <c r="C30" s="104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69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04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69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04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69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04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69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04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69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04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69"/>
      <c r="U35" s="30" t="s">
        <v>50</v>
      </c>
      <c r="V35" s="3">
        <f>COUNTIF($R$6:$R$55,"NCFW")</f>
        <v>1</v>
      </c>
    </row>
    <row r="36" spans="1:22" ht="16.5" x14ac:dyDescent="0.25">
      <c r="A36" s="30">
        <v>31</v>
      </c>
      <c r="B36" s="19"/>
      <c r="C36" s="104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69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04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69"/>
      <c r="U37" s="41" t="s">
        <v>41</v>
      </c>
      <c r="V37" s="3">
        <f>SUM(V26:V36)</f>
        <v>7</v>
      </c>
    </row>
    <row r="38" spans="1:22" ht="16.5" x14ac:dyDescent="0.25">
      <c r="A38" s="30">
        <v>33</v>
      </c>
      <c r="B38" s="19"/>
      <c r="C38" s="104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69"/>
    </row>
    <row r="39" spans="1:22" ht="16.5" x14ac:dyDescent="0.25">
      <c r="A39" s="30">
        <v>34</v>
      </c>
      <c r="B39" s="19"/>
      <c r="C39" s="104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69"/>
    </row>
    <row r="40" spans="1:22" ht="16.5" x14ac:dyDescent="0.25">
      <c r="A40" s="30">
        <v>35</v>
      </c>
      <c r="B40" s="19"/>
      <c r="C40" s="104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69"/>
    </row>
    <row r="41" spans="1:22" ht="16.5" x14ac:dyDescent="0.25">
      <c r="A41" s="30">
        <v>36</v>
      </c>
      <c r="B41" s="19"/>
      <c r="C41" s="104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69"/>
    </row>
    <row r="42" spans="1:22" ht="16.5" x14ac:dyDescent="0.25">
      <c r="A42" s="30">
        <v>37</v>
      </c>
      <c r="B42" s="19"/>
      <c r="C42" s="104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69"/>
    </row>
    <row r="43" spans="1:22" ht="16.5" x14ac:dyDescent="0.25">
      <c r="A43" s="30">
        <v>38</v>
      </c>
      <c r="B43" s="19"/>
      <c r="C43" s="104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69"/>
    </row>
    <row r="44" spans="1:22" ht="16.5" x14ac:dyDescent="0.25">
      <c r="A44" s="30">
        <v>39</v>
      </c>
      <c r="B44" s="19"/>
      <c r="C44" s="104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69"/>
    </row>
    <row r="45" spans="1:22" ht="16.5" x14ac:dyDescent="0.25">
      <c r="A45" s="30">
        <v>40</v>
      </c>
      <c r="B45" s="19"/>
      <c r="C45" s="104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69"/>
    </row>
    <row r="46" spans="1:22" ht="16.5" x14ac:dyDescent="0.25">
      <c r="A46" s="30">
        <v>41</v>
      </c>
      <c r="B46" s="19"/>
      <c r="C46" s="104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69"/>
    </row>
    <row r="47" spans="1:22" ht="16.5" x14ac:dyDescent="0.25">
      <c r="A47" s="30">
        <v>42</v>
      </c>
      <c r="B47" s="19"/>
      <c r="C47" s="104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69"/>
    </row>
    <row r="48" spans="1:22" ht="16.5" x14ac:dyDescent="0.25">
      <c r="A48" s="30">
        <v>43</v>
      </c>
      <c r="B48" s="19"/>
      <c r="C48" s="104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69"/>
    </row>
    <row r="49" spans="1:18" ht="16.5" x14ac:dyDescent="0.25">
      <c r="A49" s="30">
        <v>44</v>
      </c>
      <c r="B49" s="19"/>
      <c r="C49" s="104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69"/>
    </row>
    <row r="50" spans="1:18" ht="16.5" x14ac:dyDescent="0.25">
      <c r="A50" s="30">
        <v>45</v>
      </c>
      <c r="B50" s="19"/>
      <c r="C50" s="104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69"/>
    </row>
    <row r="51" spans="1:18" ht="16.5" x14ac:dyDescent="0.25">
      <c r="A51" s="30">
        <v>46</v>
      </c>
      <c r="B51" s="19"/>
      <c r="C51" s="104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69"/>
    </row>
    <row r="52" spans="1:18" ht="16.5" x14ac:dyDescent="0.25">
      <c r="A52" s="30">
        <v>47</v>
      </c>
      <c r="B52" s="19"/>
      <c r="C52" s="104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69"/>
    </row>
    <row r="53" spans="1:18" ht="16.5" x14ac:dyDescent="0.25">
      <c r="A53" s="30">
        <v>48</v>
      </c>
      <c r="B53" s="19"/>
      <c r="C53" s="104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69"/>
    </row>
    <row r="54" spans="1:18" ht="16.5" x14ac:dyDescent="0.25">
      <c r="A54" s="30">
        <v>49</v>
      </c>
      <c r="B54" s="19"/>
      <c r="C54" s="104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69"/>
    </row>
    <row r="55" spans="1:18" ht="16.5" x14ac:dyDescent="0.25">
      <c r="A55" s="30">
        <v>50</v>
      </c>
      <c r="B55" s="21"/>
      <c r="C55" s="107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69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A4" zoomScale="70" zoomScaleNormal="70" workbookViewId="0">
      <selection activeCell="C20" sqref="C20:C25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82" t="s">
        <v>52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10"/>
    </row>
    <row r="2" spans="1:22" ht="20.25" customHeight="1" x14ac:dyDescent="0.25">
      <c r="A2" s="83" t="s">
        <v>11</v>
      </c>
      <c r="B2" s="84"/>
      <c r="C2" s="84"/>
      <c r="D2" s="84"/>
      <c r="E2" s="85" t="s">
        <v>53</v>
      </c>
      <c r="F2" s="85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97" t="s">
        <v>0</v>
      </c>
      <c r="B4" s="98" t="s">
        <v>10</v>
      </c>
      <c r="C4" s="98"/>
      <c r="D4" s="98"/>
      <c r="E4" s="98"/>
      <c r="F4" s="98"/>
      <c r="G4" s="98"/>
      <c r="H4" s="98"/>
      <c r="I4" s="98"/>
      <c r="J4" s="78" t="s">
        <v>6</v>
      </c>
      <c r="K4" s="78" t="s">
        <v>15</v>
      </c>
      <c r="L4" s="78"/>
      <c r="M4" s="78" t="s">
        <v>8</v>
      </c>
      <c r="N4" s="78"/>
      <c r="O4" s="99" t="s">
        <v>9</v>
      </c>
      <c r="P4" s="99" t="s">
        <v>18</v>
      </c>
      <c r="Q4" s="78" t="s">
        <v>25</v>
      </c>
      <c r="R4" s="78" t="s">
        <v>20</v>
      </c>
      <c r="U4" s="78" t="s">
        <v>25</v>
      </c>
      <c r="V4" s="78" t="s">
        <v>20</v>
      </c>
    </row>
    <row r="5" spans="1:22" ht="45" customHeight="1" x14ac:dyDescent="0.25">
      <c r="A5" s="97"/>
      <c r="B5" s="55" t="s">
        <v>1</v>
      </c>
      <c r="C5" s="55" t="s">
        <v>2</v>
      </c>
      <c r="D5" s="54" t="s">
        <v>3</v>
      </c>
      <c r="E5" s="54" t="s">
        <v>12</v>
      </c>
      <c r="F5" s="54" t="s">
        <v>4</v>
      </c>
      <c r="G5" s="4" t="s">
        <v>5</v>
      </c>
      <c r="H5" s="4" t="s">
        <v>7</v>
      </c>
      <c r="I5" s="18" t="s">
        <v>19</v>
      </c>
      <c r="J5" s="78"/>
      <c r="K5" s="55" t="s">
        <v>16</v>
      </c>
      <c r="L5" s="55" t="s">
        <v>17</v>
      </c>
      <c r="M5" s="54" t="s">
        <v>13</v>
      </c>
      <c r="N5" s="55" t="s">
        <v>14</v>
      </c>
      <c r="O5" s="99"/>
      <c r="P5" s="99"/>
      <c r="Q5" s="78"/>
      <c r="R5" s="78"/>
      <c r="U5" s="78"/>
      <c r="V5" s="78"/>
    </row>
    <row r="6" spans="1:22" s="56" customFormat="1" ht="15.75" customHeight="1" x14ac:dyDescent="0.25">
      <c r="A6" s="59">
        <v>1</v>
      </c>
      <c r="B6" s="60" t="s">
        <v>61</v>
      </c>
      <c r="C6" s="19" t="s">
        <v>95</v>
      </c>
      <c r="D6" s="3" t="s">
        <v>54</v>
      </c>
      <c r="E6" s="53" t="s">
        <v>55</v>
      </c>
      <c r="F6" s="41"/>
      <c r="G6" s="3" t="s">
        <v>56</v>
      </c>
      <c r="H6" s="59">
        <v>6008752426</v>
      </c>
      <c r="I6" s="59" t="s">
        <v>85</v>
      </c>
      <c r="J6" s="59" t="s">
        <v>78</v>
      </c>
      <c r="K6" s="65" t="s">
        <v>76</v>
      </c>
      <c r="L6" s="59"/>
      <c r="M6" s="59" t="s">
        <v>94</v>
      </c>
      <c r="N6" s="62"/>
      <c r="O6" s="59" t="s">
        <v>74</v>
      </c>
      <c r="P6" s="59" t="s">
        <v>75</v>
      </c>
      <c r="Q6" s="63" t="s">
        <v>24</v>
      </c>
      <c r="R6" s="59" t="s">
        <v>28</v>
      </c>
      <c r="U6" s="79" t="s">
        <v>24</v>
      </c>
      <c r="V6" s="15" t="s">
        <v>27</v>
      </c>
    </row>
    <row r="7" spans="1:22" s="1" customFormat="1" ht="15.75" customHeight="1" x14ac:dyDescent="0.25">
      <c r="A7" s="64">
        <v>2</v>
      </c>
      <c r="B7" s="60" t="s">
        <v>61</v>
      </c>
      <c r="C7" s="19" t="s">
        <v>95</v>
      </c>
      <c r="D7" s="3" t="s">
        <v>54</v>
      </c>
      <c r="E7" s="20">
        <v>864161029419772</v>
      </c>
      <c r="F7" s="3" t="s">
        <v>57</v>
      </c>
      <c r="G7" s="3" t="s">
        <v>56</v>
      </c>
      <c r="H7" s="68" t="s">
        <v>97</v>
      </c>
      <c r="I7" s="61" t="s">
        <v>83</v>
      </c>
      <c r="J7" s="59"/>
      <c r="K7" s="65" t="s">
        <v>76</v>
      </c>
      <c r="L7" s="65"/>
      <c r="M7" s="59" t="s">
        <v>96</v>
      </c>
      <c r="N7" s="59"/>
      <c r="O7" s="59" t="s">
        <v>74</v>
      </c>
      <c r="P7" s="59" t="s">
        <v>75</v>
      </c>
      <c r="Q7" s="63" t="s">
        <v>26</v>
      </c>
      <c r="R7" s="59" t="s">
        <v>31</v>
      </c>
      <c r="U7" s="80"/>
      <c r="V7" s="30" t="s">
        <v>43</v>
      </c>
    </row>
    <row r="8" spans="1:22" s="1" customFormat="1" ht="15.75" customHeight="1" x14ac:dyDescent="0.25">
      <c r="A8" s="64">
        <v>3</v>
      </c>
      <c r="B8" s="60" t="s">
        <v>61</v>
      </c>
      <c r="C8" s="19" t="s">
        <v>95</v>
      </c>
      <c r="D8" s="3" t="s">
        <v>54</v>
      </c>
      <c r="E8" s="53" t="s">
        <v>82</v>
      </c>
      <c r="F8" s="41"/>
      <c r="G8" s="3" t="s">
        <v>56</v>
      </c>
      <c r="H8" s="58" t="s">
        <v>81</v>
      </c>
      <c r="I8" s="61" t="s">
        <v>79</v>
      </c>
      <c r="J8" s="59" t="s">
        <v>78</v>
      </c>
      <c r="K8" s="59" t="s">
        <v>80</v>
      </c>
      <c r="L8" s="65" t="s">
        <v>76</v>
      </c>
      <c r="M8" s="59" t="s">
        <v>94</v>
      </c>
      <c r="N8" s="59"/>
      <c r="O8" s="59" t="s">
        <v>74</v>
      </c>
      <c r="P8" s="59" t="s">
        <v>75</v>
      </c>
      <c r="Q8" s="63" t="s">
        <v>24</v>
      </c>
      <c r="R8" s="59" t="s">
        <v>28</v>
      </c>
      <c r="U8" s="80"/>
      <c r="V8" s="30" t="s">
        <v>28</v>
      </c>
    </row>
    <row r="9" spans="1:22" s="1" customFormat="1" ht="15.75" customHeight="1" x14ac:dyDescent="0.25">
      <c r="A9" s="64">
        <v>4</v>
      </c>
      <c r="B9" s="60" t="s">
        <v>61</v>
      </c>
      <c r="C9" s="19" t="s">
        <v>95</v>
      </c>
      <c r="D9" s="3" t="s">
        <v>54</v>
      </c>
      <c r="E9" s="53" t="s">
        <v>58</v>
      </c>
      <c r="F9" s="41"/>
      <c r="G9" s="3" t="s">
        <v>56</v>
      </c>
      <c r="H9" s="66"/>
      <c r="I9" s="61" t="s">
        <v>77</v>
      </c>
      <c r="J9" s="59" t="s">
        <v>78</v>
      </c>
      <c r="K9" s="59" t="s">
        <v>76</v>
      </c>
      <c r="L9" s="65"/>
      <c r="M9" s="59" t="s">
        <v>94</v>
      </c>
      <c r="N9" s="59"/>
      <c r="O9" s="59" t="s">
        <v>74</v>
      </c>
      <c r="P9" s="59" t="s">
        <v>75</v>
      </c>
      <c r="Q9" s="63" t="s">
        <v>24</v>
      </c>
      <c r="R9" s="59" t="s">
        <v>28</v>
      </c>
      <c r="U9" s="80"/>
      <c r="V9" s="30" t="s">
        <v>38</v>
      </c>
    </row>
    <row r="10" spans="1:22" s="1" customFormat="1" ht="15.75" customHeight="1" x14ac:dyDescent="0.25">
      <c r="A10" s="64">
        <v>5</v>
      </c>
      <c r="B10" s="60" t="s">
        <v>61</v>
      </c>
      <c r="C10" s="19" t="s">
        <v>95</v>
      </c>
      <c r="D10" s="3" t="s">
        <v>54</v>
      </c>
      <c r="E10" s="53" t="s">
        <v>87</v>
      </c>
      <c r="F10" s="41"/>
      <c r="G10" s="3" t="s">
        <v>56</v>
      </c>
      <c r="H10" s="66"/>
      <c r="I10" s="59" t="s">
        <v>85</v>
      </c>
      <c r="J10" s="59" t="s">
        <v>78</v>
      </c>
      <c r="K10" s="65" t="s">
        <v>76</v>
      </c>
      <c r="L10" s="65"/>
      <c r="M10" s="59" t="s">
        <v>94</v>
      </c>
      <c r="N10" s="59"/>
      <c r="O10" s="59" t="s">
        <v>74</v>
      </c>
      <c r="P10" s="59" t="s">
        <v>75</v>
      </c>
      <c r="Q10" s="63" t="s">
        <v>24</v>
      </c>
      <c r="R10" s="59" t="s">
        <v>28</v>
      </c>
      <c r="U10" s="80"/>
      <c r="V10" s="30" t="s">
        <v>44</v>
      </c>
    </row>
    <row r="11" spans="1:22" s="1" customFormat="1" ht="15.75" customHeight="1" x14ac:dyDescent="0.25">
      <c r="A11" s="64">
        <v>6</v>
      </c>
      <c r="B11" s="60" t="s">
        <v>61</v>
      </c>
      <c r="C11" s="19" t="s">
        <v>95</v>
      </c>
      <c r="D11" s="3" t="s">
        <v>54</v>
      </c>
      <c r="E11" s="20">
        <v>867330024351226</v>
      </c>
      <c r="F11" s="41"/>
      <c r="G11" s="3" t="s">
        <v>56</v>
      </c>
      <c r="H11" s="59"/>
      <c r="I11" s="59" t="s">
        <v>85</v>
      </c>
      <c r="J11" s="59" t="s">
        <v>34</v>
      </c>
      <c r="K11" s="65" t="s">
        <v>76</v>
      </c>
      <c r="L11" s="65"/>
      <c r="M11" s="59" t="s">
        <v>91</v>
      </c>
      <c r="N11" s="59"/>
      <c r="O11" s="59" t="s">
        <v>92</v>
      </c>
      <c r="P11" s="59" t="s">
        <v>75</v>
      </c>
      <c r="Q11" s="67" t="s">
        <v>24</v>
      </c>
      <c r="R11" s="57" t="s">
        <v>28</v>
      </c>
      <c r="U11" s="81"/>
      <c r="V11" s="30" t="s">
        <v>37</v>
      </c>
    </row>
    <row r="12" spans="1:22" s="17" customFormat="1" ht="15.75" customHeight="1" x14ac:dyDescent="0.25">
      <c r="A12" s="64">
        <v>7</v>
      </c>
      <c r="B12" s="60" t="s">
        <v>61</v>
      </c>
      <c r="C12" s="19" t="s">
        <v>95</v>
      </c>
      <c r="D12" s="3" t="s">
        <v>54</v>
      </c>
      <c r="E12" s="53" t="s">
        <v>59</v>
      </c>
      <c r="F12" s="41"/>
      <c r="G12" s="3" t="s">
        <v>56</v>
      </c>
      <c r="H12" s="59"/>
      <c r="I12" s="59" t="s">
        <v>85</v>
      </c>
      <c r="J12" s="59" t="s">
        <v>78</v>
      </c>
      <c r="K12" s="59" t="s">
        <v>76</v>
      </c>
      <c r="L12" s="65"/>
      <c r="M12" s="59" t="s">
        <v>94</v>
      </c>
      <c r="N12" s="59"/>
      <c r="O12" s="59" t="s">
        <v>74</v>
      </c>
      <c r="P12" s="59" t="s">
        <v>75</v>
      </c>
      <c r="Q12" s="63" t="s">
        <v>24</v>
      </c>
      <c r="R12" s="59" t="s">
        <v>28</v>
      </c>
      <c r="U12" s="79" t="s">
        <v>26</v>
      </c>
      <c r="V12" s="30" t="s">
        <v>30</v>
      </c>
    </row>
    <row r="13" spans="1:22" s="1" customFormat="1" ht="15.75" customHeight="1" x14ac:dyDescent="0.25">
      <c r="A13" s="64">
        <v>8</v>
      </c>
      <c r="B13" s="60" t="s">
        <v>61</v>
      </c>
      <c r="C13" s="19" t="s">
        <v>95</v>
      </c>
      <c r="D13" s="3" t="s">
        <v>54</v>
      </c>
      <c r="E13" s="53" t="s">
        <v>60</v>
      </c>
      <c r="F13" s="3" t="s">
        <v>57</v>
      </c>
      <c r="G13" s="3" t="s">
        <v>56</v>
      </c>
      <c r="H13" s="65">
        <v>1644773629</v>
      </c>
      <c r="I13" s="59" t="s">
        <v>84</v>
      </c>
      <c r="J13" s="59" t="s">
        <v>78</v>
      </c>
      <c r="K13" s="59" t="s">
        <v>80</v>
      </c>
      <c r="L13" s="65" t="s">
        <v>76</v>
      </c>
      <c r="M13" s="59" t="s">
        <v>94</v>
      </c>
      <c r="N13" s="65"/>
      <c r="O13" s="59" t="s">
        <v>74</v>
      </c>
      <c r="P13" s="59" t="s">
        <v>75</v>
      </c>
      <c r="Q13" s="63" t="s">
        <v>24</v>
      </c>
      <c r="R13" s="59" t="s">
        <v>28</v>
      </c>
      <c r="U13" s="80"/>
      <c r="V13" s="30" t="s">
        <v>47</v>
      </c>
    </row>
    <row r="14" spans="1:22" s="52" customFormat="1" ht="15.75" customHeight="1" x14ac:dyDescent="0.25">
      <c r="A14" s="64">
        <v>9</v>
      </c>
      <c r="B14" s="60" t="s">
        <v>98</v>
      </c>
      <c r="C14" s="60" t="s">
        <v>169</v>
      </c>
      <c r="D14" s="3" t="s">
        <v>54</v>
      </c>
      <c r="E14" s="20">
        <v>864161023179646</v>
      </c>
      <c r="F14" s="57"/>
      <c r="G14" s="3" t="s">
        <v>56</v>
      </c>
      <c r="H14" s="3" t="s">
        <v>100</v>
      </c>
      <c r="I14" s="59"/>
      <c r="J14" s="59" t="s">
        <v>121</v>
      </c>
      <c r="K14" s="59"/>
      <c r="L14" s="65" t="s">
        <v>76</v>
      </c>
      <c r="M14" s="59" t="s">
        <v>96</v>
      </c>
      <c r="N14" s="59"/>
      <c r="O14" s="59" t="s">
        <v>74</v>
      </c>
      <c r="P14" s="59" t="s">
        <v>108</v>
      </c>
      <c r="Q14" s="67" t="s">
        <v>26</v>
      </c>
      <c r="R14" s="57" t="s">
        <v>30</v>
      </c>
      <c r="U14" s="80"/>
      <c r="V14" s="47" t="s">
        <v>46</v>
      </c>
    </row>
    <row r="15" spans="1:22" ht="16.5" x14ac:dyDescent="0.25">
      <c r="A15" s="64">
        <v>10</v>
      </c>
      <c r="B15" s="60" t="s">
        <v>98</v>
      </c>
      <c r="C15" s="60" t="s">
        <v>169</v>
      </c>
      <c r="D15" s="3" t="s">
        <v>54</v>
      </c>
      <c r="E15" s="20">
        <v>864161020959297</v>
      </c>
      <c r="F15" s="57"/>
      <c r="G15" s="3" t="s">
        <v>56</v>
      </c>
      <c r="H15" s="3" t="s">
        <v>100</v>
      </c>
      <c r="I15" s="59" t="s">
        <v>117</v>
      </c>
      <c r="J15" s="59" t="s">
        <v>115</v>
      </c>
      <c r="K15" s="65"/>
      <c r="L15" s="65" t="s">
        <v>76</v>
      </c>
      <c r="M15" s="59" t="s">
        <v>116</v>
      </c>
      <c r="N15" s="62">
        <v>30000</v>
      </c>
      <c r="O15" s="59" t="s">
        <v>74</v>
      </c>
      <c r="P15" s="59" t="s">
        <v>108</v>
      </c>
      <c r="Q15" s="67" t="s">
        <v>24</v>
      </c>
      <c r="R15" s="57" t="s">
        <v>37</v>
      </c>
      <c r="U15" s="80"/>
      <c r="V15" s="30" t="s">
        <v>31</v>
      </c>
    </row>
    <row r="16" spans="1:22" ht="33" x14ac:dyDescent="0.25">
      <c r="A16" s="64">
        <v>11</v>
      </c>
      <c r="B16" s="60" t="s">
        <v>98</v>
      </c>
      <c r="C16" s="60" t="s">
        <v>169</v>
      </c>
      <c r="D16" s="3" t="s">
        <v>54</v>
      </c>
      <c r="E16" s="20">
        <v>865904020104318</v>
      </c>
      <c r="F16" s="57" t="s">
        <v>99</v>
      </c>
      <c r="G16" s="3" t="s">
        <v>56</v>
      </c>
      <c r="H16" s="76" t="s">
        <v>118</v>
      </c>
      <c r="I16" s="59" t="s">
        <v>117</v>
      </c>
      <c r="J16" s="63" t="s">
        <v>119</v>
      </c>
      <c r="K16" s="59"/>
      <c r="L16" s="59" t="s">
        <v>76</v>
      </c>
      <c r="M16" s="59" t="s">
        <v>120</v>
      </c>
      <c r="N16" s="62">
        <v>30000</v>
      </c>
      <c r="O16" s="59" t="s">
        <v>74</v>
      </c>
      <c r="P16" s="59" t="s">
        <v>108</v>
      </c>
      <c r="Q16" s="67" t="s">
        <v>24</v>
      </c>
      <c r="R16" s="57" t="s">
        <v>37</v>
      </c>
      <c r="U16" s="81"/>
      <c r="V16" s="30" t="s">
        <v>32</v>
      </c>
    </row>
    <row r="17" spans="1:22" ht="16.5" x14ac:dyDescent="0.25">
      <c r="A17" s="64">
        <v>12</v>
      </c>
      <c r="B17" s="60" t="s">
        <v>98</v>
      </c>
      <c r="C17" s="60" t="s">
        <v>169</v>
      </c>
      <c r="D17" s="3" t="s">
        <v>54</v>
      </c>
      <c r="E17" s="53" t="s">
        <v>152</v>
      </c>
      <c r="F17" s="59"/>
      <c r="G17" s="3" t="s">
        <v>56</v>
      </c>
      <c r="H17" s="3" t="s">
        <v>101</v>
      </c>
      <c r="I17" s="59" t="s">
        <v>105</v>
      </c>
      <c r="J17" s="59" t="s">
        <v>106</v>
      </c>
      <c r="K17" s="59" t="s">
        <v>76</v>
      </c>
      <c r="L17" s="59"/>
      <c r="M17" s="59" t="s">
        <v>107</v>
      </c>
      <c r="N17" s="62">
        <v>100000</v>
      </c>
      <c r="O17" s="59" t="s">
        <v>74</v>
      </c>
      <c r="P17" s="59" t="s">
        <v>108</v>
      </c>
      <c r="Q17" s="67" t="s">
        <v>24</v>
      </c>
      <c r="R17" s="57" t="s">
        <v>37</v>
      </c>
      <c r="U17" s="42"/>
      <c r="V17" s="42"/>
    </row>
    <row r="18" spans="1:22" ht="16.5" x14ac:dyDescent="0.25">
      <c r="A18" s="64">
        <v>13</v>
      </c>
      <c r="B18" s="60" t="s">
        <v>98</v>
      </c>
      <c r="C18" s="60" t="s">
        <v>169</v>
      </c>
      <c r="D18" s="3" t="s">
        <v>54</v>
      </c>
      <c r="E18" s="20">
        <v>862118022973801</v>
      </c>
      <c r="F18" s="59"/>
      <c r="G18" s="3" t="s">
        <v>56</v>
      </c>
      <c r="H18" s="3" t="s">
        <v>100</v>
      </c>
      <c r="I18" s="59" t="s">
        <v>109</v>
      </c>
      <c r="J18" s="59" t="s">
        <v>110</v>
      </c>
      <c r="K18" s="59" t="s">
        <v>76</v>
      </c>
      <c r="L18" s="59"/>
      <c r="M18" s="59" t="s">
        <v>111</v>
      </c>
      <c r="N18" s="62">
        <v>60000</v>
      </c>
      <c r="O18" s="59" t="s">
        <v>74</v>
      </c>
      <c r="P18" s="59" t="s">
        <v>108</v>
      </c>
      <c r="Q18" s="67" t="s">
        <v>24</v>
      </c>
      <c r="R18" s="57" t="s">
        <v>37</v>
      </c>
      <c r="U18" s="43"/>
      <c r="V18" s="43"/>
    </row>
    <row r="19" spans="1:22" ht="16.5" x14ac:dyDescent="0.25">
      <c r="A19" s="64">
        <v>14</v>
      </c>
      <c r="B19" s="60" t="s">
        <v>98</v>
      </c>
      <c r="C19" s="60" t="s">
        <v>169</v>
      </c>
      <c r="D19" s="3" t="s">
        <v>54</v>
      </c>
      <c r="E19" s="53" t="s">
        <v>153</v>
      </c>
      <c r="F19" s="57"/>
      <c r="G19" s="3" t="s">
        <v>56</v>
      </c>
      <c r="H19" s="3" t="s">
        <v>100</v>
      </c>
      <c r="I19" s="59" t="s">
        <v>113</v>
      </c>
      <c r="J19" s="59" t="s">
        <v>106</v>
      </c>
      <c r="K19" s="59" t="s">
        <v>112</v>
      </c>
      <c r="L19" s="59" t="s">
        <v>76</v>
      </c>
      <c r="M19" s="59" t="s">
        <v>114</v>
      </c>
      <c r="N19" s="62">
        <v>100000</v>
      </c>
      <c r="O19" s="59" t="s">
        <v>74</v>
      </c>
      <c r="P19" s="59" t="s">
        <v>108</v>
      </c>
      <c r="Q19" s="67" t="s">
        <v>24</v>
      </c>
      <c r="R19" s="57" t="s">
        <v>37</v>
      </c>
      <c r="U19" s="41" t="s">
        <v>40</v>
      </c>
      <c r="V19" s="3" t="s">
        <v>21</v>
      </c>
    </row>
    <row r="20" spans="1:22" ht="16.5" x14ac:dyDescent="0.25">
      <c r="A20" s="64">
        <v>15</v>
      </c>
      <c r="B20" s="19" t="s">
        <v>170</v>
      </c>
      <c r="C20" s="19">
        <v>43473</v>
      </c>
      <c r="D20" s="3" t="s">
        <v>54</v>
      </c>
      <c r="E20" s="20">
        <v>866762024309856</v>
      </c>
      <c r="F20" s="3" t="s">
        <v>57</v>
      </c>
      <c r="G20" s="3" t="s">
        <v>56</v>
      </c>
      <c r="H20" s="57">
        <v>2024309856</v>
      </c>
      <c r="I20" s="57" t="s">
        <v>117</v>
      </c>
      <c r="J20" s="57" t="s">
        <v>184</v>
      </c>
      <c r="K20" s="57" t="s">
        <v>185</v>
      </c>
      <c r="L20" s="59" t="s">
        <v>76</v>
      </c>
      <c r="M20" s="57" t="s">
        <v>91</v>
      </c>
      <c r="N20" s="59"/>
      <c r="O20" s="59" t="s">
        <v>92</v>
      </c>
      <c r="P20" s="59" t="s">
        <v>75</v>
      </c>
      <c r="Q20" s="67" t="s">
        <v>24</v>
      </c>
      <c r="R20" s="57" t="s">
        <v>38</v>
      </c>
      <c r="U20" s="3" t="s">
        <v>23</v>
      </c>
      <c r="V20" s="3">
        <f>COUNTIF($Q$6:$Q$55,"PM")</f>
        <v>4</v>
      </c>
    </row>
    <row r="21" spans="1:22" ht="16.5" x14ac:dyDescent="0.25">
      <c r="A21" s="64">
        <v>16</v>
      </c>
      <c r="B21" s="19" t="s">
        <v>170</v>
      </c>
      <c r="C21" s="19">
        <v>43473</v>
      </c>
      <c r="D21" s="3" t="s">
        <v>54</v>
      </c>
      <c r="E21" s="20">
        <v>867330026905599</v>
      </c>
      <c r="F21" s="3"/>
      <c r="G21" s="3" t="s">
        <v>56</v>
      </c>
      <c r="H21" s="59"/>
      <c r="I21" s="59" t="s">
        <v>77</v>
      </c>
      <c r="J21" s="59"/>
      <c r="K21" s="59" t="s">
        <v>76</v>
      </c>
      <c r="L21" s="59"/>
      <c r="M21" s="59" t="s">
        <v>96</v>
      </c>
      <c r="N21" s="59"/>
      <c r="O21" s="59" t="s">
        <v>74</v>
      </c>
      <c r="P21" s="59" t="s">
        <v>75</v>
      </c>
      <c r="Q21" s="67" t="s">
        <v>26</v>
      </c>
      <c r="R21" s="57" t="s">
        <v>31</v>
      </c>
      <c r="U21" s="3" t="s">
        <v>22</v>
      </c>
      <c r="V21" s="3">
        <f>COUNTIF($Q$6:$Q$56,"PC")</f>
        <v>16</v>
      </c>
    </row>
    <row r="22" spans="1:22" ht="16.5" x14ac:dyDescent="0.25">
      <c r="A22" s="64">
        <v>17</v>
      </c>
      <c r="B22" s="19" t="s">
        <v>170</v>
      </c>
      <c r="C22" s="19">
        <v>43473</v>
      </c>
      <c r="D22" s="3" t="s">
        <v>54</v>
      </c>
      <c r="E22" s="20">
        <v>13226006790642</v>
      </c>
      <c r="F22" s="3"/>
      <c r="G22" s="3" t="s">
        <v>56</v>
      </c>
      <c r="H22" s="57"/>
      <c r="I22" s="57"/>
      <c r="J22" s="15" t="s">
        <v>78</v>
      </c>
      <c r="K22" s="57"/>
      <c r="L22" s="57"/>
      <c r="M22" s="59" t="s">
        <v>114</v>
      </c>
      <c r="N22" s="101">
        <v>100000</v>
      </c>
      <c r="O22" s="59" t="s">
        <v>74</v>
      </c>
      <c r="P22" s="59" t="s">
        <v>75</v>
      </c>
      <c r="Q22" s="63" t="s">
        <v>24</v>
      </c>
      <c r="R22" s="59" t="s">
        <v>28</v>
      </c>
      <c r="U22" s="41" t="s">
        <v>41</v>
      </c>
      <c r="V22" s="3">
        <f>SUM(V20:V21)</f>
        <v>20</v>
      </c>
    </row>
    <row r="23" spans="1:22" ht="16.5" x14ac:dyDescent="0.25">
      <c r="A23" s="64">
        <v>18</v>
      </c>
      <c r="B23" s="19" t="s">
        <v>170</v>
      </c>
      <c r="C23" s="19">
        <v>43473</v>
      </c>
      <c r="D23" s="3" t="s">
        <v>54</v>
      </c>
      <c r="E23" s="20">
        <v>13226001652433</v>
      </c>
      <c r="F23" s="3" t="s">
        <v>57</v>
      </c>
      <c r="G23" s="3" t="s">
        <v>56</v>
      </c>
      <c r="H23" s="57"/>
      <c r="I23" s="57" t="s">
        <v>77</v>
      </c>
      <c r="J23" s="15" t="s">
        <v>78</v>
      </c>
      <c r="K23" s="59" t="s">
        <v>76</v>
      </c>
      <c r="L23" s="57"/>
      <c r="M23" s="59" t="s">
        <v>114</v>
      </c>
      <c r="N23" s="101">
        <v>100000</v>
      </c>
      <c r="O23" s="59" t="s">
        <v>74</v>
      </c>
      <c r="P23" s="59" t="s">
        <v>75</v>
      </c>
      <c r="Q23" s="63" t="s">
        <v>24</v>
      </c>
      <c r="R23" s="59" t="s">
        <v>28</v>
      </c>
      <c r="U23" s="43"/>
      <c r="V23" s="43"/>
    </row>
    <row r="24" spans="1:22" ht="16.5" x14ac:dyDescent="0.25">
      <c r="A24" s="64">
        <v>19</v>
      </c>
      <c r="B24" s="19" t="s">
        <v>170</v>
      </c>
      <c r="C24" s="19">
        <v>43473</v>
      </c>
      <c r="D24" s="3" t="s">
        <v>54</v>
      </c>
      <c r="E24" s="20">
        <v>863306022850942</v>
      </c>
      <c r="F24" s="3" t="s">
        <v>57</v>
      </c>
      <c r="G24" s="3" t="s">
        <v>56</v>
      </c>
      <c r="H24" s="57"/>
      <c r="I24" s="57" t="s">
        <v>77</v>
      </c>
      <c r="J24" s="15" t="s">
        <v>78</v>
      </c>
      <c r="K24" s="59" t="s">
        <v>76</v>
      </c>
      <c r="L24" s="57"/>
      <c r="M24" s="59" t="s">
        <v>114</v>
      </c>
      <c r="N24" s="101">
        <v>100000</v>
      </c>
      <c r="O24" s="59" t="s">
        <v>74</v>
      </c>
      <c r="P24" s="59" t="s">
        <v>75</v>
      </c>
      <c r="Q24" s="63" t="s">
        <v>24</v>
      </c>
      <c r="R24" s="59" t="s">
        <v>28</v>
      </c>
      <c r="U24" s="43"/>
      <c r="V24" s="43"/>
    </row>
    <row r="25" spans="1:22" ht="16.5" x14ac:dyDescent="0.25">
      <c r="A25" s="64">
        <v>20</v>
      </c>
      <c r="B25" s="19" t="s">
        <v>170</v>
      </c>
      <c r="C25" s="19">
        <v>43473</v>
      </c>
      <c r="D25" s="3" t="s">
        <v>54</v>
      </c>
      <c r="E25" s="20">
        <v>862118022971052</v>
      </c>
      <c r="F25" s="3" t="s">
        <v>57</v>
      </c>
      <c r="G25" s="3" t="s">
        <v>56</v>
      </c>
      <c r="H25" s="57" t="s">
        <v>186</v>
      </c>
      <c r="I25" s="57" t="s">
        <v>117</v>
      </c>
      <c r="J25" s="57"/>
      <c r="K25" s="59" t="s">
        <v>80</v>
      </c>
      <c r="L25" s="65" t="s">
        <v>76</v>
      </c>
      <c r="M25" s="57" t="s">
        <v>50</v>
      </c>
      <c r="N25" s="57"/>
      <c r="O25" s="59" t="s">
        <v>74</v>
      </c>
      <c r="P25" s="59" t="s">
        <v>75</v>
      </c>
      <c r="Q25" s="67" t="s">
        <v>26</v>
      </c>
      <c r="R25" s="57" t="s">
        <v>31</v>
      </c>
      <c r="U25" s="41" t="s">
        <v>20</v>
      </c>
      <c r="V25" s="3" t="s">
        <v>21</v>
      </c>
    </row>
    <row r="26" spans="1:22" ht="16.5" x14ac:dyDescent="0.25">
      <c r="A26" s="64">
        <v>21</v>
      </c>
      <c r="B26" s="60"/>
      <c r="C26" s="59"/>
      <c r="D26" s="57"/>
      <c r="E26" s="58"/>
      <c r="F26" s="57"/>
      <c r="G26" s="57"/>
      <c r="H26" s="57"/>
      <c r="I26" s="57"/>
      <c r="J26" s="59"/>
      <c r="K26" s="57"/>
      <c r="L26" s="57"/>
      <c r="M26" s="59"/>
      <c r="N26" s="57"/>
      <c r="O26" s="57"/>
      <c r="P26" s="57"/>
      <c r="Q26" s="67"/>
      <c r="R26" s="57"/>
      <c r="U26" s="30" t="s">
        <v>33</v>
      </c>
      <c r="V26" s="3">
        <f>COUNTIF($R$6:$R$55,"MCU")</f>
        <v>0</v>
      </c>
    </row>
    <row r="27" spans="1:22" ht="16.5" x14ac:dyDescent="0.25">
      <c r="A27" s="64">
        <v>22</v>
      </c>
      <c r="B27" s="60"/>
      <c r="C27" s="59"/>
      <c r="D27" s="57"/>
      <c r="E27" s="58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67"/>
      <c r="R27" s="57"/>
      <c r="U27" s="30" t="s">
        <v>42</v>
      </c>
      <c r="V27" s="3">
        <f>COUNTIF($R$6:$R$55,"GSM")</f>
        <v>0</v>
      </c>
    </row>
    <row r="28" spans="1:22" ht="16.5" x14ac:dyDescent="0.25">
      <c r="A28" s="64">
        <v>23</v>
      </c>
      <c r="B28" s="60"/>
      <c r="C28" s="60"/>
      <c r="D28" s="57"/>
      <c r="E28" s="58"/>
      <c r="F28" s="57"/>
      <c r="G28" s="57"/>
      <c r="H28" s="59"/>
      <c r="I28" s="59"/>
      <c r="J28" s="59"/>
      <c r="K28" s="59"/>
      <c r="L28" s="59"/>
      <c r="M28" s="59"/>
      <c r="N28" s="59"/>
      <c r="O28" s="59"/>
      <c r="P28" s="59"/>
      <c r="Q28" s="67"/>
      <c r="R28" s="57"/>
      <c r="U28" s="30" t="s">
        <v>34</v>
      </c>
      <c r="V28" s="3">
        <f>COUNTIF($R$6:$R$55,"GPS")</f>
        <v>10</v>
      </c>
    </row>
    <row r="29" spans="1:22" ht="16.5" x14ac:dyDescent="0.25">
      <c r="A29" s="64">
        <v>24</v>
      </c>
      <c r="B29" s="60"/>
      <c r="C29" s="60"/>
      <c r="D29" s="57"/>
      <c r="E29" s="58"/>
      <c r="F29" s="57"/>
      <c r="G29" s="57"/>
      <c r="H29" s="59"/>
      <c r="I29" s="59"/>
      <c r="J29" s="59"/>
      <c r="K29" s="59"/>
      <c r="L29" s="59"/>
      <c r="M29" s="59"/>
      <c r="N29" s="59"/>
      <c r="O29" s="59"/>
      <c r="P29" s="59"/>
      <c r="Q29" s="67"/>
      <c r="R29" s="57"/>
      <c r="U29" s="30" t="s">
        <v>39</v>
      </c>
      <c r="V29" s="3">
        <f>COUNTIF($R$6:$R$55,"NG")</f>
        <v>1</v>
      </c>
    </row>
    <row r="30" spans="1:22" ht="16.5" x14ac:dyDescent="0.25">
      <c r="A30" s="64">
        <v>25</v>
      </c>
      <c r="B30" s="60"/>
      <c r="C30" s="60"/>
      <c r="D30" s="57"/>
      <c r="E30" s="58"/>
      <c r="F30" s="57" t="s">
        <v>93</v>
      </c>
      <c r="G30" s="57"/>
      <c r="H30" s="59"/>
      <c r="I30" s="59"/>
      <c r="J30" s="59"/>
      <c r="K30" s="59"/>
      <c r="L30" s="59"/>
      <c r="M30" s="59"/>
      <c r="N30" s="59"/>
      <c r="O30" s="59"/>
      <c r="P30" s="59"/>
      <c r="Q30" s="67"/>
      <c r="R30" s="57"/>
      <c r="U30" s="30" t="s">
        <v>45</v>
      </c>
      <c r="V30" s="3">
        <f>COUNTIF($R$6:$R$56,"ACC")</f>
        <v>0</v>
      </c>
    </row>
    <row r="31" spans="1:22" ht="16.5" x14ac:dyDescent="0.25">
      <c r="A31" s="64">
        <v>26</v>
      </c>
      <c r="B31" s="60"/>
      <c r="C31" s="60"/>
      <c r="D31" s="57"/>
      <c r="E31" s="58"/>
      <c r="F31" s="57"/>
      <c r="G31" s="57"/>
      <c r="H31" s="59"/>
      <c r="I31" s="59"/>
      <c r="J31" s="59"/>
      <c r="K31" s="59"/>
      <c r="L31" s="59"/>
      <c r="M31" s="59"/>
      <c r="N31" s="59"/>
      <c r="O31" s="59"/>
      <c r="P31" s="59"/>
      <c r="Q31" s="67"/>
      <c r="R31" s="57"/>
      <c r="U31" s="30" t="s">
        <v>29</v>
      </c>
      <c r="V31" s="3">
        <f>COUNTIF($R$6:$R$55,"LK")</f>
        <v>5</v>
      </c>
    </row>
    <row r="32" spans="1:22" ht="16.5" x14ac:dyDescent="0.25">
      <c r="A32" s="64">
        <v>27</v>
      </c>
      <c r="B32" s="60"/>
      <c r="C32" s="60"/>
      <c r="D32" s="57"/>
      <c r="E32" s="58"/>
      <c r="F32" s="57"/>
      <c r="G32" s="57"/>
      <c r="H32" s="59"/>
      <c r="I32" s="59"/>
      <c r="J32" s="59"/>
      <c r="K32" s="59"/>
      <c r="L32" s="59"/>
      <c r="M32" s="59"/>
      <c r="N32" s="59"/>
      <c r="O32" s="59"/>
      <c r="P32" s="59"/>
      <c r="Q32" s="67"/>
      <c r="R32" s="57"/>
      <c r="U32" s="30" t="s">
        <v>35</v>
      </c>
      <c r="V32" s="3">
        <f>COUNTIF($R$6:$R$55,"MCH")</f>
        <v>1</v>
      </c>
    </row>
    <row r="33" spans="1:22" ht="16.5" x14ac:dyDescent="0.25">
      <c r="A33" s="64">
        <v>28</v>
      </c>
      <c r="B33" s="60"/>
      <c r="C33" s="60"/>
      <c r="D33" s="57"/>
      <c r="E33" s="58"/>
      <c r="F33" s="57"/>
      <c r="G33" s="57"/>
      <c r="H33" s="59"/>
      <c r="I33" s="59"/>
      <c r="J33" s="59"/>
      <c r="K33" s="59"/>
      <c r="L33" s="59"/>
      <c r="M33" s="59"/>
      <c r="N33" s="59"/>
      <c r="O33" s="59"/>
      <c r="P33" s="59"/>
      <c r="Q33" s="67"/>
      <c r="R33" s="57"/>
      <c r="U33" s="30" t="s">
        <v>48</v>
      </c>
      <c r="V33" s="3">
        <f>COUNTIF($R$6:$R$55,"SF")</f>
        <v>0</v>
      </c>
    </row>
    <row r="34" spans="1:22" ht="16.5" x14ac:dyDescent="0.25">
      <c r="A34" s="64">
        <v>29</v>
      </c>
      <c r="B34" s="60"/>
      <c r="C34" s="60"/>
      <c r="D34" s="57"/>
      <c r="E34" s="58"/>
      <c r="F34" s="57"/>
      <c r="G34" s="57"/>
      <c r="H34" s="59"/>
      <c r="I34" s="59"/>
      <c r="J34" s="59"/>
      <c r="K34" s="59"/>
      <c r="L34" s="59"/>
      <c r="M34" s="59"/>
      <c r="N34" s="59"/>
      <c r="O34" s="59"/>
      <c r="P34" s="59"/>
      <c r="Q34" s="67"/>
      <c r="R34" s="57"/>
      <c r="U34" s="30" t="s">
        <v>49</v>
      </c>
      <c r="V34" s="3">
        <f>COUNTIF($R$6:$R$55,"RTB")</f>
        <v>0</v>
      </c>
    </row>
    <row r="35" spans="1:22" ht="16.5" x14ac:dyDescent="0.25">
      <c r="A35" s="64">
        <v>30</v>
      </c>
      <c r="B35" s="60"/>
      <c r="C35" s="60"/>
      <c r="D35" s="57"/>
      <c r="E35" s="58"/>
      <c r="F35" s="57"/>
      <c r="G35" s="57"/>
      <c r="H35" s="59"/>
      <c r="I35" s="59"/>
      <c r="J35" s="59"/>
      <c r="K35" s="59"/>
      <c r="L35" s="59"/>
      <c r="M35" s="59"/>
      <c r="N35" s="59"/>
      <c r="O35" s="59"/>
      <c r="P35" s="59"/>
      <c r="Q35" s="67"/>
      <c r="R35" s="57"/>
      <c r="U35" s="30" t="s">
        <v>50</v>
      </c>
      <c r="V35" s="3">
        <f>COUNTIF($R$6:$R$55,"NCFW")</f>
        <v>3</v>
      </c>
    </row>
    <row r="36" spans="1:22" ht="16.5" x14ac:dyDescent="0.25">
      <c r="A36" s="64">
        <v>31</v>
      </c>
      <c r="B36" s="60"/>
      <c r="C36" s="60"/>
      <c r="D36" s="57"/>
      <c r="E36" s="58"/>
      <c r="F36" s="57"/>
      <c r="G36" s="57"/>
      <c r="H36" s="59"/>
      <c r="I36" s="59"/>
      <c r="J36" s="59"/>
      <c r="K36" s="59"/>
      <c r="L36" s="59"/>
      <c r="M36" s="59"/>
      <c r="N36" s="59"/>
      <c r="O36" s="59"/>
      <c r="P36" s="59"/>
      <c r="Q36" s="67"/>
      <c r="R36" s="57"/>
      <c r="U36" s="30" t="s">
        <v>36</v>
      </c>
      <c r="V36" s="3">
        <f>COUNTIF($R$6:$R$55,"KL")</f>
        <v>0</v>
      </c>
    </row>
    <row r="37" spans="1:22" ht="16.5" x14ac:dyDescent="0.25">
      <c r="A37" s="64">
        <v>32</v>
      </c>
      <c r="B37" s="60"/>
      <c r="C37" s="60"/>
      <c r="D37" s="57"/>
      <c r="E37" s="58"/>
      <c r="F37" s="57"/>
      <c r="G37" s="57"/>
      <c r="H37" s="59"/>
      <c r="I37" s="59"/>
      <c r="J37" s="59"/>
      <c r="K37" s="59"/>
      <c r="L37" s="59"/>
      <c r="M37" s="59"/>
      <c r="N37" s="59"/>
      <c r="O37" s="59"/>
      <c r="P37" s="59"/>
      <c r="Q37" s="67"/>
      <c r="R37" s="57"/>
      <c r="U37" s="41" t="s">
        <v>41</v>
      </c>
      <c r="V37" s="3">
        <f>SUM(V26:V36)</f>
        <v>20</v>
      </c>
    </row>
    <row r="38" spans="1:22" ht="16.5" x14ac:dyDescent="0.25">
      <c r="A38" s="64">
        <v>33</v>
      </c>
      <c r="B38" s="60"/>
      <c r="C38" s="60"/>
      <c r="D38" s="57"/>
      <c r="E38" s="58"/>
      <c r="F38" s="57"/>
      <c r="G38" s="57"/>
      <c r="H38" s="59"/>
      <c r="I38" s="59"/>
      <c r="J38" s="59"/>
      <c r="K38" s="59"/>
      <c r="L38" s="59"/>
      <c r="M38" s="59"/>
      <c r="N38" s="59"/>
      <c r="O38" s="59"/>
      <c r="P38" s="59"/>
      <c r="Q38" s="67"/>
      <c r="R38" s="57"/>
    </row>
    <row r="39" spans="1:22" ht="16.5" x14ac:dyDescent="0.25">
      <c r="A39" s="64">
        <v>34</v>
      </c>
      <c r="B39" s="60"/>
      <c r="C39" s="60"/>
      <c r="D39" s="57"/>
      <c r="E39" s="58"/>
      <c r="F39" s="57"/>
      <c r="G39" s="57"/>
      <c r="H39" s="59"/>
      <c r="I39" s="59"/>
      <c r="J39" s="59"/>
      <c r="K39" s="59"/>
      <c r="L39" s="59"/>
      <c r="M39" s="59"/>
      <c r="N39" s="59"/>
      <c r="O39" s="59"/>
      <c r="P39" s="59"/>
      <c r="Q39" s="67"/>
      <c r="R39" s="57"/>
    </row>
    <row r="40" spans="1:22" ht="16.5" x14ac:dyDescent="0.25">
      <c r="A40" s="64">
        <v>35</v>
      </c>
      <c r="B40" s="60"/>
      <c r="C40" s="60"/>
      <c r="D40" s="57"/>
      <c r="E40" s="58"/>
      <c r="F40" s="57"/>
      <c r="G40" s="57"/>
      <c r="H40" s="59"/>
      <c r="I40" s="59"/>
      <c r="J40" s="59"/>
      <c r="K40" s="59"/>
      <c r="L40" s="59"/>
      <c r="M40" s="59"/>
      <c r="N40" s="59"/>
      <c r="O40" s="59"/>
      <c r="P40" s="59"/>
      <c r="Q40" s="67"/>
      <c r="R40" s="57"/>
    </row>
    <row r="41" spans="1:22" ht="16.5" x14ac:dyDescent="0.25">
      <c r="A41" s="64">
        <v>36</v>
      </c>
      <c r="B41" s="60"/>
      <c r="C41" s="60"/>
      <c r="D41" s="57"/>
      <c r="E41" s="58"/>
      <c r="F41" s="57"/>
      <c r="G41" s="57"/>
      <c r="H41" s="59"/>
      <c r="I41" s="59"/>
      <c r="J41" s="59"/>
      <c r="K41" s="59"/>
      <c r="L41" s="59"/>
      <c r="M41" s="59"/>
      <c r="N41" s="59"/>
      <c r="O41" s="59"/>
      <c r="P41" s="59"/>
      <c r="Q41" s="67"/>
      <c r="R41" s="57"/>
    </row>
    <row r="42" spans="1:22" ht="16.5" x14ac:dyDescent="0.25">
      <c r="A42" s="64">
        <v>37</v>
      </c>
      <c r="B42" s="60"/>
      <c r="C42" s="60"/>
      <c r="D42" s="57"/>
      <c r="E42" s="58"/>
      <c r="F42" s="57"/>
      <c r="G42" s="57"/>
      <c r="H42" s="59"/>
      <c r="I42" s="59"/>
      <c r="J42" s="59"/>
      <c r="K42" s="59"/>
      <c r="L42" s="59"/>
      <c r="M42" s="59"/>
      <c r="N42" s="59"/>
      <c r="O42" s="59"/>
      <c r="P42" s="59"/>
      <c r="Q42" s="67"/>
      <c r="R42" s="57"/>
    </row>
    <row r="43" spans="1:22" ht="16.5" x14ac:dyDescent="0.25">
      <c r="A43" s="64">
        <v>38</v>
      </c>
      <c r="B43" s="60"/>
      <c r="C43" s="60"/>
      <c r="D43" s="57"/>
      <c r="E43" s="58"/>
      <c r="F43" s="57"/>
      <c r="G43" s="57"/>
      <c r="H43" s="59"/>
      <c r="I43" s="59"/>
      <c r="J43" s="59"/>
      <c r="K43" s="59"/>
      <c r="L43" s="59"/>
      <c r="M43" s="59"/>
      <c r="N43" s="59"/>
      <c r="O43" s="59"/>
      <c r="P43" s="59"/>
      <c r="Q43" s="67"/>
      <c r="R43" s="57"/>
    </row>
    <row r="44" spans="1:22" ht="16.5" x14ac:dyDescent="0.25">
      <c r="A44" s="64">
        <v>39</v>
      </c>
      <c r="B44" s="60"/>
      <c r="C44" s="60"/>
      <c r="D44" s="57"/>
      <c r="E44" s="58"/>
      <c r="F44" s="57"/>
      <c r="G44" s="57"/>
      <c r="H44" s="59"/>
      <c r="I44" s="59" t="s">
        <v>51</v>
      </c>
      <c r="J44" s="59"/>
      <c r="K44" s="59"/>
      <c r="L44" s="59"/>
      <c r="M44" s="59"/>
      <c r="N44" s="59"/>
      <c r="O44" s="59"/>
      <c r="P44" s="59"/>
      <c r="Q44" s="67"/>
      <c r="R44" s="57"/>
    </row>
    <row r="45" spans="1:22" ht="16.5" x14ac:dyDescent="0.25">
      <c r="A45" s="64">
        <v>40</v>
      </c>
      <c r="B45" s="60"/>
      <c r="C45" s="60"/>
      <c r="D45" s="57"/>
      <c r="E45" s="58"/>
      <c r="F45" s="57"/>
      <c r="G45" s="57"/>
      <c r="H45" s="59"/>
      <c r="I45" s="59"/>
      <c r="J45" s="59"/>
      <c r="K45" s="59"/>
      <c r="L45" s="59"/>
      <c r="M45" s="59"/>
      <c r="N45" s="59"/>
      <c r="O45" s="59"/>
      <c r="P45" s="59"/>
      <c r="Q45" s="67"/>
      <c r="R45" s="57"/>
    </row>
    <row r="46" spans="1:22" ht="16.5" x14ac:dyDescent="0.25">
      <c r="A46" s="64">
        <v>41</v>
      </c>
      <c r="B46" s="60"/>
      <c r="C46" s="60"/>
      <c r="D46" s="57"/>
      <c r="E46" s="58"/>
      <c r="F46" s="57"/>
      <c r="G46" s="57"/>
      <c r="H46" s="59"/>
      <c r="I46" s="59"/>
      <c r="J46" s="59"/>
      <c r="K46" s="59"/>
      <c r="L46" s="59"/>
      <c r="M46" s="59"/>
      <c r="N46" s="59"/>
      <c r="O46" s="59"/>
      <c r="P46" s="59"/>
      <c r="Q46" s="67"/>
      <c r="R46" s="57"/>
    </row>
    <row r="47" spans="1:22" ht="16.5" x14ac:dyDescent="0.25">
      <c r="A47" s="64">
        <v>42</v>
      </c>
      <c r="B47" s="60"/>
      <c r="C47" s="60"/>
      <c r="D47" s="57"/>
      <c r="E47" s="58"/>
      <c r="F47" s="57"/>
      <c r="G47" s="57"/>
      <c r="H47" s="59"/>
      <c r="I47" s="59"/>
      <c r="J47" s="59"/>
      <c r="K47" s="59"/>
      <c r="L47" s="59"/>
      <c r="M47" s="59"/>
      <c r="N47" s="59"/>
      <c r="O47" s="59"/>
      <c r="P47" s="59"/>
      <c r="Q47" s="67"/>
      <c r="R47" s="57"/>
    </row>
    <row r="48" spans="1:22" ht="16.5" x14ac:dyDescent="0.25">
      <c r="A48" s="64">
        <v>43</v>
      </c>
      <c r="B48" s="60"/>
      <c r="C48" s="60"/>
      <c r="D48" s="57"/>
      <c r="E48" s="58"/>
      <c r="F48" s="57"/>
      <c r="G48" s="57"/>
      <c r="H48" s="59"/>
      <c r="I48" s="59"/>
      <c r="J48" s="59"/>
      <c r="K48" s="59"/>
      <c r="L48" s="59"/>
      <c r="M48" s="59"/>
      <c r="N48" s="59"/>
      <c r="O48" s="59"/>
      <c r="P48" s="59"/>
      <c r="Q48" s="67"/>
      <c r="R48" s="57"/>
    </row>
    <row r="49" spans="1:18" ht="16.5" x14ac:dyDescent="0.25">
      <c r="A49" s="64">
        <v>44</v>
      </c>
      <c r="B49" s="60"/>
      <c r="C49" s="60"/>
      <c r="D49" s="57"/>
      <c r="E49" s="58"/>
      <c r="F49" s="57"/>
      <c r="G49" s="57"/>
      <c r="H49" s="59"/>
      <c r="I49" s="59"/>
      <c r="J49" s="59"/>
      <c r="K49" s="59"/>
      <c r="L49" s="59"/>
      <c r="M49" s="59"/>
      <c r="N49" s="59"/>
      <c r="O49" s="59"/>
      <c r="P49" s="59"/>
      <c r="Q49" s="67"/>
      <c r="R49" s="57"/>
    </row>
    <row r="50" spans="1:18" ht="16.5" x14ac:dyDescent="0.25">
      <c r="A50" s="64">
        <v>45</v>
      </c>
      <c r="B50" s="60"/>
      <c r="C50" s="60"/>
      <c r="D50" s="57"/>
      <c r="E50" s="58"/>
      <c r="F50" s="57"/>
      <c r="G50" s="57"/>
      <c r="H50" s="59"/>
      <c r="I50" s="59"/>
      <c r="J50" s="59"/>
      <c r="K50" s="59"/>
      <c r="L50" s="59"/>
      <c r="M50" s="59"/>
      <c r="N50" s="59"/>
      <c r="O50" s="59"/>
      <c r="P50" s="59"/>
      <c r="Q50" s="67"/>
      <c r="R50" s="57"/>
    </row>
    <row r="51" spans="1:18" ht="16.5" x14ac:dyDescent="0.25">
      <c r="A51" s="64">
        <v>46</v>
      </c>
      <c r="B51" s="60"/>
      <c r="C51" s="60"/>
      <c r="D51" s="57"/>
      <c r="E51" s="58"/>
      <c r="F51" s="57"/>
      <c r="G51" s="57"/>
      <c r="H51" s="59"/>
      <c r="I51" s="59"/>
      <c r="J51" s="59"/>
      <c r="K51" s="59"/>
      <c r="L51" s="59"/>
      <c r="M51" s="59"/>
      <c r="N51" s="59"/>
      <c r="O51" s="59"/>
      <c r="P51" s="59"/>
      <c r="Q51" s="67"/>
      <c r="R51" s="57"/>
    </row>
    <row r="52" spans="1:18" ht="16.5" x14ac:dyDescent="0.25">
      <c r="A52" s="64">
        <v>47</v>
      </c>
      <c r="B52" s="60"/>
      <c r="C52" s="60"/>
      <c r="D52" s="57"/>
      <c r="E52" s="58"/>
      <c r="F52" s="57"/>
      <c r="G52" s="57"/>
      <c r="H52" s="59"/>
      <c r="I52" s="59"/>
      <c r="J52" s="59"/>
      <c r="K52" s="59"/>
      <c r="L52" s="59"/>
      <c r="M52" s="59"/>
      <c r="N52" s="59"/>
      <c r="O52" s="59"/>
      <c r="P52" s="59"/>
      <c r="Q52" s="67"/>
      <c r="R52" s="57"/>
    </row>
    <row r="53" spans="1:18" ht="16.5" x14ac:dyDescent="0.25">
      <c r="A53" s="64">
        <v>48</v>
      </c>
      <c r="B53" s="60"/>
      <c r="C53" s="60"/>
      <c r="D53" s="57"/>
      <c r="E53" s="58"/>
      <c r="F53" s="57"/>
      <c r="G53" s="57"/>
      <c r="H53" s="59"/>
      <c r="I53" s="59"/>
      <c r="J53" s="59"/>
      <c r="K53" s="59"/>
      <c r="L53" s="59"/>
      <c r="M53" s="59"/>
      <c r="N53" s="59"/>
      <c r="O53" s="59"/>
      <c r="P53" s="59"/>
      <c r="Q53" s="67"/>
      <c r="R53" s="57"/>
    </row>
    <row r="54" spans="1:18" ht="16.5" x14ac:dyDescent="0.25">
      <c r="A54" s="64">
        <v>49</v>
      </c>
      <c r="B54" s="60"/>
      <c r="C54" s="60"/>
      <c r="D54" s="57"/>
      <c r="E54" s="58"/>
      <c r="F54" s="57"/>
      <c r="G54" s="57"/>
      <c r="H54" s="59"/>
      <c r="I54" s="59"/>
      <c r="J54" s="59"/>
      <c r="K54" s="59"/>
      <c r="L54" s="59"/>
      <c r="M54" s="59"/>
      <c r="N54" s="59"/>
      <c r="O54" s="59"/>
      <c r="P54" s="59"/>
      <c r="Q54" s="67"/>
      <c r="R54" s="57"/>
    </row>
    <row r="55" spans="1:18" ht="16.5" x14ac:dyDescent="0.25">
      <c r="A55" s="64">
        <v>50</v>
      </c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A7" zoomScale="55" zoomScaleNormal="55" workbookViewId="0">
      <selection activeCell="A25" sqref="A25:A3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82" t="s">
        <v>52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6"/>
      <c r="R1" s="40"/>
    </row>
    <row r="2" spans="1:21" ht="20.25" customHeight="1" x14ac:dyDescent="0.25">
      <c r="A2" s="83" t="s">
        <v>11</v>
      </c>
      <c r="B2" s="84"/>
      <c r="C2" s="84"/>
      <c r="D2" s="84"/>
      <c r="E2" s="85" t="s">
        <v>53</v>
      </c>
      <c r="F2" s="85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86" t="s">
        <v>0</v>
      </c>
      <c r="B4" s="88" t="s">
        <v>10</v>
      </c>
      <c r="C4" s="89"/>
      <c r="D4" s="89"/>
      <c r="E4" s="89"/>
      <c r="F4" s="89"/>
      <c r="G4" s="89"/>
      <c r="H4" s="89"/>
      <c r="I4" s="90"/>
      <c r="J4" s="91" t="s">
        <v>6</v>
      </c>
      <c r="K4" s="78" t="s">
        <v>15</v>
      </c>
      <c r="L4" s="78"/>
      <c r="M4" s="93" t="s">
        <v>8</v>
      </c>
      <c r="N4" s="94"/>
      <c r="O4" s="95" t="s">
        <v>9</v>
      </c>
      <c r="P4" s="95" t="s">
        <v>18</v>
      </c>
      <c r="Q4" s="78" t="s">
        <v>25</v>
      </c>
      <c r="R4" s="78" t="s">
        <v>20</v>
      </c>
      <c r="T4" s="78" t="s">
        <v>25</v>
      </c>
      <c r="U4" s="78" t="s">
        <v>20</v>
      </c>
    </row>
    <row r="5" spans="1:21" ht="45" customHeight="1" x14ac:dyDescent="0.25">
      <c r="A5" s="87"/>
      <c r="B5" s="45" t="s">
        <v>1</v>
      </c>
      <c r="C5" s="45" t="s">
        <v>2</v>
      </c>
      <c r="D5" s="44" t="s">
        <v>3</v>
      </c>
      <c r="E5" s="44" t="s">
        <v>12</v>
      </c>
      <c r="F5" s="44" t="s">
        <v>4</v>
      </c>
      <c r="G5" s="4" t="s">
        <v>5</v>
      </c>
      <c r="H5" s="4" t="s">
        <v>7</v>
      </c>
      <c r="I5" s="18" t="s">
        <v>19</v>
      </c>
      <c r="J5" s="92"/>
      <c r="K5" s="45" t="s">
        <v>16</v>
      </c>
      <c r="L5" s="45" t="s">
        <v>17</v>
      </c>
      <c r="M5" s="44" t="s">
        <v>13</v>
      </c>
      <c r="N5" s="45" t="s">
        <v>14</v>
      </c>
      <c r="O5" s="96"/>
      <c r="P5" s="96"/>
      <c r="Q5" s="78"/>
      <c r="R5" s="78"/>
      <c r="T5" s="78"/>
      <c r="U5" s="78"/>
    </row>
    <row r="6" spans="1:21" s="1" customFormat="1" ht="15.75" customHeight="1" x14ac:dyDescent="0.25">
      <c r="A6" s="30">
        <v>1</v>
      </c>
      <c r="B6" s="19" t="s">
        <v>98</v>
      </c>
      <c r="C6" s="19" t="s">
        <v>169</v>
      </c>
      <c r="D6" s="3" t="s">
        <v>104</v>
      </c>
      <c r="E6" s="20">
        <v>864811036959364</v>
      </c>
      <c r="F6" s="3"/>
      <c r="G6" s="3" t="s">
        <v>56</v>
      </c>
      <c r="H6" s="16" t="s">
        <v>151</v>
      </c>
      <c r="I6" s="22" t="s">
        <v>145</v>
      </c>
      <c r="J6" s="15" t="s">
        <v>148</v>
      </c>
      <c r="K6" s="15" t="s">
        <v>144</v>
      </c>
      <c r="L6" s="15" t="s">
        <v>147</v>
      </c>
      <c r="M6" s="15" t="s">
        <v>149</v>
      </c>
      <c r="N6" s="77" t="s">
        <v>150</v>
      </c>
      <c r="O6" s="15" t="s">
        <v>74</v>
      </c>
      <c r="P6" s="15" t="s">
        <v>108</v>
      </c>
      <c r="Q6" s="29" t="s">
        <v>24</v>
      </c>
      <c r="R6" s="30" t="s">
        <v>38</v>
      </c>
      <c r="T6" s="79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 t="s">
        <v>98</v>
      </c>
      <c r="C7" s="19" t="s">
        <v>169</v>
      </c>
      <c r="D7" s="3" t="s">
        <v>103</v>
      </c>
      <c r="E7" s="20">
        <v>865209034368028</v>
      </c>
      <c r="F7" s="3"/>
      <c r="G7" s="3" t="s">
        <v>56</v>
      </c>
      <c r="H7" s="16" t="s">
        <v>168</v>
      </c>
      <c r="I7" s="22" t="s">
        <v>137</v>
      </c>
      <c r="J7" s="15" t="s">
        <v>70</v>
      </c>
      <c r="K7" s="15" t="s">
        <v>136</v>
      </c>
      <c r="L7" s="15"/>
      <c r="M7" s="15" t="s">
        <v>138</v>
      </c>
      <c r="N7" s="25">
        <v>220000</v>
      </c>
      <c r="O7" s="15" t="s">
        <v>74</v>
      </c>
      <c r="P7" s="15" t="s">
        <v>108</v>
      </c>
      <c r="Q7" s="29" t="s">
        <v>24</v>
      </c>
      <c r="R7" s="30" t="s">
        <v>43</v>
      </c>
      <c r="T7" s="80"/>
      <c r="U7" s="30" t="s">
        <v>43</v>
      </c>
    </row>
    <row r="8" spans="1:21" s="1" customFormat="1" ht="15.75" customHeight="1" x14ac:dyDescent="0.25">
      <c r="A8" s="30">
        <v>3</v>
      </c>
      <c r="B8" s="19" t="s">
        <v>98</v>
      </c>
      <c r="C8" s="19" t="s">
        <v>169</v>
      </c>
      <c r="D8" s="3" t="s">
        <v>103</v>
      </c>
      <c r="E8" s="20">
        <v>865209034368341</v>
      </c>
      <c r="F8" s="3"/>
      <c r="G8" s="3" t="s">
        <v>56</v>
      </c>
      <c r="H8" s="20" t="s">
        <v>143</v>
      </c>
      <c r="I8" s="22" t="s">
        <v>140</v>
      </c>
      <c r="J8" s="15" t="s">
        <v>141</v>
      </c>
      <c r="K8" s="22" t="s">
        <v>139</v>
      </c>
      <c r="L8" s="15" t="s">
        <v>136</v>
      </c>
      <c r="M8" s="15" t="s">
        <v>142</v>
      </c>
      <c r="N8" s="15"/>
      <c r="O8" s="15" t="s">
        <v>74</v>
      </c>
      <c r="P8" s="15" t="s">
        <v>108</v>
      </c>
      <c r="Q8" s="29" t="s">
        <v>24</v>
      </c>
      <c r="R8" s="30" t="s">
        <v>38</v>
      </c>
      <c r="T8" s="80"/>
      <c r="U8" s="30" t="s">
        <v>28</v>
      </c>
    </row>
    <row r="9" spans="1:21" s="1" customFormat="1" ht="15.75" customHeight="1" x14ac:dyDescent="0.25">
      <c r="A9" s="30">
        <v>4</v>
      </c>
      <c r="B9" s="19" t="s">
        <v>98</v>
      </c>
      <c r="C9" s="19" t="s">
        <v>169</v>
      </c>
      <c r="D9" s="3" t="s">
        <v>103</v>
      </c>
      <c r="E9" s="20">
        <v>865209034447087</v>
      </c>
      <c r="F9" s="3"/>
      <c r="G9" s="3" t="s">
        <v>56</v>
      </c>
      <c r="H9" s="15"/>
      <c r="I9" s="22"/>
      <c r="J9" s="15" t="s">
        <v>135</v>
      </c>
      <c r="K9" s="15"/>
      <c r="L9" s="15"/>
      <c r="M9" s="16" t="s">
        <v>167</v>
      </c>
      <c r="N9" s="25"/>
      <c r="O9" s="15"/>
      <c r="P9" s="15" t="s">
        <v>108</v>
      </c>
      <c r="Q9" s="29" t="s">
        <v>24</v>
      </c>
      <c r="R9" s="30" t="s">
        <v>38</v>
      </c>
      <c r="T9" s="80"/>
      <c r="U9" s="30" t="s">
        <v>38</v>
      </c>
    </row>
    <row r="10" spans="1:21" s="1" customFormat="1" ht="15.75" customHeight="1" x14ac:dyDescent="0.25">
      <c r="A10" s="30">
        <v>5</v>
      </c>
      <c r="B10" s="19" t="s">
        <v>61</v>
      </c>
      <c r="C10" s="19" t="s">
        <v>95</v>
      </c>
      <c r="D10" s="3" t="s">
        <v>63</v>
      </c>
      <c r="E10" s="20">
        <v>867717030435114</v>
      </c>
      <c r="F10" s="41"/>
      <c r="G10" s="3" t="s">
        <v>64</v>
      </c>
      <c r="H10" s="16"/>
      <c r="I10" s="22" t="s">
        <v>69</v>
      </c>
      <c r="J10" s="15" t="s">
        <v>71</v>
      </c>
      <c r="K10" s="15" t="s">
        <v>66</v>
      </c>
      <c r="L10" s="15" t="s">
        <v>68</v>
      </c>
      <c r="M10" s="15" t="s">
        <v>72</v>
      </c>
      <c r="N10" s="25"/>
      <c r="O10" s="15" t="s">
        <v>74</v>
      </c>
      <c r="P10" s="15" t="s">
        <v>75</v>
      </c>
      <c r="Q10" s="29" t="s">
        <v>24</v>
      </c>
      <c r="R10" s="30" t="s">
        <v>38</v>
      </c>
      <c r="T10" s="80"/>
      <c r="U10" s="30" t="s">
        <v>44</v>
      </c>
    </row>
    <row r="11" spans="1:21" s="1" customFormat="1" ht="15.75" customHeight="1" x14ac:dyDescent="0.25">
      <c r="A11" s="30">
        <v>6</v>
      </c>
      <c r="B11" s="19" t="s">
        <v>61</v>
      </c>
      <c r="C11" s="19" t="s">
        <v>95</v>
      </c>
      <c r="D11" s="3" t="s">
        <v>63</v>
      </c>
      <c r="E11" s="20">
        <v>867857039899229</v>
      </c>
      <c r="F11" s="41"/>
      <c r="G11" s="3" t="s">
        <v>64</v>
      </c>
      <c r="H11" s="20"/>
      <c r="I11" s="22" t="s">
        <v>67</v>
      </c>
      <c r="J11" s="15" t="s">
        <v>70</v>
      </c>
      <c r="K11" s="15" t="s">
        <v>66</v>
      </c>
      <c r="L11" s="15" t="s">
        <v>68</v>
      </c>
      <c r="M11" s="15" t="s">
        <v>73</v>
      </c>
      <c r="N11" s="15"/>
      <c r="O11" s="15" t="s">
        <v>74</v>
      </c>
      <c r="P11" s="15" t="s">
        <v>75</v>
      </c>
      <c r="Q11" s="26" t="s">
        <v>24</v>
      </c>
      <c r="R11" s="3" t="s">
        <v>37</v>
      </c>
      <c r="T11" s="81"/>
      <c r="U11" s="30" t="s">
        <v>37</v>
      </c>
    </row>
    <row r="12" spans="1:21" s="17" customFormat="1" ht="15.75" customHeight="1" x14ac:dyDescent="0.25">
      <c r="A12" s="30">
        <v>7</v>
      </c>
      <c r="B12" s="19" t="s">
        <v>98</v>
      </c>
      <c r="C12" s="19" t="s">
        <v>169</v>
      </c>
      <c r="D12" s="3" t="s">
        <v>63</v>
      </c>
      <c r="E12" s="20">
        <v>867717030621503</v>
      </c>
      <c r="F12" s="3"/>
      <c r="G12" s="3" t="s">
        <v>64</v>
      </c>
      <c r="H12" s="15"/>
      <c r="I12" s="22" t="s">
        <v>161</v>
      </c>
      <c r="J12" s="15" t="s">
        <v>162</v>
      </c>
      <c r="K12" s="15" t="s">
        <v>160</v>
      </c>
      <c r="L12" s="15" t="s">
        <v>68</v>
      </c>
      <c r="M12" s="15" t="s">
        <v>163</v>
      </c>
      <c r="N12" s="25"/>
      <c r="O12" s="15" t="s">
        <v>74</v>
      </c>
      <c r="P12" s="15" t="s">
        <v>108</v>
      </c>
      <c r="Q12" s="29" t="s">
        <v>24</v>
      </c>
      <c r="R12" s="30" t="s">
        <v>38</v>
      </c>
      <c r="T12" s="79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 t="s">
        <v>98</v>
      </c>
      <c r="C13" s="19" t="s">
        <v>169</v>
      </c>
      <c r="D13" s="3" t="s">
        <v>63</v>
      </c>
      <c r="E13" s="20">
        <v>868183034766753</v>
      </c>
      <c r="F13" s="3"/>
      <c r="G13" s="3" t="s">
        <v>64</v>
      </c>
      <c r="H13" s="16" t="s">
        <v>166</v>
      </c>
      <c r="I13" s="22" t="s">
        <v>67</v>
      </c>
      <c r="J13" s="15" t="s">
        <v>164</v>
      </c>
      <c r="K13" s="15" t="s">
        <v>68</v>
      </c>
      <c r="L13" s="15"/>
      <c r="M13" s="15" t="s">
        <v>165</v>
      </c>
      <c r="N13" s="15"/>
      <c r="O13" s="15" t="s">
        <v>74</v>
      </c>
      <c r="P13" s="15" t="s">
        <v>108</v>
      </c>
      <c r="Q13" s="29" t="s">
        <v>24</v>
      </c>
      <c r="R13" s="30" t="s">
        <v>43</v>
      </c>
      <c r="T13" s="80"/>
      <c r="U13" s="30" t="s">
        <v>47</v>
      </c>
    </row>
    <row r="14" spans="1:21" s="1" customFormat="1" ht="15.75" customHeight="1" x14ac:dyDescent="0.25">
      <c r="A14" s="30">
        <v>9</v>
      </c>
      <c r="B14" s="19" t="s">
        <v>61</v>
      </c>
      <c r="C14" s="19" t="s">
        <v>95</v>
      </c>
      <c r="D14" s="15" t="s">
        <v>65</v>
      </c>
      <c r="E14" s="32">
        <v>867857039916023</v>
      </c>
      <c r="F14" s="15"/>
      <c r="G14" s="15" t="s">
        <v>64</v>
      </c>
      <c r="H14" s="15"/>
      <c r="I14" s="22" t="s">
        <v>86</v>
      </c>
      <c r="J14" s="15"/>
      <c r="K14" s="15" t="s">
        <v>66</v>
      </c>
      <c r="L14" s="15" t="s">
        <v>68</v>
      </c>
      <c r="M14" s="15" t="s">
        <v>50</v>
      </c>
      <c r="N14" s="25"/>
      <c r="O14" s="15" t="s">
        <v>74</v>
      </c>
      <c r="P14" s="15" t="s">
        <v>75</v>
      </c>
      <c r="Q14" s="16" t="s">
        <v>26</v>
      </c>
      <c r="R14" s="15" t="s">
        <v>31</v>
      </c>
      <c r="T14" s="80"/>
      <c r="U14" s="30" t="s">
        <v>46</v>
      </c>
    </row>
    <row r="15" spans="1:21" ht="16.5" x14ac:dyDescent="0.25">
      <c r="A15" s="30">
        <v>10</v>
      </c>
      <c r="B15" s="19" t="s">
        <v>98</v>
      </c>
      <c r="C15" s="19" t="s">
        <v>169</v>
      </c>
      <c r="D15" s="3" t="s">
        <v>65</v>
      </c>
      <c r="E15" s="20">
        <v>867857039916304</v>
      </c>
      <c r="F15" s="3"/>
      <c r="G15" s="3" t="s">
        <v>64</v>
      </c>
      <c r="H15" s="20"/>
      <c r="I15" s="22" t="s">
        <v>154</v>
      </c>
      <c r="J15" s="15" t="s">
        <v>157</v>
      </c>
      <c r="K15" s="15" t="s">
        <v>66</v>
      </c>
      <c r="L15" s="15" t="s">
        <v>68</v>
      </c>
      <c r="M15" s="15" t="s">
        <v>132</v>
      </c>
      <c r="N15" s="15"/>
      <c r="O15" s="15" t="s">
        <v>74</v>
      </c>
      <c r="P15" s="15" t="s">
        <v>108</v>
      </c>
      <c r="Q15" s="26" t="s">
        <v>24</v>
      </c>
      <c r="R15" s="3" t="s">
        <v>37</v>
      </c>
      <c r="T15" s="80"/>
      <c r="U15" s="30" t="s">
        <v>31</v>
      </c>
    </row>
    <row r="16" spans="1:21" ht="16.5" x14ac:dyDescent="0.25">
      <c r="A16" s="30">
        <v>11</v>
      </c>
      <c r="B16" s="19" t="s">
        <v>98</v>
      </c>
      <c r="C16" s="19" t="s">
        <v>169</v>
      </c>
      <c r="D16" s="3" t="s">
        <v>65</v>
      </c>
      <c r="E16" s="20">
        <v>867717030618616</v>
      </c>
      <c r="F16" s="3"/>
      <c r="G16" s="3" t="s">
        <v>64</v>
      </c>
      <c r="H16" s="20"/>
      <c r="I16" s="22"/>
      <c r="J16" s="15" t="s">
        <v>158</v>
      </c>
      <c r="K16" s="15"/>
      <c r="L16" s="15"/>
      <c r="M16" s="15" t="s">
        <v>159</v>
      </c>
      <c r="N16" s="15"/>
      <c r="O16" s="15"/>
      <c r="P16" s="15" t="s">
        <v>108</v>
      </c>
      <c r="Q16" s="26" t="s">
        <v>24</v>
      </c>
      <c r="R16" s="3" t="s">
        <v>37</v>
      </c>
      <c r="T16" s="81"/>
      <c r="U16" s="30" t="s">
        <v>32</v>
      </c>
    </row>
    <row r="17" spans="1:21" ht="16.5" x14ac:dyDescent="0.25">
      <c r="A17" s="30">
        <v>12</v>
      </c>
      <c r="B17" s="19" t="s">
        <v>98</v>
      </c>
      <c r="C17" s="19" t="s">
        <v>169</v>
      </c>
      <c r="D17" s="3" t="s">
        <v>65</v>
      </c>
      <c r="E17" s="20">
        <v>867857039902726</v>
      </c>
      <c r="F17" s="3"/>
      <c r="G17" s="3" t="s">
        <v>64</v>
      </c>
      <c r="H17" s="23"/>
      <c r="I17" s="22" t="s">
        <v>154</v>
      </c>
      <c r="J17" s="15" t="s">
        <v>155</v>
      </c>
      <c r="K17" s="15" t="s">
        <v>66</v>
      </c>
      <c r="L17" s="15" t="s">
        <v>68</v>
      </c>
      <c r="M17" s="15" t="s">
        <v>156</v>
      </c>
      <c r="N17" s="15"/>
      <c r="O17" s="15" t="s">
        <v>74</v>
      </c>
      <c r="P17" s="15" t="s">
        <v>108</v>
      </c>
      <c r="Q17" s="29" t="s">
        <v>24</v>
      </c>
      <c r="R17" s="30" t="s">
        <v>38</v>
      </c>
      <c r="T17" s="42"/>
      <c r="U17" s="42"/>
    </row>
    <row r="18" spans="1:21" ht="16.5" x14ac:dyDescent="0.25">
      <c r="A18" s="30">
        <v>13</v>
      </c>
      <c r="B18" s="19" t="s">
        <v>61</v>
      </c>
      <c r="C18" s="19" t="s">
        <v>95</v>
      </c>
      <c r="D18" s="3" t="s">
        <v>62</v>
      </c>
      <c r="E18" s="20">
        <v>867330023784997</v>
      </c>
      <c r="F18" s="41"/>
      <c r="G18" s="3" t="s">
        <v>56</v>
      </c>
      <c r="H18" s="15"/>
      <c r="I18" s="22" t="s">
        <v>89</v>
      </c>
      <c r="J18" s="15"/>
      <c r="K18" s="15" t="s">
        <v>88</v>
      </c>
      <c r="L18" s="15" t="s">
        <v>90</v>
      </c>
      <c r="M18" s="15" t="s">
        <v>50</v>
      </c>
      <c r="N18" s="15"/>
      <c r="O18" s="15" t="s">
        <v>74</v>
      </c>
      <c r="P18" s="15" t="s">
        <v>75</v>
      </c>
      <c r="Q18" s="16" t="s">
        <v>26</v>
      </c>
      <c r="R18" s="15" t="s">
        <v>31</v>
      </c>
      <c r="T18" s="43"/>
      <c r="U18" s="43"/>
    </row>
    <row r="19" spans="1:21" ht="16.5" x14ac:dyDescent="0.25">
      <c r="A19" s="30">
        <v>14</v>
      </c>
      <c r="B19" s="19" t="s">
        <v>98</v>
      </c>
      <c r="C19" s="19" t="s">
        <v>169</v>
      </c>
      <c r="D19" s="3" t="s">
        <v>62</v>
      </c>
      <c r="E19" s="20">
        <v>86004027090698</v>
      </c>
      <c r="F19" s="3"/>
      <c r="G19" s="3" t="s">
        <v>56</v>
      </c>
      <c r="H19" s="3" t="s">
        <v>102</v>
      </c>
      <c r="I19" s="24" t="s">
        <v>125</v>
      </c>
      <c r="J19" s="15" t="s">
        <v>133</v>
      </c>
      <c r="K19" s="24" t="s">
        <v>90</v>
      </c>
      <c r="L19" s="15"/>
      <c r="M19" s="15" t="s">
        <v>134</v>
      </c>
      <c r="N19" s="15"/>
      <c r="O19" s="15" t="s">
        <v>74</v>
      </c>
      <c r="P19" s="15" t="s">
        <v>108</v>
      </c>
      <c r="Q19" s="29" t="s">
        <v>24</v>
      </c>
      <c r="R19" s="3" t="s">
        <v>28</v>
      </c>
      <c r="T19" s="41" t="s">
        <v>40</v>
      </c>
      <c r="U19" s="3" t="s">
        <v>21</v>
      </c>
    </row>
    <row r="20" spans="1:21" ht="16.5" x14ac:dyDescent="0.25">
      <c r="A20" s="30">
        <v>15</v>
      </c>
      <c r="B20" s="19" t="s">
        <v>98</v>
      </c>
      <c r="C20" s="19" t="s">
        <v>169</v>
      </c>
      <c r="D20" s="3" t="s">
        <v>62</v>
      </c>
      <c r="E20" s="20">
        <v>868004027123002</v>
      </c>
      <c r="F20" s="3"/>
      <c r="G20" s="3" t="s">
        <v>56</v>
      </c>
      <c r="H20" s="3" t="s">
        <v>100</v>
      </c>
      <c r="I20" s="22" t="s">
        <v>129</v>
      </c>
      <c r="J20" s="15" t="s">
        <v>39</v>
      </c>
      <c r="K20" s="15" t="s">
        <v>131</v>
      </c>
      <c r="L20" s="15" t="s">
        <v>90</v>
      </c>
      <c r="M20" s="15" t="s">
        <v>132</v>
      </c>
      <c r="N20" s="15"/>
      <c r="O20" s="15" t="s">
        <v>74</v>
      </c>
      <c r="P20" s="15" t="s">
        <v>108</v>
      </c>
      <c r="Q20" s="15" t="s">
        <v>24</v>
      </c>
      <c r="R20" s="26" t="s">
        <v>38</v>
      </c>
      <c r="T20" s="3" t="s">
        <v>23</v>
      </c>
      <c r="U20" s="3">
        <f>COUNTIF($Q$6:$Q$55,"PM")</f>
        <v>4</v>
      </c>
    </row>
    <row r="21" spans="1:21" ht="16.5" x14ac:dyDescent="0.25">
      <c r="A21" s="30">
        <v>16</v>
      </c>
      <c r="B21" s="19" t="s">
        <v>98</v>
      </c>
      <c r="C21" s="19" t="s">
        <v>169</v>
      </c>
      <c r="D21" s="3" t="s">
        <v>62</v>
      </c>
      <c r="E21" s="20">
        <v>867330021487171</v>
      </c>
      <c r="F21" s="3"/>
      <c r="G21" s="3" t="s">
        <v>56</v>
      </c>
      <c r="H21" s="3" t="s">
        <v>100</v>
      </c>
      <c r="I21" s="22" t="s">
        <v>129</v>
      </c>
      <c r="J21" s="15" t="s">
        <v>130</v>
      </c>
      <c r="K21" s="15" t="s">
        <v>88</v>
      </c>
      <c r="L21" s="15" t="s">
        <v>90</v>
      </c>
      <c r="M21" s="15" t="s">
        <v>146</v>
      </c>
      <c r="N21" s="25">
        <v>20000</v>
      </c>
      <c r="O21" s="15" t="s">
        <v>74</v>
      </c>
      <c r="P21" s="15" t="s">
        <v>108</v>
      </c>
      <c r="Q21" s="15" t="s">
        <v>24</v>
      </c>
      <c r="R21" s="26" t="s">
        <v>38</v>
      </c>
      <c r="T21" s="3" t="s">
        <v>22</v>
      </c>
      <c r="U21" s="3">
        <f>COUNTIF($Q$6:$Q$56,"PC")</f>
        <v>28</v>
      </c>
    </row>
    <row r="22" spans="1:21" ht="16.5" x14ac:dyDescent="0.25">
      <c r="A22" s="30">
        <v>17</v>
      </c>
      <c r="B22" s="19" t="s">
        <v>98</v>
      </c>
      <c r="C22" s="19" t="s">
        <v>169</v>
      </c>
      <c r="D22" s="3" t="s">
        <v>62</v>
      </c>
      <c r="E22" s="20">
        <v>86193038276952</v>
      </c>
      <c r="F22" s="3"/>
      <c r="G22" s="3" t="s">
        <v>56</v>
      </c>
      <c r="H22" s="3" t="s">
        <v>100</v>
      </c>
      <c r="I22" s="23" t="s">
        <v>126</v>
      </c>
      <c r="J22" s="15" t="s">
        <v>127</v>
      </c>
      <c r="K22" s="15" t="s">
        <v>124</v>
      </c>
      <c r="L22" s="15" t="s">
        <v>90</v>
      </c>
      <c r="M22" s="15" t="s">
        <v>128</v>
      </c>
      <c r="N22" s="25">
        <v>10000</v>
      </c>
      <c r="O22" s="15" t="s">
        <v>74</v>
      </c>
      <c r="P22" s="15" t="s">
        <v>108</v>
      </c>
      <c r="Q22" s="29" t="s">
        <v>24</v>
      </c>
      <c r="R22" s="3" t="s">
        <v>38</v>
      </c>
      <c r="T22" s="41" t="s">
        <v>41</v>
      </c>
      <c r="U22" s="3">
        <f>SUM(U20:U21)</f>
        <v>32</v>
      </c>
    </row>
    <row r="23" spans="1:21" ht="16.5" x14ac:dyDescent="0.25">
      <c r="A23" s="30">
        <v>18</v>
      </c>
      <c r="B23" s="19" t="s">
        <v>98</v>
      </c>
      <c r="C23" s="19" t="s">
        <v>169</v>
      </c>
      <c r="D23" s="3" t="s">
        <v>62</v>
      </c>
      <c r="E23" s="20">
        <v>869668021820653</v>
      </c>
      <c r="F23" s="3"/>
      <c r="G23" s="3" t="s">
        <v>56</v>
      </c>
      <c r="H23" s="3" t="s">
        <v>100</v>
      </c>
      <c r="I23" s="24" t="s">
        <v>122</v>
      </c>
      <c r="J23" s="15" t="s">
        <v>123</v>
      </c>
      <c r="K23" s="15" t="s">
        <v>90</v>
      </c>
      <c r="L23" s="15"/>
      <c r="M23" s="15" t="s">
        <v>167</v>
      </c>
      <c r="N23" s="25"/>
      <c r="O23" s="15" t="s">
        <v>74</v>
      </c>
      <c r="P23" s="15" t="s">
        <v>108</v>
      </c>
      <c r="Q23" s="29" t="s">
        <v>24</v>
      </c>
      <c r="R23" s="3" t="s">
        <v>28</v>
      </c>
      <c r="T23" s="43"/>
      <c r="U23" s="43"/>
    </row>
    <row r="24" spans="1:21" ht="16.5" x14ac:dyDescent="0.25">
      <c r="A24" s="30">
        <v>19</v>
      </c>
      <c r="B24" s="60" t="s">
        <v>61</v>
      </c>
      <c r="C24" s="19" t="s">
        <v>95</v>
      </c>
      <c r="D24" s="3" t="s">
        <v>54</v>
      </c>
      <c r="E24" s="53" t="s">
        <v>55</v>
      </c>
      <c r="F24" s="41"/>
      <c r="G24" s="3" t="s">
        <v>56</v>
      </c>
      <c r="H24" s="59">
        <v>6008752426</v>
      </c>
      <c r="I24" s="59" t="s">
        <v>85</v>
      </c>
      <c r="J24" s="59" t="s">
        <v>78</v>
      </c>
      <c r="K24" s="65" t="s">
        <v>76</v>
      </c>
      <c r="L24" s="59"/>
      <c r="M24" s="59" t="s">
        <v>94</v>
      </c>
      <c r="N24" s="62"/>
      <c r="O24" s="59" t="s">
        <v>74</v>
      </c>
      <c r="P24" s="59" t="s">
        <v>75</v>
      </c>
      <c r="Q24" s="63" t="s">
        <v>24</v>
      </c>
      <c r="R24" s="59" t="s">
        <v>28</v>
      </c>
      <c r="T24" s="43"/>
      <c r="U24" s="43"/>
    </row>
    <row r="25" spans="1:21" ht="16.5" x14ac:dyDescent="0.25">
      <c r="A25" s="30">
        <v>20</v>
      </c>
      <c r="B25" s="60" t="s">
        <v>61</v>
      </c>
      <c r="C25" s="19" t="s">
        <v>95</v>
      </c>
      <c r="D25" s="3" t="s">
        <v>54</v>
      </c>
      <c r="E25" s="20">
        <v>864161029419772</v>
      </c>
      <c r="F25" s="3" t="s">
        <v>57</v>
      </c>
      <c r="G25" s="3" t="s">
        <v>56</v>
      </c>
      <c r="H25" s="68" t="s">
        <v>97</v>
      </c>
      <c r="I25" s="61" t="s">
        <v>83</v>
      </c>
      <c r="J25" s="59"/>
      <c r="K25" s="65" t="s">
        <v>76</v>
      </c>
      <c r="L25" s="65"/>
      <c r="M25" s="59" t="s">
        <v>96</v>
      </c>
      <c r="N25" s="59"/>
      <c r="O25" s="59" t="s">
        <v>74</v>
      </c>
      <c r="P25" s="59" t="s">
        <v>75</v>
      </c>
      <c r="Q25" s="63" t="s">
        <v>26</v>
      </c>
      <c r="R25" s="59" t="s">
        <v>31</v>
      </c>
      <c r="T25" s="41" t="s">
        <v>20</v>
      </c>
      <c r="U25" s="3" t="s">
        <v>21</v>
      </c>
    </row>
    <row r="26" spans="1:21" ht="16.5" x14ac:dyDescent="0.25">
      <c r="A26" s="30">
        <v>21</v>
      </c>
      <c r="B26" s="60" t="s">
        <v>61</v>
      </c>
      <c r="C26" s="19" t="s">
        <v>95</v>
      </c>
      <c r="D26" s="3" t="s">
        <v>54</v>
      </c>
      <c r="E26" s="53" t="s">
        <v>82</v>
      </c>
      <c r="F26" s="41"/>
      <c r="G26" s="3" t="s">
        <v>56</v>
      </c>
      <c r="H26" s="58" t="s">
        <v>81</v>
      </c>
      <c r="I26" s="61" t="s">
        <v>79</v>
      </c>
      <c r="J26" s="59" t="s">
        <v>78</v>
      </c>
      <c r="K26" s="59" t="s">
        <v>80</v>
      </c>
      <c r="L26" s="65" t="s">
        <v>76</v>
      </c>
      <c r="M26" s="59" t="s">
        <v>94</v>
      </c>
      <c r="N26" s="59"/>
      <c r="O26" s="59" t="s">
        <v>74</v>
      </c>
      <c r="P26" s="59" t="s">
        <v>75</v>
      </c>
      <c r="Q26" s="63" t="s">
        <v>24</v>
      </c>
      <c r="R26" s="59" t="s">
        <v>28</v>
      </c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60" t="s">
        <v>61</v>
      </c>
      <c r="C27" s="19" t="s">
        <v>95</v>
      </c>
      <c r="D27" s="3" t="s">
        <v>54</v>
      </c>
      <c r="E27" s="53" t="s">
        <v>58</v>
      </c>
      <c r="F27" s="41"/>
      <c r="G27" s="3" t="s">
        <v>56</v>
      </c>
      <c r="H27" s="66"/>
      <c r="I27" s="61" t="s">
        <v>77</v>
      </c>
      <c r="J27" s="59" t="s">
        <v>78</v>
      </c>
      <c r="K27" s="59" t="s">
        <v>76</v>
      </c>
      <c r="L27" s="65"/>
      <c r="M27" s="59" t="s">
        <v>94</v>
      </c>
      <c r="N27" s="59"/>
      <c r="O27" s="59" t="s">
        <v>74</v>
      </c>
      <c r="P27" s="59" t="s">
        <v>75</v>
      </c>
      <c r="Q27" s="63" t="s">
        <v>24</v>
      </c>
      <c r="R27" s="59" t="s">
        <v>28</v>
      </c>
      <c r="T27" s="30" t="s">
        <v>42</v>
      </c>
      <c r="U27" s="3">
        <f>COUNTIF($R$6:$R$55,"GSM")</f>
        <v>2</v>
      </c>
    </row>
    <row r="28" spans="1:21" ht="16.5" x14ac:dyDescent="0.25">
      <c r="A28" s="30">
        <v>23</v>
      </c>
      <c r="B28" s="60" t="s">
        <v>61</v>
      </c>
      <c r="C28" s="19" t="s">
        <v>95</v>
      </c>
      <c r="D28" s="3" t="s">
        <v>54</v>
      </c>
      <c r="E28" s="53" t="s">
        <v>87</v>
      </c>
      <c r="F28" s="41"/>
      <c r="G28" s="3" t="s">
        <v>56</v>
      </c>
      <c r="H28" s="66"/>
      <c r="I28" s="59" t="s">
        <v>85</v>
      </c>
      <c r="J28" s="59" t="s">
        <v>78</v>
      </c>
      <c r="K28" s="65" t="s">
        <v>76</v>
      </c>
      <c r="L28" s="65"/>
      <c r="M28" s="59" t="s">
        <v>94</v>
      </c>
      <c r="N28" s="59"/>
      <c r="O28" s="59" t="s">
        <v>74</v>
      </c>
      <c r="P28" s="59" t="s">
        <v>75</v>
      </c>
      <c r="Q28" s="63" t="s">
        <v>24</v>
      </c>
      <c r="R28" s="59" t="s">
        <v>28</v>
      </c>
      <c r="T28" s="30" t="s">
        <v>34</v>
      </c>
      <c r="U28" s="3">
        <f>COUNTIF($R$6:$R$55,"GPS")</f>
        <v>9</v>
      </c>
    </row>
    <row r="29" spans="1:21" ht="16.5" x14ac:dyDescent="0.25">
      <c r="A29" s="30">
        <v>24</v>
      </c>
      <c r="B29" s="60" t="s">
        <v>61</v>
      </c>
      <c r="C29" s="19" t="s">
        <v>95</v>
      </c>
      <c r="D29" s="3" t="s">
        <v>54</v>
      </c>
      <c r="E29" s="20">
        <v>867330024351226</v>
      </c>
      <c r="F29" s="41"/>
      <c r="G29" s="3" t="s">
        <v>56</v>
      </c>
      <c r="H29" s="59"/>
      <c r="I29" s="59" t="s">
        <v>85</v>
      </c>
      <c r="J29" s="59" t="s">
        <v>34</v>
      </c>
      <c r="K29" s="65" t="s">
        <v>76</v>
      </c>
      <c r="L29" s="65"/>
      <c r="M29" s="59" t="s">
        <v>91</v>
      </c>
      <c r="N29" s="59"/>
      <c r="O29" s="59" t="s">
        <v>92</v>
      </c>
      <c r="P29" s="59" t="s">
        <v>75</v>
      </c>
      <c r="Q29" s="67" t="s">
        <v>24</v>
      </c>
      <c r="R29" s="57" t="s">
        <v>28</v>
      </c>
      <c r="T29" s="30" t="s">
        <v>39</v>
      </c>
      <c r="U29" s="3">
        <f>COUNTIF($R$6:$R$55,"NG")</f>
        <v>9</v>
      </c>
    </row>
    <row r="30" spans="1:21" ht="16.5" x14ac:dyDescent="0.25">
      <c r="A30" s="30">
        <v>25</v>
      </c>
      <c r="B30" s="60" t="s">
        <v>61</v>
      </c>
      <c r="C30" s="19" t="s">
        <v>95</v>
      </c>
      <c r="D30" s="3" t="s">
        <v>54</v>
      </c>
      <c r="E30" s="53" t="s">
        <v>59</v>
      </c>
      <c r="F30" s="41"/>
      <c r="G30" s="3" t="s">
        <v>56</v>
      </c>
      <c r="H30" s="59"/>
      <c r="I30" s="59" t="s">
        <v>85</v>
      </c>
      <c r="J30" s="59" t="s">
        <v>78</v>
      </c>
      <c r="K30" s="59" t="s">
        <v>76</v>
      </c>
      <c r="L30" s="65"/>
      <c r="M30" s="59" t="s">
        <v>94</v>
      </c>
      <c r="N30" s="59"/>
      <c r="O30" s="59" t="s">
        <v>74</v>
      </c>
      <c r="P30" s="59" t="s">
        <v>75</v>
      </c>
      <c r="Q30" s="63" t="s">
        <v>24</v>
      </c>
      <c r="R30" s="59" t="s">
        <v>28</v>
      </c>
      <c r="T30" s="30" t="s">
        <v>45</v>
      </c>
      <c r="U30" s="3">
        <f>COUNTIF($R$6:$R$56,"ACC")</f>
        <v>0</v>
      </c>
    </row>
    <row r="31" spans="1:21" ht="16.5" x14ac:dyDescent="0.25">
      <c r="A31" s="30">
        <v>26</v>
      </c>
      <c r="B31" s="60" t="s">
        <v>61</v>
      </c>
      <c r="C31" s="19" t="s">
        <v>95</v>
      </c>
      <c r="D31" s="3" t="s">
        <v>54</v>
      </c>
      <c r="E31" s="53" t="s">
        <v>60</v>
      </c>
      <c r="F31" s="3" t="s">
        <v>57</v>
      </c>
      <c r="G31" s="3" t="s">
        <v>56</v>
      </c>
      <c r="H31" s="65">
        <v>1644773629</v>
      </c>
      <c r="I31" s="59" t="s">
        <v>84</v>
      </c>
      <c r="J31" s="59" t="s">
        <v>78</v>
      </c>
      <c r="K31" s="59" t="s">
        <v>80</v>
      </c>
      <c r="L31" s="65" t="s">
        <v>76</v>
      </c>
      <c r="M31" s="59" t="s">
        <v>94</v>
      </c>
      <c r="N31" s="65"/>
      <c r="O31" s="59" t="s">
        <v>74</v>
      </c>
      <c r="P31" s="59" t="s">
        <v>75</v>
      </c>
      <c r="Q31" s="63" t="s">
        <v>24</v>
      </c>
      <c r="R31" s="59" t="s">
        <v>28</v>
      </c>
      <c r="T31" s="30" t="s">
        <v>29</v>
      </c>
      <c r="U31" s="3">
        <f>COUNTIF($R$6:$R$55,"LK")</f>
        <v>8</v>
      </c>
    </row>
    <row r="32" spans="1:21" ht="16.5" x14ac:dyDescent="0.25">
      <c r="A32" s="30">
        <v>27</v>
      </c>
      <c r="B32" s="60" t="s">
        <v>98</v>
      </c>
      <c r="C32" s="60" t="s">
        <v>169</v>
      </c>
      <c r="D32" s="3" t="s">
        <v>54</v>
      </c>
      <c r="E32" s="20">
        <v>864161023179646</v>
      </c>
      <c r="F32" s="57"/>
      <c r="G32" s="3" t="s">
        <v>56</v>
      </c>
      <c r="H32" s="3" t="s">
        <v>100</v>
      </c>
      <c r="I32" s="59"/>
      <c r="J32" s="59" t="s">
        <v>121</v>
      </c>
      <c r="K32" s="59"/>
      <c r="L32" s="65" t="s">
        <v>76</v>
      </c>
      <c r="M32" s="59" t="s">
        <v>96</v>
      </c>
      <c r="N32" s="59"/>
      <c r="O32" s="59" t="s">
        <v>74</v>
      </c>
      <c r="P32" s="59" t="s">
        <v>108</v>
      </c>
      <c r="Q32" s="67" t="s">
        <v>26</v>
      </c>
      <c r="R32" s="57" t="s">
        <v>30</v>
      </c>
      <c r="T32" s="30" t="s">
        <v>35</v>
      </c>
      <c r="U32" s="3">
        <f>COUNTIF($R$6:$R$55,"MCH")</f>
        <v>1</v>
      </c>
    </row>
    <row r="33" spans="1:21" ht="16.5" x14ac:dyDescent="0.25">
      <c r="A33" s="30">
        <v>28</v>
      </c>
      <c r="B33" s="60" t="s">
        <v>98</v>
      </c>
      <c r="C33" s="60" t="s">
        <v>169</v>
      </c>
      <c r="D33" s="3" t="s">
        <v>54</v>
      </c>
      <c r="E33" s="20">
        <v>864161020959297</v>
      </c>
      <c r="F33" s="57"/>
      <c r="G33" s="3" t="s">
        <v>56</v>
      </c>
      <c r="H33" s="3" t="s">
        <v>100</v>
      </c>
      <c r="I33" s="59" t="s">
        <v>117</v>
      </c>
      <c r="J33" s="59" t="s">
        <v>115</v>
      </c>
      <c r="K33" s="65"/>
      <c r="L33" s="65" t="s">
        <v>76</v>
      </c>
      <c r="M33" s="59" t="s">
        <v>116</v>
      </c>
      <c r="N33" s="62">
        <v>30000</v>
      </c>
      <c r="O33" s="59" t="s">
        <v>74</v>
      </c>
      <c r="P33" s="59" t="s">
        <v>108</v>
      </c>
      <c r="Q33" s="67" t="s">
        <v>24</v>
      </c>
      <c r="R33" s="57" t="s">
        <v>37</v>
      </c>
      <c r="T33" s="30" t="s">
        <v>48</v>
      </c>
      <c r="U33" s="3">
        <f>COUNTIF($R$6:$R$55,"SF")</f>
        <v>0</v>
      </c>
    </row>
    <row r="34" spans="1:21" ht="18" customHeight="1" x14ac:dyDescent="0.25">
      <c r="A34" s="30">
        <v>29</v>
      </c>
      <c r="B34" s="60" t="s">
        <v>98</v>
      </c>
      <c r="C34" s="60" t="s">
        <v>169</v>
      </c>
      <c r="D34" s="3" t="s">
        <v>54</v>
      </c>
      <c r="E34" s="20">
        <v>865904020104318</v>
      </c>
      <c r="F34" s="57" t="s">
        <v>99</v>
      </c>
      <c r="G34" s="3" t="s">
        <v>56</v>
      </c>
      <c r="H34" s="76" t="s">
        <v>118</v>
      </c>
      <c r="I34" s="59" t="s">
        <v>117</v>
      </c>
      <c r="J34" s="63" t="s">
        <v>119</v>
      </c>
      <c r="K34" s="59"/>
      <c r="L34" s="59" t="s">
        <v>76</v>
      </c>
      <c r="M34" s="59" t="s">
        <v>120</v>
      </c>
      <c r="N34" s="62">
        <v>30000</v>
      </c>
      <c r="O34" s="59" t="s">
        <v>74</v>
      </c>
      <c r="P34" s="59" t="s">
        <v>108</v>
      </c>
      <c r="Q34" s="67" t="s">
        <v>24</v>
      </c>
      <c r="R34" s="57" t="s">
        <v>37</v>
      </c>
      <c r="T34" s="30" t="s">
        <v>49</v>
      </c>
      <c r="U34" s="3">
        <f>COUNTIF($R$6:$R$55,"RTB")</f>
        <v>0</v>
      </c>
    </row>
    <row r="35" spans="1:21" ht="16.5" x14ac:dyDescent="0.25">
      <c r="A35" s="30">
        <v>30</v>
      </c>
      <c r="B35" s="60" t="s">
        <v>98</v>
      </c>
      <c r="C35" s="60" t="s">
        <v>169</v>
      </c>
      <c r="D35" s="3" t="s">
        <v>54</v>
      </c>
      <c r="E35" s="53" t="s">
        <v>152</v>
      </c>
      <c r="F35" s="59"/>
      <c r="G35" s="3" t="s">
        <v>56</v>
      </c>
      <c r="H35" s="3" t="s">
        <v>101</v>
      </c>
      <c r="I35" s="59" t="s">
        <v>105</v>
      </c>
      <c r="J35" s="59" t="s">
        <v>106</v>
      </c>
      <c r="K35" s="59" t="s">
        <v>76</v>
      </c>
      <c r="L35" s="59"/>
      <c r="M35" s="59" t="s">
        <v>107</v>
      </c>
      <c r="N35" s="62">
        <v>100000</v>
      </c>
      <c r="O35" s="59" t="s">
        <v>74</v>
      </c>
      <c r="P35" s="59" t="s">
        <v>108</v>
      </c>
      <c r="Q35" s="67" t="s">
        <v>24</v>
      </c>
      <c r="R35" s="57" t="s">
        <v>37</v>
      </c>
      <c r="T35" s="30" t="s">
        <v>50</v>
      </c>
      <c r="U35" s="3">
        <f>COUNTIF($R$6:$R$55,"NCFW")</f>
        <v>3</v>
      </c>
    </row>
    <row r="36" spans="1:21" ht="16.5" x14ac:dyDescent="0.25">
      <c r="A36" s="30">
        <v>31</v>
      </c>
      <c r="B36" s="60" t="s">
        <v>98</v>
      </c>
      <c r="C36" s="60" t="s">
        <v>169</v>
      </c>
      <c r="D36" s="3" t="s">
        <v>54</v>
      </c>
      <c r="E36" s="20">
        <v>862118022973801</v>
      </c>
      <c r="F36" s="59"/>
      <c r="G36" s="3" t="s">
        <v>56</v>
      </c>
      <c r="H36" s="3" t="s">
        <v>100</v>
      </c>
      <c r="I36" s="59" t="s">
        <v>109</v>
      </c>
      <c r="J36" s="59" t="s">
        <v>110</v>
      </c>
      <c r="K36" s="59" t="s">
        <v>76</v>
      </c>
      <c r="L36" s="59"/>
      <c r="M36" s="59" t="s">
        <v>111</v>
      </c>
      <c r="N36" s="62">
        <v>60000</v>
      </c>
      <c r="O36" s="59" t="s">
        <v>74</v>
      </c>
      <c r="P36" s="59" t="s">
        <v>108</v>
      </c>
      <c r="Q36" s="67" t="s">
        <v>24</v>
      </c>
      <c r="R36" s="57" t="s">
        <v>37</v>
      </c>
      <c r="T36" s="30" t="s">
        <v>36</v>
      </c>
      <c r="U36" s="3">
        <f>COUNTIF($R$6:$R$55,"KL")</f>
        <v>0</v>
      </c>
    </row>
    <row r="37" spans="1:21" ht="16.5" x14ac:dyDescent="0.25">
      <c r="A37" s="30">
        <v>32</v>
      </c>
      <c r="B37" s="60" t="s">
        <v>98</v>
      </c>
      <c r="C37" s="60" t="s">
        <v>169</v>
      </c>
      <c r="D37" s="3" t="s">
        <v>54</v>
      </c>
      <c r="E37" s="53" t="s">
        <v>153</v>
      </c>
      <c r="F37" s="57"/>
      <c r="G37" s="3" t="s">
        <v>56</v>
      </c>
      <c r="H37" s="3" t="s">
        <v>100</v>
      </c>
      <c r="I37" s="59" t="s">
        <v>113</v>
      </c>
      <c r="J37" s="59" t="s">
        <v>106</v>
      </c>
      <c r="K37" s="59" t="s">
        <v>112</v>
      </c>
      <c r="L37" s="59" t="s">
        <v>76</v>
      </c>
      <c r="M37" s="59" t="s">
        <v>114</v>
      </c>
      <c r="N37" s="62">
        <v>100000</v>
      </c>
      <c r="O37" s="59" t="s">
        <v>74</v>
      </c>
      <c r="P37" s="59" t="s">
        <v>108</v>
      </c>
      <c r="Q37" s="67" t="s">
        <v>24</v>
      </c>
      <c r="R37" s="57" t="s">
        <v>37</v>
      </c>
      <c r="T37" s="41" t="s">
        <v>41</v>
      </c>
      <c r="U37" s="3">
        <f>SUM(U26:U36)</f>
        <v>32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TG102V</vt:lpstr>
      <vt:lpstr>TG007S</vt:lpstr>
      <vt:lpstr>TG007X</vt:lpstr>
      <vt:lpstr>TG102LE</vt:lpstr>
      <vt:lpstr>TG007</vt:lpstr>
      <vt:lpstr>TG102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dcterms:created xsi:type="dcterms:W3CDTF">2014-07-04T02:52:10Z</dcterms:created>
  <dcterms:modified xsi:type="dcterms:W3CDTF">2019-08-01T03:27:23Z</dcterms:modified>
</cp:coreProperties>
</file>