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3"/>
  </bookViews>
  <sheets>
    <sheet name="PhuKien" sheetId="58" r:id="rId1"/>
    <sheet name="TG102LE-4G" sheetId="56" r:id="rId2"/>
    <sheet name="VNSH02" sheetId="55" r:id="rId3"/>
    <sheet name="VNSH01" sheetId="59" r:id="rId4"/>
  </sheets>
  <definedNames>
    <definedName name="_xlnm._FilterDatabase" localSheetId="0" hidden="1">PhuKien!$S$4:$S$50</definedName>
    <definedName name="_xlnm._FilterDatabase" localSheetId="1" hidden="1">'TG102LE-4G'!$S$4:$S$50</definedName>
    <definedName name="_xlnm._FilterDatabase" localSheetId="3" hidden="1">VNSH01!$S$4:$S$50</definedName>
    <definedName name="_xlnm._FilterDatabase" localSheetId="2" hidden="1">VNSH02!$S$4:$S$50</definedName>
    <definedName name="_xlnm.Criteria" localSheetId="0">PhuKien!$S$4:$S$50</definedName>
    <definedName name="_xlnm.Criteria" localSheetId="1">'TG102LE-4G'!$S$4:$S$50</definedName>
    <definedName name="_xlnm.Criteria" localSheetId="3">VNSH01!$S$4:$S$50</definedName>
    <definedName name="_xlnm.Criteria" localSheetId="2">VNSH02!$S$4:$S$50</definedName>
  </definedNames>
  <calcPr calcId="152511"/>
</workbook>
</file>

<file path=xl/calcChain.xml><?xml version="1.0" encoding="utf-8"?>
<calcChain xmlns="http://schemas.openxmlformats.org/spreadsheetml/2006/main">
  <c r="X47" i="59" l="1"/>
  <c r="W47" i="59"/>
  <c r="V47" i="59"/>
  <c r="T47" i="59"/>
  <c r="X46" i="59"/>
  <c r="W46" i="59"/>
  <c r="V46" i="59"/>
  <c r="X45" i="59"/>
  <c r="W45" i="59"/>
  <c r="V45" i="59"/>
  <c r="X44" i="59"/>
  <c r="W44" i="59"/>
  <c r="V44" i="59"/>
  <c r="V40" i="59"/>
  <c r="V39" i="59"/>
  <c r="V33" i="59"/>
  <c r="V32" i="59"/>
  <c r="V31" i="59"/>
  <c r="V29" i="59"/>
  <c r="V28" i="59"/>
  <c r="V27" i="59"/>
  <c r="V26" i="59"/>
  <c r="V25" i="59"/>
  <c r="V20" i="59"/>
  <c r="X47" i="58" l="1"/>
  <c r="W47" i="58"/>
  <c r="V47" i="58"/>
  <c r="T47" i="58"/>
  <c r="X46" i="58"/>
  <c r="W46" i="58"/>
  <c r="V46" i="58"/>
  <c r="X45" i="58"/>
  <c r="W45" i="58"/>
  <c r="V45" i="58"/>
  <c r="X44" i="58"/>
  <c r="W44" i="58"/>
  <c r="V44" i="58"/>
  <c r="V40" i="58"/>
  <c r="V39" i="58"/>
  <c r="V33" i="58"/>
  <c r="V32" i="58"/>
  <c r="V31" i="58"/>
  <c r="V29" i="58"/>
  <c r="V28" i="58"/>
  <c r="V27" i="58"/>
  <c r="V26" i="58"/>
  <c r="V25" i="58"/>
  <c r="V20" i="58"/>
  <c r="X47" i="56" l="1"/>
  <c r="W47" i="56"/>
  <c r="V47" i="56"/>
  <c r="T47" i="56"/>
  <c r="X46" i="56"/>
  <c r="W46" i="56"/>
  <c r="V46" i="56"/>
  <c r="X45" i="56"/>
  <c r="W45" i="56"/>
  <c r="V45" i="56"/>
  <c r="X44" i="56"/>
  <c r="W44" i="56"/>
  <c r="V44" i="56"/>
  <c r="V40" i="56"/>
  <c r="V39" i="56"/>
  <c r="V33" i="56"/>
  <c r="V32" i="56"/>
  <c r="V31" i="56"/>
  <c r="V29" i="56"/>
  <c r="V28" i="56"/>
  <c r="V27" i="56"/>
  <c r="V26" i="56"/>
  <c r="V25" i="56"/>
  <c r="V20" i="56"/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</calcChain>
</file>

<file path=xl/sharedStrings.xml><?xml version="1.0" encoding="utf-8"?>
<sst xmlns="http://schemas.openxmlformats.org/spreadsheetml/2006/main" count="817" uniqueCount="158">
  <si>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</si>
  <si>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</si>
  <si>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</si>
  <si>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</si>
  <si>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</si>
  <si>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</si>
  <si>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</si>
  <si>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</si>
  <si>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</si>
  <si>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</si>
  <si>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</si>
  <si>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</si>
  <si>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</si>
  <si>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</si>
  <si>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</si>
  <si>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</si>
  <si>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</si>
  <si>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</si>
  <si>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</si>
  <si>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</si>
  <si>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</si>
  <si>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</si>
  <si>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</si>
  <si>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</si>
  <si>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</si>
  <si>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</si>
  <si>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</si>
  <si>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</si>
  <si>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</si>
  <si>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</si>
  <si>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</si>
  <si>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</si>
  <si>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</si>
  <si>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</si>
  <si>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</si>
  <si>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</si>
  <si>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</si>
  <si>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</si>
  <si>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</si>
  <si>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</si>
  <si>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</si>
  <si>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</si>
  <si>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</si>
  <si>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</si>
  <si>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</si>
  <si>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</si>
  <si>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</si>
  <si>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</si>
  <si>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</si>
  <si>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</si>
  <si>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</si>
  <si>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</si>
  <si>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</si>
  <si>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</si>
  <si>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</si>
  <si>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</si>
  <si>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</si>
  <si>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</si>
  <si>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</si>
  <si>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</si>
  <si>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</si>
  <si>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</si>
  <si>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Còn BH</t>
  </si>
  <si>
    <t>NCFW</t>
  </si>
  <si>
    <t>Anh Tuấn NB</t>
  </si>
  <si>
    <t>VNSH02</t>
  </si>
  <si>
    <t>125.212.203.111,21083</t>
  </si>
  <si>
    <t>C43-M01-GD32-MCU-T23060699</t>
  </si>
  <si>
    <t>Nâng cấp FW MCU</t>
  </si>
  <si>
    <t>WP21110052S00293 / 0032000FB8</t>
  </si>
  <si>
    <t>WP21120135S01210 / 0032002CAE</t>
  </si>
  <si>
    <t>V3.3.21.6_R23041202 / C43-M01-GD32-MCU-T23030101</t>
  </si>
  <si>
    <t>Thiết bị không quay được số, không giao tiếp Module GSM</t>
  </si>
  <si>
    <t>ID mới: 0032005969</t>
  </si>
  <si>
    <t>Thay Main nguồn + GSM</t>
  </si>
  <si>
    <t>BT</t>
  </si>
  <si>
    <t>Sai id</t>
  </si>
  <si>
    <t>Restore lại thiết bị</t>
  </si>
  <si>
    <t>WP21110069S00165 / 003200141A</t>
  </si>
  <si>
    <t>Thẻ nhớ</t>
  </si>
  <si>
    <t>WP22050219S02657 / 003200464A</t>
  </si>
  <si>
    <t>WP21110052S00613 / 0032000CD2</t>
  </si>
  <si>
    <t>V3.3.21.5_R22090903 / C43-M01-GD32-MCU-T2207001</t>
  </si>
  <si>
    <t>V3.3.21.6_R23041202 / C43-M01-GD32-MCU-T23060699</t>
  </si>
  <si>
    <t>Nâng cấp FW MCU + thiết bị</t>
  </si>
  <si>
    <t>WP21110069S00835 / 0032001047</t>
  </si>
  <si>
    <t>WP21110052S00446 / 0032000E4F</t>
  </si>
  <si>
    <t>Lỗi anten 4G</t>
  </si>
  <si>
    <t>Xủ lý lại anten 4G, nâng cấp FW MCU</t>
  </si>
  <si>
    <t>PC+PM</t>
  </si>
  <si>
    <t>GSM,NCFW</t>
  </si>
  <si>
    <t>WP21120135S02213 / 00320027A1</t>
  </si>
  <si>
    <t>Lỗi khay sim</t>
  </si>
  <si>
    <t>LK,NCFW</t>
  </si>
  <si>
    <t xml:space="preserve"> WP21110052S00284 / 0032000F8B</t>
  </si>
  <si>
    <t>WSP21110069S00153 / 0032001109</t>
  </si>
  <si>
    <t>Test lại thiết bị</t>
  </si>
  <si>
    <t>Le4.2.03.03--.230718</t>
  </si>
  <si>
    <t>125.212.203.114,16060</t>
  </si>
  <si>
    <t>Đổi port 16969, nâng cấp FW</t>
  </si>
  <si>
    <t>125.212.203.114,16767</t>
  </si>
  <si>
    <t>Thiết bị không chốt GSM</t>
  </si>
  <si>
    <t>Thay MCU, nạp lại FW, set lại port 16969</t>
  </si>
  <si>
    <t>MCU,NCFW</t>
  </si>
  <si>
    <t>TG102LE-4G (STM)</t>
  </si>
  <si>
    <t>Dây nguồn TG102LE</t>
  </si>
  <si>
    <t>Le4.1.02.AOO06.220322</t>
  </si>
  <si>
    <t>Lỗi GPS, không sáng led memory</t>
  </si>
  <si>
    <t>Xử lý lại MCU, fomat flash, nâng cấp FW, set lại port 16969</t>
  </si>
  <si>
    <t>125.212.203.114,13232</t>
  </si>
  <si>
    <t>Nâng cấp FW module + thiết bị, set lại port 16969</t>
  </si>
  <si>
    <t>Le4.2.3.08.230921</t>
  </si>
  <si>
    <t>Format flash, nâng cấp FW, set lại port 16969</t>
  </si>
  <si>
    <t>Le4.1.04.BOO01.221222</t>
  </si>
  <si>
    <t>Le4.2.4.02.231023</t>
  </si>
  <si>
    <t>Module Sim 4G oxi hóa, đứt chân ngầm main</t>
  </si>
  <si>
    <t>KS</t>
  </si>
  <si>
    <t>Ver mới trả anh Thông</t>
  </si>
  <si>
    <t>Thay MCU, nạp lại FW, format bộ nhớ</t>
  </si>
  <si>
    <t>LE4.1.00.---06.200724</t>
  </si>
  <si>
    <t>Thay MCU, nạp lại FW, đổi port 16969</t>
  </si>
  <si>
    <t>SL: 4</t>
  </si>
  <si>
    <t>2 Dây bình thường, 2 dây lỗi đầu cos</t>
  </si>
  <si>
    <t>Đổi 2 dây mới</t>
  </si>
  <si>
    <t>125.212.203.114,16969</t>
  </si>
  <si>
    <t>Le4.2.3.09.230922</t>
  </si>
  <si>
    <t>Nâng cấp FW module + thiết bị, format flash, đổi port 16969</t>
  </si>
  <si>
    <t>Thiết bị không chốt GSM, không sáng led memory</t>
  </si>
  <si>
    <t>Le4.2.4.02-231023</t>
  </si>
  <si>
    <t>Sim</t>
  </si>
  <si>
    <t>Le4.2.4.02.231020</t>
  </si>
  <si>
    <t>WP21110069S00155 / 0032001422</t>
  </si>
  <si>
    <t>Mất kết nối module GPS</t>
  </si>
  <si>
    <t>Xử lý lại cable kết nối module GPS, nâng cấp FW MCU</t>
  </si>
  <si>
    <t>GPS,NCFW</t>
  </si>
  <si>
    <t>WP21110052S00276 / 0032000CC4</t>
  </si>
  <si>
    <t>WP21110052S00024 / 0032000FEA</t>
  </si>
  <si>
    <t>Thay khay sim, nâng cấp FW MCU</t>
  </si>
  <si>
    <t>NCFW,LK</t>
  </si>
  <si>
    <t>WP211100S2S00703 / 0032000C70</t>
  </si>
  <si>
    <t>WSP21060008S0032 / 0032000B14</t>
  </si>
  <si>
    <t>ID mới: 00320059E0</t>
  </si>
  <si>
    <t>Trạng thái giao tiếp module GSM không tồn tại</t>
  </si>
  <si>
    <t>Thay Main nguồn + GSM, nâng cấp FW MCU</t>
  </si>
  <si>
    <t>WP21110052S00490 / 0032000F3C</t>
  </si>
  <si>
    <t>Cable kết nối module GPS bị đứt</t>
  </si>
  <si>
    <t>Lối lại dây, nâng cấp FW MCU</t>
  </si>
  <si>
    <t>V3.3.21.6_R23041202 / C43-M01-GD32-MCU-T2207001</t>
  </si>
  <si>
    <t>Thiết bị không lên nguồn</t>
  </si>
  <si>
    <t>Thay main nguồn, nâng cấp FW MCU</t>
  </si>
  <si>
    <t>NG,NCFW</t>
  </si>
  <si>
    <t>WP21110069S00305 / 00320013D3</t>
  </si>
  <si>
    <t>VNSH01</t>
  </si>
  <si>
    <t>WM21051100S0848 / 00BD000A1B</t>
  </si>
  <si>
    <t>Main oxi hóa</t>
  </si>
  <si>
    <t>Không bảo hành sữa chữa</t>
  </si>
  <si>
    <t>Thiết bị hoạt động bình thường</t>
  </si>
  <si>
    <t>Không bảo hành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</si>
</sst>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L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27"/>
    </row>
    <row r="2" spans="1:23" ht="24.95" customHeight="1" x14ac:dyDescent="0.25">
      <c r="A2" s="67" t="s">
        <v>8</v>
      </c>
      <c r="B2" s="68"/>
      <c r="C2" s="68"/>
      <c r="D2" s="68"/>
      <c r="E2" s="69" t="s">
        <v>64</v>
      </c>
      <c r="F2" s="6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0" t="s">
        <v>0</v>
      </c>
      <c r="B4" s="65" t="s">
        <v>7</v>
      </c>
      <c r="C4" s="65"/>
      <c r="D4" s="65"/>
      <c r="E4" s="65"/>
      <c r="F4" s="65"/>
      <c r="G4" s="65"/>
      <c r="H4" s="65"/>
      <c r="I4" s="65"/>
      <c r="J4" s="65" t="s">
        <v>10</v>
      </c>
      <c r="K4" s="65"/>
      <c r="L4" s="62" t="s">
        <v>60</v>
      </c>
      <c r="M4" s="62" t="s">
        <v>40</v>
      </c>
      <c r="N4" s="62" t="s">
        <v>9</v>
      </c>
      <c r="O4" s="62" t="s">
        <v>6</v>
      </c>
      <c r="P4" s="60" t="s">
        <v>13</v>
      </c>
      <c r="Q4" s="62" t="s">
        <v>37</v>
      </c>
      <c r="R4" s="62" t="s">
        <v>51</v>
      </c>
      <c r="S4" s="64" t="s">
        <v>52</v>
      </c>
      <c r="U4" s="65" t="s">
        <v>37</v>
      </c>
      <c r="V4" s="65" t="s">
        <v>51</v>
      </c>
      <c r="W4" s="28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41</v>
      </c>
      <c r="F5" s="53" t="s">
        <v>4</v>
      </c>
      <c r="G5" s="53" t="s">
        <v>5</v>
      </c>
      <c r="H5" s="53" t="s">
        <v>53</v>
      </c>
      <c r="I5" s="33" t="s">
        <v>14</v>
      </c>
      <c r="J5" s="53" t="s">
        <v>11</v>
      </c>
      <c r="K5" s="53" t="s">
        <v>12</v>
      </c>
      <c r="L5" s="63"/>
      <c r="M5" s="63"/>
      <c r="N5" s="63"/>
      <c r="O5" s="63"/>
      <c r="P5" s="61"/>
      <c r="Q5" s="63"/>
      <c r="R5" s="63"/>
      <c r="S5" s="64"/>
      <c r="U5" s="65"/>
      <c r="V5" s="65"/>
      <c r="W5" s="28"/>
    </row>
    <row r="6" spans="1:23" ht="18" customHeight="1" x14ac:dyDescent="0.25">
      <c r="A6" s="45">
        <v>1</v>
      </c>
      <c r="B6" s="38">
        <v>45219</v>
      </c>
      <c r="C6" s="38">
        <v>45230</v>
      </c>
      <c r="D6" s="37" t="s">
        <v>105</v>
      </c>
      <c r="E6" s="39" t="s">
        <v>121</v>
      </c>
      <c r="F6" s="37"/>
      <c r="G6" s="37"/>
      <c r="H6" s="37"/>
      <c r="I6" s="40"/>
      <c r="J6" s="42"/>
      <c r="K6" s="43"/>
      <c r="L6" s="43" t="s">
        <v>122</v>
      </c>
      <c r="M6" s="43" t="s">
        <v>123</v>
      </c>
      <c r="N6" s="41"/>
      <c r="O6" s="41"/>
      <c r="P6" s="43"/>
      <c r="Q6" s="41"/>
      <c r="R6" s="44"/>
      <c r="S6" s="45"/>
      <c r="T6" s="54"/>
      <c r="U6" s="57" t="s">
        <v>17</v>
      </c>
      <c r="V6" s="3" t="s">
        <v>19</v>
      </c>
      <c r="W6" s="54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4"/>
      <c r="U7" s="58"/>
      <c r="V7" s="3" t="s">
        <v>33</v>
      </c>
      <c r="W7" s="54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48"/>
      <c r="I8" s="40"/>
      <c r="J8" s="42"/>
      <c r="K8" s="43"/>
      <c r="L8" s="43"/>
      <c r="M8" s="43"/>
      <c r="N8" s="41"/>
      <c r="O8" s="41"/>
      <c r="P8" s="43"/>
      <c r="Q8" s="41"/>
      <c r="R8" s="44"/>
      <c r="S8" s="45"/>
      <c r="T8" s="54"/>
      <c r="U8" s="58"/>
      <c r="V8" s="3" t="s">
        <v>20</v>
      </c>
      <c r="W8" s="54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2"/>
      <c r="K9" s="43"/>
      <c r="L9" s="43"/>
      <c r="M9" s="43"/>
      <c r="N9" s="41"/>
      <c r="O9" s="41"/>
      <c r="P9" s="43"/>
      <c r="Q9" s="41"/>
      <c r="R9" s="44"/>
      <c r="S9" s="45"/>
      <c r="T9" s="54"/>
      <c r="U9" s="58"/>
      <c r="V9" s="3" t="s">
        <v>49</v>
      </c>
      <c r="W9" s="54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4"/>
      <c r="U10" s="58"/>
      <c r="V10" s="3" t="s">
        <v>29</v>
      </c>
      <c r="W10" s="54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4"/>
      <c r="U11" s="58"/>
      <c r="V11" s="3" t="s">
        <v>28</v>
      </c>
      <c r="W11" s="54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4"/>
      <c r="U12" s="57" t="s">
        <v>18</v>
      </c>
      <c r="V12" s="3" t="s">
        <v>22</v>
      </c>
      <c r="W12" s="54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4"/>
      <c r="U13" s="58"/>
      <c r="V13" s="3" t="s">
        <v>35</v>
      </c>
      <c r="W13" s="54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4"/>
      <c r="U14" s="58"/>
      <c r="V14" s="3" t="s">
        <v>34</v>
      </c>
      <c r="W14" s="54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4"/>
      <c r="U15" s="59"/>
      <c r="V15" s="3" t="s">
        <v>23</v>
      </c>
      <c r="W15" s="54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4"/>
      <c r="U16" s="54"/>
      <c r="V16" s="9"/>
      <c r="W16" s="54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4"/>
      <c r="U17" s="54"/>
      <c r="V17" s="9"/>
      <c r="W17" s="54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4"/>
      <c r="U18" s="53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4"/>
      <c r="U19" s="3" t="s">
        <v>16</v>
      </c>
      <c r="V19" s="3">
        <v>4</v>
      </c>
      <c r="W19" s="54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4"/>
      <c r="U20" s="3" t="s">
        <v>47</v>
      </c>
      <c r="V20" s="3">
        <f>COUNTIF($Q$6:$Q$50,"PC")</f>
        <v>0</v>
      </c>
      <c r="W20" s="54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4"/>
      <c r="U21" s="3" t="s">
        <v>48</v>
      </c>
      <c r="V21" s="3"/>
      <c r="W21" s="54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4"/>
      <c r="U22" s="54"/>
      <c r="V22" s="9"/>
      <c r="W22" s="54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4"/>
      <c r="U23" s="54"/>
      <c r="V23" s="9"/>
      <c r="W23" s="54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4"/>
      <c r="U24" s="53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4"/>
      <c r="U25" s="3" t="s">
        <v>24</v>
      </c>
      <c r="V25" s="3">
        <f>COUNTIF($R$6:$R$50,"*MCU*")</f>
        <v>0</v>
      </c>
      <c r="W25" s="54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4"/>
      <c r="U26" s="3" t="s">
        <v>32</v>
      </c>
      <c r="V26" s="3">
        <f>COUNTIF($R$6:$R$50,"*GSM*")</f>
        <v>0</v>
      </c>
      <c r="W26" s="54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4"/>
      <c r="U27" s="3" t="s">
        <v>25</v>
      </c>
      <c r="V27" s="3">
        <f>COUNTIF($R$6:$R$50,"*GPS*")</f>
        <v>0</v>
      </c>
      <c r="W27" s="54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4"/>
      <c r="U28" s="3" t="s">
        <v>50</v>
      </c>
      <c r="V28" s="3">
        <f>COUNTIF($R$6:$R$50,"*NG*")</f>
        <v>0</v>
      </c>
      <c r="W28" s="54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4"/>
      <c r="U29" s="3" t="s">
        <v>30</v>
      </c>
      <c r="V29" s="3">
        <f>COUNTIF($R$6:$R$50,"*I/O*")</f>
        <v>0</v>
      </c>
      <c r="W29" s="54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4"/>
      <c r="U30" s="3" t="s">
        <v>21</v>
      </c>
      <c r="V30" s="3"/>
      <c r="W30" s="54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4"/>
      <c r="U31" s="3" t="s">
        <v>26</v>
      </c>
      <c r="V31" s="3">
        <f>COUNTIF($R$6:$R$50,"*MCH*")</f>
        <v>0</v>
      </c>
      <c r="W31" s="54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4"/>
      <c r="U32" s="3" t="s">
        <v>45</v>
      </c>
      <c r="V32" s="3">
        <f>COUNTIF($R$6:$R$50,"*SF*")</f>
        <v>0</v>
      </c>
      <c r="W32" s="54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4"/>
      <c r="U33" s="3" t="s">
        <v>46</v>
      </c>
      <c r="V33" s="3">
        <f>COUNTIF($R$6:$R$50,"*RTB*")</f>
        <v>0</v>
      </c>
      <c r="W33" s="54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4"/>
      <c r="U34" s="3" t="s">
        <v>36</v>
      </c>
      <c r="V34" s="3"/>
      <c r="W34" s="54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4"/>
      <c r="U35" s="3" t="s">
        <v>27</v>
      </c>
      <c r="V35" s="3"/>
      <c r="W35" s="54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4"/>
      <c r="U36" s="11" t="s">
        <v>31</v>
      </c>
      <c r="V36" s="3"/>
      <c r="W36" s="54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4"/>
      <c r="U37" s="54"/>
      <c r="V37" s="9"/>
      <c r="W37" s="54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4"/>
      <c r="U38" s="54"/>
      <c r="V38" s="9"/>
      <c r="W38" s="54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4"/>
      <c r="U39" s="11" t="s">
        <v>38</v>
      </c>
      <c r="V39" s="3">
        <f>COUNTIF($O$6:$O$50,"*DM*")</f>
        <v>0</v>
      </c>
      <c r="W39" s="54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4"/>
      <c r="U40" s="11" t="s">
        <v>39</v>
      </c>
      <c r="V40" s="3">
        <f>COUNTIF($O$6:$O$50,"*KS*")</f>
        <v>0</v>
      </c>
      <c r="W40" s="54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4"/>
      <c r="U41" s="54"/>
      <c r="V41" s="9"/>
      <c r="W41" s="54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4"/>
      <c r="U42" s="54"/>
      <c r="V42" s="9"/>
      <c r="W42" s="54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4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4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4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4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4"/>
      <c r="V55" s="54"/>
      <c r="W55" s="54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4"/>
      <c r="V56" s="54"/>
      <c r="W56" s="54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L17" zoomScale="115" zoomScaleNormal="115" workbookViewId="0">
      <selection activeCell="B6" sqref="B6:S3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27"/>
    </row>
    <row r="2" spans="1:23" ht="24.95" customHeight="1" x14ac:dyDescent="0.25">
      <c r="A2" s="67" t="s">
        <v>8</v>
      </c>
      <c r="B2" s="68"/>
      <c r="C2" s="68"/>
      <c r="D2" s="68"/>
      <c r="E2" s="69" t="s">
        <v>64</v>
      </c>
      <c r="F2" s="6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0" t="s">
        <v>0</v>
      </c>
      <c r="B4" s="65" t="s">
        <v>7</v>
      </c>
      <c r="C4" s="65"/>
      <c r="D4" s="65"/>
      <c r="E4" s="65"/>
      <c r="F4" s="65"/>
      <c r="G4" s="65"/>
      <c r="H4" s="65"/>
      <c r="I4" s="65"/>
      <c r="J4" s="65" t="s">
        <v>10</v>
      </c>
      <c r="K4" s="65"/>
      <c r="L4" s="62" t="s">
        <v>60</v>
      </c>
      <c r="M4" s="62" t="s">
        <v>40</v>
      </c>
      <c r="N4" s="62" t="s">
        <v>9</v>
      </c>
      <c r="O4" s="62" t="s">
        <v>6</v>
      </c>
      <c r="P4" s="60" t="s">
        <v>13</v>
      </c>
      <c r="Q4" s="62" t="s">
        <v>37</v>
      </c>
      <c r="R4" s="62" t="s">
        <v>51</v>
      </c>
      <c r="S4" s="64" t="s">
        <v>52</v>
      </c>
      <c r="U4" s="65" t="s">
        <v>37</v>
      </c>
      <c r="V4" s="65" t="s">
        <v>51</v>
      </c>
      <c r="W4" s="28"/>
    </row>
    <row r="5" spans="1:23" ht="50.1" customHeight="1" x14ac:dyDescent="0.25">
      <c r="A5" s="70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3"/>
      <c r="M5" s="63"/>
      <c r="N5" s="63"/>
      <c r="O5" s="63"/>
      <c r="P5" s="61"/>
      <c r="Q5" s="63"/>
      <c r="R5" s="63"/>
      <c r="S5" s="64"/>
      <c r="U5" s="65"/>
      <c r="V5" s="65"/>
      <c r="W5" s="28"/>
    </row>
    <row r="6" spans="1:23" ht="18" customHeight="1" x14ac:dyDescent="0.25">
      <c r="A6" s="45">
        <v>1</v>
      </c>
      <c r="B6" s="38">
        <v>45188</v>
      </c>
      <c r="C6" s="38">
        <v>45230</v>
      </c>
      <c r="D6" s="37" t="s">
        <v>54</v>
      </c>
      <c r="E6" s="39">
        <v>861881051085612</v>
      </c>
      <c r="F6" s="37"/>
      <c r="G6" s="37" t="s">
        <v>62</v>
      </c>
      <c r="H6" s="37"/>
      <c r="I6" s="40" t="s">
        <v>98</v>
      </c>
      <c r="J6" s="42" t="s">
        <v>97</v>
      </c>
      <c r="K6" s="43" t="s">
        <v>114</v>
      </c>
      <c r="L6" s="43" t="s">
        <v>156</v>
      </c>
      <c r="M6" s="43" t="s">
        <v>99</v>
      </c>
      <c r="N6" s="41"/>
      <c r="O6" s="41" t="s">
        <v>75</v>
      </c>
      <c r="P6" s="43" t="s">
        <v>61</v>
      </c>
      <c r="Q6" s="41" t="s">
        <v>18</v>
      </c>
      <c r="R6" s="44" t="s">
        <v>63</v>
      </c>
      <c r="S6" s="45"/>
      <c r="T6" s="51"/>
      <c r="U6" s="57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45188</v>
      </c>
      <c r="C7" s="38">
        <v>45230</v>
      </c>
      <c r="D7" s="37" t="s">
        <v>104</v>
      </c>
      <c r="E7" s="39">
        <v>862205051153809</v>
      </c>
      <c r="F7" s="37"/>
      <c r="G7" s="37" t="s">
        <v>62</v>
      </c>
      <c r="H7" s="37"/>
      <c r="I7" s="40" t="s">
        <v>100</v>
      </c>
      <c r="J7" s="42"/>
      <c r="K7" s="43" t="s">
        <v>114</v>
      </c>
      <c r="L7" s="43" t="s">
        <v>101</v>
      </c>
      <c r="M7" s="43" t="s">
        <v>102</v>
      </c>
      <c r="N7" s="41"/>
      <c r="O7" s="41" t="s">
        <v>75</v>
      </c>
      <c r="P7" s="43" t="s">
        <v>61</v>
      </c>
      <c r="Q7" s="41" t="s">
        <v>89</v>
      </c>
      <c r="R7" s="44" t="s">
        <v>103</v>
      </c>
      <c r="S7" s="45"/>
      <c r="T7" s="51"/>
      <c r="U7" s="58"/>
      <c r="V7" s="3" t="s">
        <v>33</v>
      </c>
      <c r="W7" s="51"/>
    </row>
    <row r="8" spans="1:23" ht="18" customHeight="1" x14ac:dyDescent="0.25">
      <c r="A8" s="45">
        <v>3</v>
      </c>
      <c r="B8" s="38">
        <v>45219</v>
      </c>
      <c r="C8" s="38">
        <v>45230</v>
      </c>
      <c r="D8" s="37" t="s">
        <v>104</v>
      </c>
      <c r="E8" s="46">
        <v>862205051234237</v>
      </c>
      <c r="F8" s="37"/>
      <c r="G8" s="37" t="s">
        <v>62</v>
      </c>
      <c r="H8" s="48"/>
      <c r="I8" s="40" t="s">
        <v>100</v>
      </c>
      <c r="J8" s="42" t="s">
        <v>119</v>
      </c>
      <c r="K8" s="43" t="s">
        <v>114</v>
      </c>
      <c r="L8" s="43" t="s">
        <v>101</v>
      </c>
      <c r="M8" s="43" t="s">
        <v>120</v>
      </c>
      <c r="N8" s="41"/>
      <c r="O8" s="41" t="s">
        <v>75</v>
      </c>
      <c r="P8" s="43" t="s">
        <v>61</v>
      </c>
      <c r="Q8" s="41" t="s">
        <v>89</v>
      </c>
      <c r="R8" s="44" t="s">
        <v>103</v>
      </c>
      <c r="S8" s="45"/>
      <c r="T8" s="51"/>
      <c r="U8" s="58"/>
      <c r="V8" s="3" t="s">
        <v>20</v>
      </c>
      <c r="W8" s="51"/>
    </row>
    <row r="9" spans="1:23" ht="18" customHeight="1" x14ac:dyDescent="0.25">
      <c r="A9" s="45">
        <v>4</v>
      </c>
      <c r="B9" s="38">
        <v>45219</v>
      </c>
      <c r="C9" s="38">
        <v>45230</v>
      </c>
      <c r="D9" s="37" t="s">
        <v>104</v>
      </c>
      <c r="E9" s="46">
        <v>861881051086859</v>
      </c>
      <c r="F9" s="37"/>
      <c r="G9" s="37" t="s">
        <v>62</v>
      </c>
      <c r="H9" s="37"/>
      <c r="I9" s="40" t="s">
        <v>98</v>
      </c>
      <c r="J9" s="42" t="s">
        <v>119</v>
      </c>
      <c r="K9" s="43" t="s">
        <v>114</v>
      </c>
      <c r="L9" s="43" t="s">
        <v>101</v>
      </c>
      <c r="M9" s="43" t="s">
        <v>120</v>
      </c>
      <c r="N9" s="41"/>
      <c r="O9" s="41" t="s">
        <v>75</v>
      </c>
      <c r="P9" s="43" t="s">
        <v>61</v>
      </c>
      <c r="Q9" s="41" t="s">
        <v>89</v>
      </c>
      <c r="R9" s="44" t="s">
        <v>103</v>
      </c>
      <c r="S9" s="45"/>
      <c r="T9" s="51"/>
      <c r="U9" s="58"/>
      <c r="V9" s="3" t="s">
        <v>49</v>
      </c>
      <c r="W9" s="51"/>
    </row>
    <row r="10" spans="1:23" ht="18" customHeight="1" x14ac:dyDescent="0.25">
      <c r="A10" s="45">
        <v>5</v>
      </c>
      <c r="B10" s="38">
        <v>45219</v>
      </c>
      <c r="C10" s="38">
        <v>45230</v>
      </c>
      <c r="D10" s="37" t="s">
        <v>104</v>
      </c>
      <c r="E10" s="46">
        <v>861881051086727</v>
      </c>
      <c r="F10" s="37"/>
      <c r="G10" s="37" t="s">
        <v>62</v>
      </c>
      <c r="H10" s="37"/>
      <c r="I10" s="40" t="s">
        <v>98</v>
      </c>
      <c r="J10" s="42" t="s">
        <v>119</v>
      </c>
      <c r="K10" s="43" t="s">
        <v>114</v>
      </c>
      <c r="L10" s="43" t="s">
        <v>101</v>
      </c>
      <c r="M10" s="43" t="s">
        <v>120</v>
      </c>
      <c r="N10" s="41"/>
      <c r="O10" s="41" t="s">
        <v>75</v>
      </c>
      <c r="P10" s="43" t="s">
        <v>61</v>
      </c>
      <c r="Q10" s="41" t="s">
        <v>89</v>
      </c>
      <c r="R10" s="44" t="s">
        <v>103</v>
      </c>
      <c r="S10" s="45"/>
      <c r="T10" s="51"/>
      <c r="U10" s="58"/>
      <c r="V10" s="3" t="s">
        <v>29</v>
      </c>
      <c r="W10" s="51"/>
    </row>
    <row r="11" spans="1:23" ht="18" customHeight="1" x14ac:dyDescent="0.25">
      <c r="A11" s="45">
        <v>6</v>
      </c>
      <c r="B11" s="38">
        <v>45219</v>
      </c>
      <c r="C11" s="38">
        <v>45230</v>
      </c>
      <c r="D11" s="37" t="s">
        <v>104</v>
      </c>
      <c r="E11" s="46">
        <v>862205051181255</v>
      </c>
      <c r="F11" s="47"/>
      <c r="G11" s="37" t="s">
        <v>62</v>
      </c>
      <c r="H11" s="48"/>
      <c r="I11" s="40" t="s">
        <v>98</v>
      </c>
      <c r="J11" s="42" t="s">
        <v>119</v>
      </c>
      <c r="K11" s="43" t="s">
        <v>114</v>
      </c>
      <c r="L11" s="43" t="s">
        <v>101</v>
      </c>
      <c r="M11" s="43" t="s">
        <v>120</v>
      </c>
      <c r="N11" s="41"/>
      <c r="O11" s="41" t="s">
        <v>75</v>
      </c>
      <c r="P11" s="43" t="s">
        <v>61</v>
      </c>
      <c r="Q11" s="41" t="s">
        <v>89</v>
      </c>
      <c r="R11" s="44" t="s">
        <v>103</v>
      </c>
      <c r="S11" s="45"/>
      <c r="T11" s="51"/>
      <c r="U11" s="58"/>
      <c r="V11" s="3" t="s">
        <v>28</v>
      </c>
      <c r="W11" s="51"/>
    </row>
    <row r="12" spans="1:23" ht="18" customHeight="1" x14ac:dyDescent="0.25">
      <c r="A12" s="45">
        <v>7</v>
      </c>
      <c r="B12" s="38">
        <v>45219</v>
      </c>
      <c r="C12" s="38">
        <v>45230</v>
      </c>
      <c r="D12" s="37" t="s">
        <v>104</v>
      </c>
      <c r="E12" s="46">
        <v>862205051170605</v>
      </c>
      <c r="F12" s="47"/>
      <c r="G12" s="37" t="s">
        <v>62</v>
      </c>
      <c r="H12" s="37"/>
      <c r="I12" s="40" t="s">
        <v>98</v>
      </c>
      <c r="J12" s="43" t="s">
        <v>119</v>
      </c>
      <c r="K12" s="43" t="s">
        <v>114</v>
      </c>
      <c r="L12" s="43" t="s">
        <v>101</v>
      </c>
      <c r="M12" s="43" t="s">
        <v>110</v>
      </c>
      <c r="N12" s="41"/>
      <c r="O12" s="41" t="s">
        <v>75</v>
      </c>
      <c r="P12" s="43" t="s">
        <v>61</v>
      </c>
      <c r="Q12" s="41" t="s">
        <v>18</v>
      </c>
      <c r="R12" s="44" t="s">
        <v>63</v>
      </c>
      <c r="S12" s="45"/>
      <c r="T12" s="51"/>
      <c r="U12" s="57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>
        <v>45219</v>
      </c>
      <c r="C13" s="38">
        <v>45230</v>
      </c>
      <c r="D13" s="37" t="s">
        <v>104</v>
      </c>
      <c r="E13" s="46">
        <v>861881051090661</v>
      </c>
      <c r="F13" s="47"/>
      <c r="G13" s="37" t="s">
        <v>62</v>
      </c>
      <c r="H13" s="47"/>
      <c r="I13" s="40" t="s">
        <v>98</v>
      </c>
      <c r="J13" s="43" t="s">
        <v>59</v>
      </c>
      <c r="K13" s="43" t="s">
        <v>114</v>
      </c>
      <c r="L13" s="43" t="s">
        <v>101</v>
      </c>
      <c r="M13" s="43" t="s">
        <v>120</v>
      </c>
      <c r="N13" s="41"/>
      <c r="O13" s="41" t="s">
        <v>75</v>
      </c>
      <c r="P13" s="43" t="s">
        <v>61</v>
      </c>
      <c r="Q13" s="41" t="s">
        <v>89</v>
      </c>
      <c r="R13" s="44" t="s">
        <v>103</v>
      </c>
      <c r="S13" s="45"/>
      <c r="T13" s="51"/>
      <c r="U13" s="58"/>
      <c r="V13" s="3" t="s">
        <v>35</v>
      </c>
      <c r="W13" s="51"/>
    </row>
    <row r="14" spans="1:23" ht="18" customHeight="1" x14ac:dyDescent="0.25">
      <c r="A14" s="45">
        <v>9</v>
      </c>
      <c r="B14" s="38">
        <v>45219</v>
      </c>
      <c r="C14" s="38">
        <v>45230</v>
      </c>
      <c r="D14" s="37" t="s">
        <v>104</v>
      </c>
      <c r="E14" s="46">
        <v>861881051078658</v>
      </c>
      <c r="F14" s="47"/>
      <c r="G14" s="37" t="s">
        <v>62</v>
      </c>
      <c r="H14" s="47"/>
      <c r="I14" s="40" t="s">
        <v>100</v>
      </c>
      <c r="J14" s="43" t="s">
        <v>106</v>
      </c>
      <c r="K14" s="43" t="s">
        <v>114</v>
      </c>
      <c r="L14" s="43" t="s">
        <v>101</v>
      </c>
      <c r="M14" s="43" t="s">
        <v>110</v>
      </c>
      <c r="N14" s="41"/>
      <c r="O14" s="41" t="s">
        <v>75</v>
      </c>
      <c r="P14" s="43" t="s">
        <v>61</v>
      </c>
      <c r="Q14" s="41" t="s">
        <v>18</v>
      </c>
      <c r="R14" s="44" t="s">
        <v>63</v>
      </c>
      <c r="S14" s="45"/>
      <c r="T14" s="51"/>
      <c r="U14" s="58"/>
      <c r="V14" s="3" t="s">
        <v>34</v>
      </c>
      <c r="W14" s="51"/>
    </row>
    <row r="15" spans="1:23" ht="18" customHeight="1" x14ac:dyDescent="0.25">
      <c r="A15" s="45">
        <v>10</v>
      </c>
      <c r="B15" s="38">
        <v>45219</v>
      </c>
      <c r="C15" s="38">
        <v>45230</v>
      </c>
      <c r="D15" s="37" t="s">
        <v>104</v>
      </c>
      <c r="E15" s="46">
        <v>861881051078336</v>
      </c>
      <c r="F15" s="47"/>
      <c r="G15" s="37" t="s">
        <v>62</v>
      </c>
      <c r="H15" s="37"/>
      <c r="I15" s="40" t="s">
        <v>100</v>
      </c>
      <c r="J15" s="43"/>
      <c r="K15" s="43" t="s">
        <v>114</v>
      </c>
      <c r="L15" s="43" t="s">
        <v>101</v>
      </c>
      <c r="M15" s="43" t="s">
        <v>118</v>
      </c>
      <c r="N15" s="41"/>
      <c r="O15" s="41" t="s">
        <v>75</v>
      </c>
      <c r="P15" s="43" t="s">
        <v>61</v>
      </c>
      <c r="Q15" s="41" t="s">
        <v>89</v>
      </c>
      <c r="R15" s="44" t="s">
        <v>103</v>
      </c>
      <c r="S15" s="45"/>
      <c r="T15" s="51"/>
      <c r="U15" s="59"/>
      <c r="V15" s="3" t="s">
        <v>23</v>
      </c>
      <c r="W15" s="51"/>
    </row>
    <row r="16" spans="1:23" ht="18" customHeight="1" x14ac:dyDescent="0.25">
      <c r="A16" s="45">
        <v>11</v>
      </c>
      <c r="B16" s="38">
        <v>45219</v>
      </c>
      <c r="C16" s="38">
        <v>45230</v>
      </c>
      <c r="D16" s="37" t="s">
        <v>54</v>
      </c>
      <c r="E16" s="46">
        <v>862205051191924</v>
      </c>
      <c r="F16" s="47"/>
      <c r="G16" s="37" t="s">
        <v>62</v>
      </c>
      <c r="H16" s="37"/>
      <c r="I16" s="40" t="s">
        <v>109</v>
      </c>
      <c r="J16" s="43" t="s">
        <v>106</v>
      </c>
      <c r="K16" s="43" t="s">
        <v>114</v>
      </c>
      <c r="L16" s="43" t="s">
        <v>101</v>
      </c>
      <c r="M16" s="43" t="s">
        <v>110</v>
      </c>
      <c r="N16" s="41"/>
      <c r="O16" s="41" t="s">
        <v>75</v>
      </c>
      <c r="P16" s="43" t="s">
        <v>61</v>
      </c>
      <c r="Q16" s="41" t="s">
        <v>18</v>
      </c>
      <c r="R16" s="44" t="s">
        <v>63</v>
      </c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>
        <v>45219</v>
      </c>
      <c r="C17" s="38">
        <v>45230</v>
      </c>
      <c r="D17" s="37" t="s">
        <v>54</v>
      </c>
      <c r="E17" s="46">
        <v>862205051225722</v>
      </c>
      <c r="F17" s="47"/>
      <c r="G17" s="37" t="s">
        <v>62</v>
      </c>
      <c r="H17" s="41"/>
      <c r="I17" s="40" t="s">
        <v>100</v>
      </c>
      <c r="J17" s="42" t="s">
        <v>97</v>
      </c>
      <c r="K17" s="43" t="s">
        <v>114</v>
      </c>
      <c r="L17" s="43" t="s">
        <v>101</v>
      </c>
      <c r="M17" s="43" t="s">
        <v>110</v>
      </c>
      <c r="N17" s="41"/>
      <c r="O17" s="41" t="s">
        <v>75</v>
      </c>
      <c r="P17" s="43" t="s">
        <v>61</v>
      </c>
      <c r="Q17" s="41" t="s">
        <v>18</v>
      </c>
      <c r="R17" s="44" t="s">
        <v>63</v>
      </c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>
        <v>45219</v>
      </c>
      <c r="C18" s="38">
        <v>45230</v>
      </c>
      <c r="D18" s="37" t="s">
        <v>54</v>
      </c>
      <c r="E18" s="46">
        <v>862205051181537</v>
      </c>
      <c r="F18" s="47"/>
      <c r="G18" s="37" t="s">
        <v>62</v>
      </c>
      <c r="H18" s="41"/>
      <c r="I18" s="40" t="s">
        <v>100</v>
      </c>
      <c r="J18" s="42" t="s">
        <v>97</v>
      </c>
      <c r="K18" s="43" t="s">
        <v>114</v>
      </c>
      <c r="L18" s="43" t="s">
        <v>101</v>
      </c>
      <c r="M18" s="43" t="s">
        <v>110</v>
      </c>
      <c r="N18" s="41"/>
      <c r="O18" s="41" t="s">
        <v>75</v>
      </c>
      <c r="P18" s="43" t="s">
        <v>61</v>
      </c>
      <c r="Q18" s="41" t="s">
        <v>18</v>
      </c>
      <c r="R18" s="44" t="s">
        <v>63</v>
      </c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45219</v>
      </c>
      <c r="C19" s="38">
        <v>45230</v>
      </c>
      <c r="D19" s="37" t="s">
        <v>54</v>
      </c>
      <c r="E19" s="46">
        <v>862205051196360</v>
      </c>
      <c r="F19" s="37"/>
      <c r="G19" s="37" t="s">
        <v>62</v>
      </c>
      <c r="H19" s="41"/>
      <c r="I19" s="40" t="s">
        <v>100</v>
      </c>
      <c r="J19" s="42" t="s">
        <v>97</v>
      </c>
      <c r="K19" s="43" t="s">
        <v>114</v>
      </c>
      <c r="L19" s="43" t="s">
        <v>101</v>
      </c>
      <c r="M19" s="43" t="s">
        <v>110</v>
      </c>
      <c r="N19" s="41"/>
      <c r="O19" s="41" t="s">
        <v>75</v>
      </c>
      <c r="P19" s="43" t="s">
        <v>61</v>
      </c>
      <c r="Q19" s="41" t="s">
        <v>18</v>
      </c>
      <c r="R19" s="44" t="s">
        <v>63</v>
      </c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>
        <v>45219</v>
      </c>
      <c r="C20" s="38">
        <v>45230</v>
      </c>
      <c r="D20" s="37" t="s">
        <v>54</v>
      </c>
      <c r="E20" s="46">
        <v>861881053432457</v>
      </c>
      <c r="F20" s="37"/>
      <c r="G20" s="37" t="s">
        <v>62</v>
      </c>
      <c r="H20" s="41"/>
      <c r="I20" s="40" t="s">
        <v>100</v>
      </c>
      <c r="J20" s="42" t="s">
        <v>97</v>
      </c>
      <c r="K20" s="43" t="s">
        <v>114</v>
      </c>
      <c r="L20" s="43" t="s">
        <v>101</v>
      </c>
      <c r="M20" s="43" t="s">
        <v>110</v>
      </c>
      <c r="N20" s="41"/>
      <c r="O20" s="41" t="s">
        <v>75</v>
      </c>
      <c r="P20" s="43" t="s">
        <v>61</v>
      </c>
      <c r="Q20" s="41" t="s">
        <v>18</v>
      </c>
      <c r="R20" s="44" t="s">
        <v>63</v>
      </c>
      <c r="S20" s="45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5">
        <v>16</v>
      </c>
      <c r="B21" s="38">
        <v>45219</v>
      </c>
      <c r="C21" s="38">
        <v>45230</v>
      </c>
      <c r="D21" s="37" t="s">
        <v>54</v>
      </c>
      <c r="E21" s="46">
        <v>862205051199133</v>
      </c>
      <c r="F21" s="47"/>
      <c r="G21" s="37" t="s">
        <v>62</v>
      </c>
      <c r="H21" s="45"/>
      <c r="I21" s="40" t="s">
        <v>98</v>
      </c>
      <c r="J21" s="43" t="s">
        <v>106</v>
      </c>
      <c r="K21" s="43" t="s">
        <v>114</v>
      </c>
      <c r="L21" s="43" t="s">
        <v>107</v>
      </c>
      <c r="M21" s="43" t="s">
        <v>108</v>
      </c>
      <c r="N21" s="41"/>
      <c r="O21" s="41" t="s">
        <v>75</v>
      </c>
      <c r="P21" s="43" t="s">
        <v>61</v>
      </c>
      <c r="Q21" s="41" t="s">
        <v>89</v>
      </c>
      <c r="R21" s="44" t="s">
        <v>103</v>
      </c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>
        <v>45219</v>
      </c>
      <c r="C22" s="38">
        <v>45230</v>
      </c>
      <c r="D22" s="37" t="s">
        <v>54</v>
      </c>
      <c r="E22" s="46">
        <v>862205051234914</v>
      </c>
      <c r="F22" s="47"/>
      <c r="G22" s="37" t="s">
        <v>62</v>
      </c>
      <c r="H22" s="45"/>
      <c r="I22" s="40"/>
      <c r="J22" s="43"/>
      <c r="K22" s="43"/>
      <c r="L22" s="43" t="s">
        <v>115</v>
      </c>
      <c r="M22" s="43" t="s">
        <v>155</v>
      </c>
      <c r="N22" s="41"/>
      <c r="O22" s="41" t="s">
        <v>116</v>
      </c>
      <c r="P22" s="43" t="s">
        <v>61</v>
      </c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>
        <v>45219</v>
      </c>
      <c r="C23" s="38">
        <v>45230</v>
      </c>
      <c r="D23" s="37" t="s">
        <v>54</v>
      </c>
      <c r="E23" s="46">
        <v>861881053428661</v>
      </c>
      <c r="F23" s="47"/>
      <c r="G23" s="37" t="s">
        <v>62</v>
      </c>
      <c r="H23" s="45"/>
      <c r="I23" s="40" t="s">
        <v>100</v>
      </c>
      <c r="J23" s="43" t="s">
        <v>111</v>
      </c>
      <c r="K23" s="43" t="s">
        <v>114</v>
      </c>
      <c r="L23" s="43"/>
      <c r="M23" s="43" t="s">
        <v>112</v>
      </c>
      <c r="N23" s="41"/>
      <c r="O23" s="41" t="s">
        <v>75</v>
      </c>
      <c r="P23" s="43" t="s">
        <v>61</v>
      </c>
      <c r="Q23" s="41" t="s">
        <v>18</v>
      </c>
      <c r="R23" s="44" t="s">
        <v>63</v>
      </c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>
        <v>45219</v>
      </c>
      <c r="C24" s="38">
        <v>45230</v>
      </c>
      <c r="D24" s="37" t="s">
        <v>54</v>
      </c>
      <c r="E24" s="46">
        <v>862205051162958</v>
      </c>
      <c r="F24" s="47"/>
      <c r="G24" s="37" t="s">
        <v>62</v>
      </c>
      <c r="H24" s="45"/>
      <c r="I24" s="40" t="s">
        <v>100</v>
      </c>
      <c r="J24" s="42" t="s">
        <v>113</v>
      </c>
      <c r="K24" s="43" t="s">
        <v>114</v>
      </c>
      <c r="L24" s="43" t="s">
        <v>101</v>
      </c>
      <c r="M24" s="43" t="s">
        <v>118</v>
      </c>
      <c r="N24" s="41"/>
      <c r="O24" s="41" t="s">
        <v>75</v>
      </c>
      <c r="P24" s="43" t="s">
        <v>61</v>
      </c>
      <c r="Q24" s="41" t="s">
        <v>89</v>
      </c>
      <c r="R24" s="44" t="s">
        <v>103</v>
      </c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>
        <v>45219</v>
      </c>
      <c r="C25" s="38">
        <v>45230</v>
      </c>
      <c r="D25" s="37" t="s">
        <v>54</v>
      </c>
      <c r="E25" s="46">
        <v>862205051205104</v>
      </c>
      <c r="F25" s="30"/>
      <c r="G25" s="37" t="s">
        <v>62</v>
      </c>
      <c r="H25" s="37"/>
      <c r="I25" s="40" t="s">
        <v>100</v>
      </c>
      <c r="J25" s="43" t="s">
        <v>106</v>
      </c>
      <c r="K25" s="43" t="s">
        <v>114</v>
      </c>
      <c r="L25" s="43" t="s">
        <v>101</v>
      </c>
      <c r="M25" s="43" t="s">
        <v>118</v>
      </c>
      <c r="N25" s="41"/>
      <c r="O25" s="41" t="s">
        <v>75</v>
      </c>
      <c r="P25" s="43" t="s">
        <v>61</v>
      </c>
      <c r="Q25" s="41" t="s">
        <v>89</v>
      </c>
      <c r="R25" s="44" t="s">
        <v>103</v>
      </c>
      <c r="S25" s="3"/>
      <c r="T25" s="51"/>
      <c r="U25" s="3" t="s">
        <v>24</v>
      </c>
      <c r="V25" s="3">
        <f>COUNTIF($R$6:$R$50,"*MCU*")</f>
        <v>12</v>
      </c>
      <c r="W25" s="51"/>
    </row>
    <row r="26" spans="1:23" ht="18" customHeight="1" x14ac:dyDescent="0.25">
      <c r="A26" s="45">
        <v>21</v>
      </c>
      <c r="B26" s="38">
        <v>45219</v>
      </c>
      <c r="C26" s="38">
        <v>45230</v>
      </c>
      <c r="D26" s="37" t="s">
        <v>54</v>
      </c>
      <c r="E26" s="46">
        <v>861881054165882</v>
      </c>
      <c r="F26" s="47"/>
      <c r="G26" s="37" t="s">
        <v>62</v>
      </c>
      <c r="H26" s="45"/>
      <c r="I26" s="40" t="s">
        <v>100</v>
      </c>
      <c r="J26" s="43" t="s">
        <v>106</v>
      </c>
      <c r="K26" s="43" t="s">
        <v>114</v>
      </c>
      <c r="L26" s="43" t="s">
        <v>101</v>
      </c>
      <c r="M26" s="43" t="s">
        <v>118</v>
      </c>
      <c r="N26" s="41"/>
      <c r="O26" s="41" t="s">
        <v>75</v>
      </c>
      <c r="P26" s="43" t="s">
        <v>61</v>
      </c>
      <c r="Q26" s="41" t="s">
        <v>89</v>
      </c>
      <c r="R26" s="44" t="s">
        <v>103</v>
      </c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>
        <v>45219</v>
      </c>
      <c r="C27" s="38">
        <v>45223</v>
      </c>
      <c r="D27" s="37" t="s">
        <v>54</v>
      </c>
      <c r="E27" s="46">
        <v>864180052438731</v>
      </c>
      <c r="F27" s="47"/>
      <c r="G27" s="37" t="s">
        <v>62</v>
      </c>
      <c r="H27" s="37" t="s">
        <v>117</v>
      </c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>
        <v>45225</v>
      </c>
      <c r="C28" s="38">
        <v>45230</v>
      </c>
      <c r="D28" s="37" t="s">
        <v>54</v>
      </c>
      <c r="E28" s="46">
        <v>862205051232108</v>
      </c>
      <c r="F28" s="47"/>
      <c r="G28" s="37" t="s">
        <v>62</v>
      </c>
      <c r="H28" s="37"/>
      <c r="I28" s="40" t="s">
        <v>124</v>
      </c>
      <c r="J28" s="41"/>
      <c r="K28" s="43" t="s">
        <v>114</v>
      </c>
      <c r="L28" s="43" t="s">
        <v>101</v>
      </c>
      <c r="M28" s="43" t="s">
        <v>118</v>
      </c>
      <c r="N28" s="41"/>
      <c r="O28" s="41" t="s">
        <v>75</v>
      </c>
      <c r="P28" s="43" t="s">
        <v>61</v>
      </c>
      <c r="Q28" s="41" t="s">
        <v>89</v>
      </c>
      <c r="R28" s="44" t="s">
        <v>103</v>
      </c>
      <c r="S28" s="45"/>
      <c r="T28" s="51"/>
      <c r="U28" s="3" t="s">
        <v>50</v>
      </c>
      <c r="V28" s="3">
        <f>COUNTIF($R$6:$R$50,"*NG*")</f>
        <v>0</v>
      </c>
      <c r="W28" s="51"/>
    </row>
    <row r="29" spans="1:23" ht="18" customHeight="1" x14ac:dyDescent="0.25">
      <c r="A29" s="45">
        <v>24</v>
      </c>
      <c r="B29" s="38">
        <v>45225</v>
      </c>
      <c r="C29" s="38">
        <v>45230</v>
      </c>
      <c r="D29" s="37" t="s">
        <v>54</v>
      </c>
      <c r="E29" s="46">
        <v>862205051208066</v>
      </c>
      <c r="F29" s="37" t="s">
        <v>129</v>
      </c>
      <c r="G29" s="37" t="s">
        <v>62</v>
      </c>
      <c r="H29" s="37"/>
      <c r="I29" s="40" t="s">
        <v>100</v>
      </c>
      <c r="J29" s="41"/>
      <c r="K29" s="41" t="s">
        <v>128</v>
      </c>
      <c r="L29" s="43" t="s">
        <v>127</v>
      </c>
      <c r="M29" s="43" t="s">
        <v>126</v>
      </c>
      <c r="N29" s="41"/>
      <c r="O29" s="41" t="s">
        <v>75</v>
      </c>
      <c r="P29" s="43" t="s">
        <v>61</v>
      </c>
      <c r="Q29" s="41" t="s">
        <v>18</v>
      </c>
      <c r="R29" s="44" t="s">
        <v>63</v>
      </c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>
        <v>45225</v>
      </c>
      <c r="C30" s="38">
        <v>45230</v>
      </c>
      <c r="D30" s="37" t="s">
        <v>54</v>
      </c>
      <c r="E30" s="46">
        <v>861881054167243</v>
      </c>
      <c r="F30" s="47"/>
      <c r="G30" s="37" t="s">
        <v>62</v>
      </c>
      <c r="H30" s="41"/>
      <c r="I30" s="40" t="s">
        <v>100</v>
      </c>
      <c r="J30" s="41" t="s">
        <v>130</v>
      </c>
      <c r="K30" s="41" t="s">
        <v>128</v>
      </c>
      <c r="L30" s="43" t="s">
        <v>127</v>
      </c>
      <c r="M30" s="43" t="s">
        <v>126</v>
      </c>
      <c r="N30" s="41"/>
      <c r="O30" s="41" t="s">
        <v>75</v>
      </c>
      <c r="P30" s="43" t="s">
        <v>61</v>
      </c>
      <c r="Q30" s="41" t="s">
        <v>18</v>
      </c>
      <c r="R30" s="44" t="s">
        <v>63</v>
      </c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>
        <v>45225</v>
      </c>
      <c r="C31" s="38">
        <v>45230</v>
      </c>
      <c r="D31" s="37" t="s">
        <v>54</v>
      </c>
      <c r="E31" s="46">
        <v>862205051203315</v>
      </c>
      <c r="F31" s="47"/>
      <c r="G31" s="37" t="s">
        <v>62</v>
      </c>
      <c r="H31" s="41"/>
      <c r="I31" s="40" t="s">
        <v>100</v>
      </c>
      <c r="J31" s="41" t="s">
        <v>130</v>
      </c>
      <c r="K31" s="41" t="s">
        <v>128</v>
      </c>
      <c r="L31" s="43" t="s">
        <v>127</v>
      </c>
      <c r="M31" s="43" t="s">
        <v>126</v>
      </c>
      <c r="N31" s="41"/>
      <c r="O31" s="41" t="s">
        <v>75</v>
      </c>
      <c r="P31" s="43" t="s">
        <v>61</v>
      </c>
      <c r="Q31" s="41" t="s">
        <v>18</v>
      </c>
      <c r="R31" s="44" t="s">
        <v>63</v>
      </c>
      <c r="S31" s="45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5">
        <v>27</v>
      </c>
      <c r="B32" s="38">
        <v>45225</v>
      </c>
      <c r="C32" s="38">
        <v>45230</v>
      </c>
      <c r="D32" s="37" t="s">
        <v>54</v>
      </c>
      <c r="E32" s="46">
        <v>861881054167292</v>
      </c>
      <c r="F32" s="47"/>
      <c r="G32" s="37" t="s">
        <v>62</v>
      </c>
      <c r="H32" s="41"/>
      <c r="I32" s="40" t="s">
        <v>100</v>
      </c>
      <c r="J32" s="41" t="s">
        <v>125</v>
      </c>
      <c r="K32" s="43" t="s">
        <v>114</v>
      </c>
      <c r="L32" s="43" t="s">
        <v>127</v>
      </c>
      <c r="M32" s="43" t="s">
        <v>126</v>
      </c>
      <c r="N32" s="41"/>
      <c r="O32" s="41" t="s">
        <v>75</v>
      </c>
      <c r="P32" s="43" t="s">
        <v>61</v>
      </c>
      <c r="Q32" s="41" t="s">
        <v>18</v>
      </c>
      <c r="R32" s="44" t="s">
        <v>63</v>
      </c>
      <c r="S32" s="45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5">
        <v>28</v>
      </c>
      <c r="B33" s="38">
        <v>45225</v>
      </c>
      <c r="C33" s="38">
        <v>45230</v>
      </c>
      <c r="D33" s="37" t="s">
        <v>54</v>
      </c>
      <c r="E33" s="46">
        <v>862205051158907</v>
      </c>
      <c r="F33" s="47"/>
      <c r="G33" s="37" t="s">
        <v>62</v>
      </c>
      <c r="H33" s="41"/>
      <c r="I33" s="40" t="s">
        <v>100</v>
      </c>
      <c r="J33" s="41" t="s">
        <v>111</v>
      </c>
      <c r="K33" s="43" t="s">
        <v>114</v>
      </c>
      <c r="L33" s="43" t="s">
        <v>127</v>
      </c>
      <c r="M33" s="43" t="s">
        <v>126</v>
      </c>
      <c r="N33" s="41"/>
      <c r="O33" s="41" t="s">
        <v>75</v>
      </c>
      <c r="P33" s="43" t="s">
        <v>61</v>
      </c>
      <c r="Q33" s="41" t="s">
        <v>18</v>
      </c>
      <c r="R33" s="44" t="s">
        <v>63</v>
      </c>
      <c r="S33" s="45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5">
        <v>29</v>
      </c>
      <c r="B34" s="38">
        <v>45225</v>
      </c>
      <c r="C34" s="38">
        <v>45230</v>
      </c>
      <c r="D34" s="37" t="s">
        <v>54</v>
      </c>
      <c r="E34" s="46">
        <v>861881051084292</v>
      </c>
      <c r="F34" s="47"/>
      <c r="G34" s="37" t="s">
        <v>62</v>
      </c>
      <c r="H34" s="41"/>
      <c r="I34" s="40" t="s">
        <v>100</v>
      </c>
      <c r="J34" s="41" t="s">
        <v>125</v>
      </c>
      <c r="K34" s="43" t="s">
        <v>114</v>
      </c>
      <c r="L34" s="43" t="s">
        <v>127</v>
      </c>
      <c r="M34" s="43" t="s">
        <v>126</v>
      </c>
      <c r="N34" s="41"/>
      <c r="O34" s="41" t="s">
        <v>75</v>
      </c>
      <c r="P34" s="43" t="s">
        <v>61</v>
      </c>
      <c r="Q34" s="41" t="s">
        <v>18</v>
      </c>
      <c r="R34" s="44" t="s">
        <v>63</v>
      </c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>
        <v>45225</v>
      </c>
      <c r="C35" s="38">
        <v>45230</v>
      </c>
      <c r="D35" s="37" t="s">
        <v>54</v>
      </c>
      <c r="E35" s="46">
        <v>862205051172114</v>
      </c>
      <c r="F35" s="30"/>
      <c r="G35" s="37" t="s">
        <v>62</v>
      </c>
      <c r="H35" s="1"/>
      <c r="I35" s="40" t="s">
        <v>98</v>
      </c>
      <c r="J35" s="41" t="s">
        <v>111</v>
      </c>
      <c r="K35" s="43" t="s">
        <v>114</v>
      </c>
      <c r="L35" s="43" t="s">
        <v>127</v>
      </c>
      <c r="M35" s="43" t="s">
        <v>126</v>
      </c>
      <c r="N35" s="41"/>
      <c r="O35" s="41" t="s">
        <v>75</v>
      </c>
      <c r="P35" s="43" t="s">
        <v>61</v>
      </c>
      <c r="Q35" s="41" t="s">
        <v>18</v>
      </c>
      <c r="R35" s="44" t="s">
        <v>63</v>
      </c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>
        <v>45225</v>
      </c>
      <c r="C36" s="38">
        <v>45230</v>
      </c>
      <c r="D36" s="37" t="s">
        <v>54</v>
      </c>
      <c r="E36" s="46">
        <v>862205051158600</v>
      </c>
      <c r="F36" s="30"/>
      <c r="G36" s="37" t="s">
        <v>62</v>
      </c>
      <c r="H36" s="41"/>
      <c r="I36" s="40" t="s">
        <v>98</v>
      </c>
      <c r="J36" s="41" t="s">
        <v>111</v>
      </c>
      <c r="K36" s="25" t="s">
        <v>114</v>
      </c>
      <c r="L36" s="43" t="s">
        <v>127</v>
      </c>
      <c r="M36" s="43" t="s">
        <v>126</v>
      </c>
      <c r="N36" s="41"/>
      <c r="O36" s="41" t="s">
        <v>75</v>
      </c>
      <c r="P36" s="43" t="s">
        <v>61</v>
      </c>
      <c r="Q36" s="41" t="s">
        <v>18</v>
      </c>
      <c r="R36" s="44" t="s">
        <v>63</v>
      </c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1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C1" zoomScale="115" zoomScaleNormal="115" workbookViewId="0">
      <selection activeCell="C6" sqref="B6:S2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27"/>
    </row>
    <row r="2" spans="1:23" ht="24.95" customHeight="1" x14ac:dyDescent="0.25">
      <c r="A2" s="67" t="s">
        <v>8</v>
      </c>
      <c r="B2" s="68"/>
      <c r="C2" s="68"/>
      <c r="D2" s="68"/>
      <c r="E2" s="69" t="s">
        <v>64</v>
      </c>
      <c r="F2" s="6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0" t="s">
        <v>0</v>
      </c>
      <c r="B4" s="65" t="s">
        <v>7</v>
      </c>
      <c r="C4" s="65"/>
      <c r="D4" s="65"/>
      <c r="E4" s="65"/>
      <c r="F4" s="65"/>
      <c r="G4" s="65"/>
      <c r="H4" s="65"/>
      <c r="I4" s="65"/>
      <c r="J4" s="65" t="s">
        <v>10</v>
      </c>
      <c r="K4" s="65"/>
      <c r="L4" s="62" t="s">
        <v>60</v>
      </c>
      <c r="M4" s="62" t="s">
        <v>40</v>
      </c>
      <c r="N4" s="62" t="s">
        <v>9</v>
      </c>
      <c r="O4" s="62" t="s">
        <v>6</v>
      </c>
      <c r="P4" s="60" t="s">
        <v>13</v>
      </c>
      <c r="Q4" s="62" t="s">
        <v>37</v>
      </c>
      <c r="R4" s="62" t="s">
        <v>51</v>
      </c>
      <c r="S4" s="64" t="s">
        <v>52</v>
      </c>
      <c r="U4" s="65" t="s">
        <v>37</v>
      </c>
      <c r="V4" s="65" t="s">
        <v>51</v>
      </c>
      <c r="W4" s="28"/>
    </row>
    <row r="5" spans="1:23" ht="50.1" customHeight="1" x14ac:dyDescent="0.25">
      <c r="A5" s="70"/>
      <c r="B5" s="49" t="s">
        <v>1</v>
      </c>
      <c r="C5" s="49" t="s">
        <v>2</v>
      </c>
      <c r="D5" s="49" t="s">
        <v>3</v>
      </c>
      <c r="E5" s="49" t="s">
        <v>41</v>
      </c>
      <c r="F5" s="49" t="s">
        <v>4</v>
      </c>
      <c r="G5" s="49" t="s">
        <v>5</v>
      </c>
      <c r="H5" s="49" t="s">
        <v>53</v>
      </c>
      <c r="I5" s="33" t="s">
        <v>14</v>
      </c>
      <c r="J5" s="49" t="s">
        <v>11</v>
      </c>
      <c r="K5" s="49" t="s">
        <v>12</v>
      </c>
      <c r="L5" s="63"/>
      <c r="M5" s="63"/>
      <c r="N5" s="63"/>
      <c r="O5" s="63"/>
      <c r="P5" s="61"/>
      <c r="Q5" s="63"/>
      <c r="R5" s="63"/>
      <c r="S5" s="64"/>
      <c r="U5" s="65"/>
      <c r="V5" s="65"/>
      <c r="W5" s="28"/>
    </row>
    <row r="6" spans="1:23" ht="18" customHeight="1" x14ac:dyDescent="0.25">
      <c r="A6" s="45">
        <v>1</v>
      </c>
      <c r="B6" s="38">
        <v>45215</v>
      </c>
      <c r="C6" s="38">
        <v>45230</v>
      </c>
      <c r="D6" s="37" t="s">
        <v>65</v>
      </c>
      <c r="E6" s="39" t="s">
        <v>69</v>
      </c>
      <c r="F6" s="37"/>
      <c r="G6" s="37" t="s">
        <v>62</v>
      </c>
      <c r="H6" s="37"/>
      <c r="I6" s="40" t="s">
        <v>66</v>
      </c>
      <c r="J6" s="42" t="s">
        <v>71</v>
      </c>
      <c r="K6" s="43" t="s">
        <v>67</v>
      </c>
      <c r="L6" s="43"/>
      <c r="M6" s="43" t="s">
        <v>68</v>
      </c>
      <c r="N6" s="41"/>
      <c r="O6" s="41" t="s">
        <v>75</v>
      </c>
      <c r="P6" s="43" t="s">
        <v>61</v>
      </c>
      <c r="Q6" s="41" t="s">
        <v>18</v>
      </c>
      <c r="R6" s="44" t="s">
        <v>63</v>
      </c>
      <c r="S6" s="45"/>
      <c r="T6" s="50"/>
      <c r="U6" s="57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45215</v>
      </c>
      <c r="C7" s="38">
        <v>45230</v>
      </c>
      <c r="D7" s="37" t="s">
        <v>65</v>
      </c>
      <c r="E7" s="39" t="s">
        <v>70</v>
      </c>
      <c r="F7" s="37"/>
      <c r="G7" s="37" t="s">
        <v>62</v>
      </c>
      <c r="H7" s="37" t="s">
        <v>73</v>
      </c>
      <c r="I7" s="40" t="s">
        <v>66</v>
      </c>
      <c r="J7" s="42" t="s">
        <v>71</v>
      </c>
      <c r="K7" s="43" t="s">
        <v>67</v>
      </c>
      <c r="L7" s="43" t="s">
        <v>72</v>
      </c>
      <c r="M7" s="43" t="s">
        <v>74</v>
      </c>
      <c r="N7" s="41"/>
      <c r="O7" s="41" t="s">
        <v>75</v>
      </c>
      <c r="P7" s="43" t="s">
        <v>61</v>
      </c>
      <c r="Q7" s="41" t="s">
        <v>17</v>
      </c>
      <c r="R7" s="44" t="s">
        <v>33</v>
      </c>
      <c r="S7" s="45"/>
      <c r="T7" s="50"/>
      <c r="U7" s="58"/>
      <c r="V7" s="3" t="s">
        <v>33</v>
      </c>
      <c r="W7" s="50"/>
    </row>
    <row r="8" spans="1:23" ht="18" customHeight="1" x14ac:dyDescent="0.25">
      <c r="A8" s="45">
        <v>3</v>
      </c>
      <c r="B8" s="38">
        <v>45215</v>
      </c>
      <c r="C8" s="38">
        <v>45230</v>
      </c>
      <c r="D8" s="37" t="s">
        <v>65</v>
      </c>
      <c r="E8" s="46" t="s">
        <v>78</v>
      </c>
      <c r="F8" s="37" t="s">
        <v>79</v>
      </c>
      <c r="G8" s="37" t="s">
        <v>62</v>
      </c>
      <c r="H8" s="48"/>
      <c r="I8" s="40" t="s">
        <v>66</v>
      </c>
      <c r="J8" s="42" t="s">
        <v>71</v>
      </c>
      <c r="K8" s="43" t="s">
        <v>67</v>
      </c>
      <c r="L8" s="43" t="s">
        <v>76</v>
      </c>
      <c r="M8" s="43" t="s">
        <v>77</v>
      </c>
      <c r="N8" s="41"/>
      <c r="O8" s="41" t="s">
        <v>75</v>
      </c>
      <c r="P8" s="43" t="s">
        <v>61</v>
      </c>
      <c r="Q8" s="41" t="s">
        <v>18</v>
      </c>
      <c r="R8" s="44" t="s">
        <v>22</v>
      </c>
      <c r="S8" s="45"/>
      <c r="T8" s="50"/>
      <c r="U8" s="58"/>
      <c r="V8" s="3" t="s">
        <v>20</v>
      </c>
      <c r="W8" s="50"/>
    </row>
    <row r="9" spans="1:23" ht="18" customHeight="1" x14ac:dyDescent="0.25">
      <c r="A9" s="45">
        <v>4</v>
      </c>
      <c r="B9" s="38">
        <v>45215</v>
      </c>
      <c r="C9" s="38">
        <v>45230</v>
      </c>
      <c r="D9" s="37" t="s">
        <v>65</v>
      </c>
      <c r="E9" s="46" t="s">
        <v>80</v>
      </c>
      <c r="F9" s="37"/>
      <c r="G9" s="37" t="s">
        <v>62</v>
      </c>
      <c r="H9" s="37"/>
      <c r="I9" s="40" t="s">
        <v>66</v>
      </c>
      <c r="J9" s="42" t="s">
        <v>71</v>
      </c>
      <c r="K9" s="43" t="s">
        <v>67</v>
      </c>
      <c r="L9" s="43"/>
      <c r="M9" s="43" t="s">
        <v>68</v>
      </c>
      <c r="N9" s="41"/>
      <c r="O9" s="41" t="s">
        <v>75</v>
      </c>
      <c r="P9" s="43" t="s">
        <v>61</v>
      </c>
      <c r="Q9" s="41" t="s">
        <v>18</v>
      </c>
      <c r="R9" s="44" t="s">
        <v>63</v>
      </c>
      <c r="S9" s="45"/>
      <c r="T9" s="50"/>
      <c r="U9" s="58"/>
      <c r="V9" s="3" t="s">
        <v>49</v>
      </c>
      <c r="W9" s="50"/>
    </row>
    <row r="10" spans="1:23" ht="18" customHeight="1" x14ac:dyDescent="0.25">
      <c r="A10" s="45">
        <v>5</v>
      </c>
      <c r="B10" s="38">
        <v>45217</v>
      </c>
      <c r="C10" s="38">
        <v>45230</v>
      </c>
      <c r="D10" s="37" t="s">
        <v>65</v>
      </c>
      <c r="E10" s="46" t="s">
        <v>81</v>
      </c>
      <c r="F10" s="37"/>
      <c r="G10" s="37" t="s">
        <v>62</v>
      </c>
      <c r="H10" s="37"/>
      <c r="I10" s="40" t="s">
        <v>66</v>
      </c>
      <c r="J10" s="43" t="s">
        <v>82</v>
      </c>
      <c r="K10" s="43" t="s">
        <v>83</v>
      </c>
      <c r="L10" s="43"/>
      <c r="M10" s="43" t="s">
        <v>84</v>
      </c>
      <c r="N10" s="41"/>
      <c r="O10" s="41" t="s">
        <v>75</v>
      </c>
      <c r="P10" s="43" t="s">
        <v>61</v>
      </c>
      <c r="Q10" s="41" t="s">
        <v>18</v>
      </c>
      <c r="R10" s="44" t="s">
        <v>63</v>
      </c>
      <c r="S10" s="45"/>
      <c r="T10" s="50"/>
      <c r="U10" s="58"/>
      <c r="V10" s="3" t="s">
        <v>29</v>
      </c>
      <c r="W10" s="50"/>
    </row>
    <row r="11" spans="1:23" ht="18" customHeight="1" x14ac:dyDescent="0.25">
      <c r="A11" s="45">
        <v>6</v>
      </c>
      <c r="B11" s="38">
        <v>45217</v>
      </c>
      <c r="C11" s="38">
        <v>45230</v>
      </c>
      <c r="D11" s="37" t="s">
        <v>65</v>
      </c>
      <c r="E11" s="46" t="s">
        <v>85</v>
      </c>
      <c r="F11" s="47"/>
      <c r="G11" s="37" t="s">
        <v>62</v>
      </c>
      <c r="H11" s="48"/>
      <c r="I11" s="40" t="s">
        <v>66</v>
      </c>
      <c r="J11" s="43" t="s">
        <v>71</v>
      </c>
      <c r="K11" s="43" t="s">
        <v>67</v>
      </c>
      <c r="L11" s="43"/>
      <c r="M11" s="43" t="s">
        <v>68</v>
      </c>
      <c r="N11" s="41"/>
      <c r="O11" s="41" t="s">
        <v>75</v>
      </c>
      <c r="P11" s="43" t="s">
        <v>61</v>
      </c>
      <c r="Q11" s="41" t="s">
        <v>18</v>
      </c>
      <c r="R11" s="44" t="s">
        <v>63</v>
      </c>
      <c r="S11" s="45"/>
      <c r="T11" s="50"/>
      <c r="U11" s="58"/>
      <c r="V11" s="3" t="s">
        <v>28</v>
      </c>
      <c r="W11" s="50"/>
    </row>
    <row r="12" spans="1:23" ht="18" customHeight="1" x14ac:dyDescent="0.25">
      <c r="A12" s="45">
        <v>7</v>
      </c>
      <c r="B12" s="38">
        <v>45217</v>
      </c>
      <c r="C12" s="38">
        <v>45230</v>
      </c>
      <c r="D12" s="37" t="s">
        <v>65</v>
      </c>
      <c r="E12" s="46" t="s">
        <v>86</v>
      </c>
      <c r="F12" s="47"/>
      <c r="G12" s="37" t="s">
        <v>62</v>
      </c>
      <c r="H12" s="37"/>
      <c r="I12" s="40" t="s">
        <v>66</v>
      </c>
      <c r="J12" s="43" t="s">
        <v>71</v>
      </c>
      <c r="K12" s="43" t="s">
        <v>67</v>
      </c>
      <c r="L12" s="43" t="s">
        <v>87</v>
      </c>
      <c r="M12" s="43" t="s">
        <v>88</v>
      </c>
      <c r="N12" s="41"/>
      <c r="O12" s="41" t="s">
        <v>75</v>
      </c>
      <c r="P12" s="43" t="s">
        <v>61</v>
      </c>
      <c r="Q12" s="41" t="s">
        <v>89</v>
      </c>
      <c r="R12" s="44" t="s">
        <v>90</v>
      </c>
      <c r="S12" s="45"/>
      <c r="T12" s="50"/>
      <c r="U12" s="57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>
        <v>45217</v>
      </c>
      <c r="C13" s="38">
        <v>45230</v>
      </c>
      <c r="D13" s="37" t="s">
        <v>65</v>
      </c>
      <c r="E13" s="46" t="s">
        <v>91</v>
      </c>
      <c r="F13" s="47"/>
      <c r="G13" s="37" t="s">
        <v>62</v>
      </c>
      <c r="H13" s="47"/>
      <c r="I13" s="40" t="s">
        <v>66</v>
      </c>
      <c r="J13" s="43" t="s">
        <v>71</v>
      </c>
      <c r="K13" s="43" t="s">
        <v>67</v>
      </c>
      <c r="L13" s="43"/>
      <c r="M13" s="43" t="s">
        <v>68</v>
      </c>
      <c r="N13" s="41"/>
      <c r="O13" s="41" t="s">
        <v>75</v>
      </c>
      <c r="P13" s="43" t="s">
        <v>61</v>
      </c>
      <c r="Q13" s="41" t="s">
        <v>18</v>
      </c>
      <c r="R13" s="44" t="s">
        <v>63</v>
      </c>
      <c r="S13" s="45"/>
      <c r="T13" s="50"/>
      <c r="U13" s="58"/>
      <c r="V13" s="3" t="s">
        <v>35</v>
      </c>
      <c r="W13" s="50"/>
    </row>
    <row r="14" spans="1:23" ht="18" customHeight="1" x14ac:dyDescent="0.25">
      <c r="A14" s="45">
        <v>9</v>
      </c>
      <c r="B14" s="38">
        <v>45217</v>
      </c>
      <c r="C14" s="38">
        <v>45230</v>
      </c>
      <c r="D14" s="37" t="s">
        <v>65</v>
      </c>
      <c r="E14" s="46" t="s">
        <v>94</v>
      </c>
      <c r="F14" s="47"/>
      <c r="G14" s="37" t="s">
        <v>62</v>
      </c>
      <c r="H14" s="47"/>
      <c r="I14" s="40" t="s">
        <v>66</v>
      </c>
      <c r="J14" s="43" t="s">
        <v>71</v>
      </c>
      <c r="K14" s="43" t="s">
        <v>67</v>
      </c>
      <c r="L14" s="43" t="s">
        <v>92</v>
      </c>
      <c r="M14" s="43" t="s">
        <v>137</v>
      </c>
      <c r="N14" s="41"/>
      <c r="O14" s="41" t="s">
        <v>75</v>
      </c>
      <c r="P14" s="43" t="s">
        <v>61</v>
      </c>
      <c r="Q14" s="41" t="s">
        <v>89</v>
      </c>
      <c r="R14" s="44" t="s">
        <v>93</v>
      </c>
      <c r="S14" s="45"/>
      <c r="T14" s="50"/>
      <c r="U14" s="58"/>
      <c r="V14" s="3" t="s">
        <v>34</v>
      </c>
      <c r="W14" s="50"/>
    </row>
    <row r="15" spans="1:23" ht="18" customHeight="1" x14ac:dyDescent="0.25">
      <c r="A15" s="45">
        <v>10</v>
      </c>
      <c r="B15" s="38">
        <v>45217</v>
      </c>
      <c r="C15" s="38">
        <v>45230</v>
      </c>
      <c r="D15" s="37" t="s">
        <v>65</v>
      </c>
      <c r="E15" s="46" t="s">
        <v>95</v>
      </c>
      <c r="F15" s="47"/>
      <c r="G15" s="37" t="s">
        <v>62</v>
      </c>
      <c r="H15" s="37"/>
      <c r="I15" s="40" t="s">
        <v>66</v>
      </c>
      <c r="J15" s="43" t="s">
        <v>83</v>
      </c>
      <c r="K15" s="43"/>
      <c r="L15" s="43"/>
      <c r="M15" s="43" t="s">
        <v>96</v>
      </c>
      <c r="N15" s="41"/>
      <c r="O15" s="41" t="s">
        <v>75</v>
      </c>
      <c r="P15" s="43" t="s">
        <v>61</v>
      </c>
      <c r="Q15" s="41" t="s">
        <v>18</v>
      </c>
      <c r="R15" s="44" t="s">
        <v>23</v>
      </c>
      <c r="S15" s="45"/>
      <c r="T15" s="50"/>
      <c r="U15" s="59"/>
      <c r="V15" s="3" t="s">
        <v>23</v>
      </c>
      <c r="W15" s="50"/>
    </row>
    <row r="16" spans="1:23" ht="18" customHeight="1" x14ac:dyDescent="0.25">
      <c r="A16" s="45">
        <v>11</v>
      </c>
      <c r="B16" s="38">
        <v>45229</v>
      </c>
      <c r="C16" s="38">
        <v>45230</v>
      </c>
      <c r="D16" s="37" t="s">
        <v>65</v>
      </c>
      <c r="E16" s="46" t="s">
        <v>131</v>
      </c>
      <c r="F16" s="47"/>
      <c r="G16" s="37" t="s">
        <v>62</v>
      </c>
      <c r="H16" s="37"/>
      <c r="I16" s="40" t="s">
        <v>66</v>
      </c>
      <c r="J16" s="43" t="s">
        <v>71</v>
      </c>
      <c r="K16" s="43" t="s">
        <v>67</v>
      </c>
      <c r="L16" s="43" t="s">
        <v>132</v>
      </c>
      <c r="M16" s="43" t="s">
        <v>133</v>
      </c>
      <c r="N16" s="41"/>
      <c r="O16" s="41" t="s">
        <v>75</v>
      </c>
      <c r="P16" s="43" t="s">
        <v>61</v>
      </c>
      <c r="Q16" s="41" t="s">
        <v>89</v>
      </c>
      <c r="R16" s="44" t="s">
        <v>134</v>
      </c>
      <c r="S16" s="45"/>
      <c r="T16" s="50"/>
      <c r="U16" s="50"/>
      <c r="V16" s="9"/>
      <c r="W16" s="50"/>
    </row>
    <row r="17" spans="1:23" ht="18" customHeight="1" x14ac:dyDescent="0.25">
      <c r="A17" s="45">
        <v>12</v>
      </c>
      <c r="B17" s="38">
        <v>45229</v>
      </c>
      <c r="C17" s="38">
        <v>45230</v>
      </c>
      <c r="D17" s="37" t="s">
        <v>65</v>
      </c>
      <c r="E17" s="46" t="s">
        <v>135</v>
      </c>
      <c r="F17" s="47"/>
      <c r="G17" s="37" t="s">
        <v>62</v>
      </c>
      <c r="H17" s="41"/>
      <c r="I17" s="40" t="s">
        <v>66</v>
      </c>
      <c r="J17" s="41" t="s">
        <v>82</v>
      </c>
      <c r="K17" s="42" t="s">
        <v>83</v>
      </c>
      <c r="L17" s="42"/>
      <c r="M17" s="43" t="s">
        <v>36</v>
      </c>
      <c r="N17" s="41"/>
      <c r="O17" s="41" t="s">
        <v>75</v>
      </c>
      <c r="P17" s="43" t="s">
        <v>61</v>
      </c>
      <c r="Q17" s="41" t="s">
        <v>18</v>
      </c>
      <c r="R17" s="44" t="s">
        <v>63</v>
      </c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>
        <v>45229</v>
      </c>
      <c r="C18" s="38">
        <v>45230</v>
      </c>
      <c r="D18" s="37" t="s">
        <v>65</v>
      </c>
      <c r="E18" s="46" t="s">
        <v>136</v>
      </c>
      <c r="F18" s="47"/>
      <c r="G18" s="37" t="s">
        <v>62</v>
      </c>
      <c r="H18" s="41"/>
      <c r="I18" s="40" t="s">
        <v>66</v>
      </c>
      <c r="J18" s="43" t="s">
        <v>71</v>
      </c>
      <c r="K18" s="43" t="s">
        <v>67</v>
      </c>
      <c r="L18" s="43"/>
      <c r="M18" s="43" t="s">
        <v>68</v>
      </c>
      <c r="N18" s="41"/>
      <c r="O18" s="41" t="s">
        <v>75</v>
      </c>
      <c r="P18" s="43" t="s">
        <v>61</v>
      </c>
      <c r="Q18" s="41" t="s">
        <v>18</v>
      </c>
      <c r="R18" s="44" t="s">
        <v>63</v>
      </c>
      <c r="S18" s="45"/>
      <c r="T18" s="50"/>
      <c r="U18" s="49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45229</v>
      </c>
      <c r="C19" s="38">
        <v>45230</v>
      </c>
      <c r="D19" s="37" t="s">
        <v>65</v>
      </c>
      <c r="E19" s="46" t="s">
        <v>139</v>
      </c>
      <c r="F19" s="37"/>
      <c r="G19" s="37" t="s">
        <v>62</v>
      </c>
      <c r="H19" s="41"/>
      <c r="I19" s="40" t="s">
        <v>66</v>
      </c>
      <c r="J19" s="42" t="s">
        <v>71</v>
      </c>
      <c r="K19" s="43" t="s">
        <v>67</v>
      </c>
      <c r="L19" s="43" t="s">
        <v>92</v>
      </c>
      <c r="M19" s="43" t="s">
        <v>137</v>
      </c>
      <c r="N19" s="41"/>
      <c r="O19" s="41" t="s">
        <v>75</v>
      </c>
      <c r="P19" s="43" t="s">
        <v>61</v>
      </c>
      <c r="Q19" s="41" t="s">
        <v>89</v>
      </c>
      <c r="R19" s="44" t="s">
        <v>138</v>
      </c>
      <c r="S19" s="45"/>
      <c r="T19" s="50"/>
      <c r="U19" s="3" t="s">
        <v>16</v>
      </c>
      <c r="V19" s="3">
        <v>4</v>
      </c>
      <c r="W19" s="50"/>
    </row>
    <row r="20" spans="1:23" ht="18" customHeight="1" x14ac:dyDescent="0.25">
      <c r="A20" s="45">
        <v>15</v>
      </c>
      <c r="B20" s="38">
        <v>45229</v>
      </c>
      <c r="C20" s="38">
        <v>45230</v>
      </c>
      <c r="D20" s="37" t="s">
        <v>65</v>
      </c>
      <c r="E20" s="46" t="s">
        <v>140</v>
      </c>
      <c r="F20" s="37" t="s">
        <v>79</v>
      </c>
      <c r="G20" s="37" t="s">
        <v>62</v>
      </c>
      <c r="H20" s="41" t="s">
        <v>141</v>
      </c>
      <c r="I20" s="40" t="s">
        <v>66</v>
      </c>
      <c r="J20" s="42" t="s">
        <v>71</v>
      </c>
      <c r="K20" s="43" t="s">
        <v>67</v>
      </c>
      <c r="L20" s="43" t="s">
        <v>142</v>
      </c>
      <c r="M20" s="43" t="s">
        <v>143</v>
      </c>
      <c r="N20" s="41"/>
      <c r="O20" s="41" t="s">
        <v>75</v>
      </c>
      <c r="P20" s="43" t="s">
        <v>61</v>
      </c>
      <c r="Q20" s="41" t="s">
        <v>89</v>
      </c>
      <c r="R20" s="44" t="s">
        <v>90</v>
      </c>
      <c r="S20" s="45"/>
      <c r="T20" s="50"/>
      <c r="U20" s="3" t="s">
        <v>47</v>
      </c>
      <c r="V20" s="3">
        <f>COUNTIF($Q$6:$Q$50,"PC")</f>
        <v>1</v>
      </c>
      <c r="W20" s="50"/>
    </row>
    <row r="21" spans="1:23" ht="18" customHeight="1" x14ac:dyDescent="0.25">
      <c r="A21" s="45">
        <v>16</v>
      </c>
      <c r="B21" s="38">
        <v>45229</v>
      </c>
      <c r="C21" s="38">
        <v>45230</v>
      </c>
      <c r="D21" s="37" t="s">
        <v>65</v>
      </c>
      <c r="E21" s="46" t="s">
        <v>144</v>
      </c>
      <c r="F21" s="47"/>
      <c r="G21" s="37" t="s">
        <v>62</v>
      </c>
      <c r="H21" s="45"/>
      <c r="I21" s="40" t="s">
        <v>66</v>
      </c>
      <c r="J21" s="42" t="s">
        <v>71</v>
      </c>
      <c r="K21" s="43" t="s">
        <v>67</v>
      </c>
      <c r="L21" s="43" t="s">
        <v>145</v>
      </c>
      <c r="M21" s="43" t="s">
        <v>146</v>
      </c>
      <c r="N21" s="41"/>
      <c r="O21" s="41" t="s">
        <v>75</v>
      </c>
      <c r="P21" s="43" t="s">
        <v>61</v>
      </c>
      <c r="Q21" s="41" t="s">
        <v>89</v>
      </c>
      <c r="R21" s="44" t="s">
        <v>134</v>
      </c>
      <c r="S21" s="45"/>
      <c r="T21" s="50"/>
      <c r="U21" s="3" t="s">
        <v>48</v>
      </c>
      <c r="V21" s="3"/>
      <c r="W21" s="50"/>
    </row>
    <row r="22" spans="1:23" ht="18" customHeight="1" x14ac:dyDescent="0.25">
      <c r="A22" s="45">
        <v>17</v>
      </c>
      <c r="B22" s="38">
        <v>45229</v>
      </c>
      <c r="C22" s="38">
        <v>45230</v>
      </c>
      <c r="D22" s="37" t="s">
        <v>65</v>
      </c>
      <c r="E22" s="46" t="s">
        <v>151</v>
      </c>
      <c r="F22" s="47"/>
      <c r="G22" s="37" t="s">
        <v>62</v>
      </c>
      <c r="H22" s="45"/>
      <c r="I22" s="40" t="s">
        <v>66</v>
      </c>
      <c r="J22" s="43" t="s">
        <v>147</v>
      </c>
      <c r="K22" s="43" t="s">
        <v>67</v>
      </c>
      <c r="L22" s="43" t="s">
        <v>148</v>
      </c>
      <c r="M22" s="43" t="s">
        <v>149</v>
      </c>
      <c r="N22" s="41"/>
      <c r="O22" s="41" t="s">
        <v>75</v>
      </c>
      <c r="P22" s="43" t="s">
        <v>61</v>
      </c>
      <c r="Q22" s="41" t="s">
        <v>89</v>
      </c>
      <c r="R22" s="44" t="s">
        <v>150</v>
      </c>
      <c r="S22" s="45"/>
      <c r="T22" s="50"/>
      <c r="U22" s="50"/>
      <c r="V22" s="9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49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0"/>
      <c r="U25" s="3" t="s">
        <v>24</v>
      </c>
      <c r="V25" s="3">
        <f>COUNTIF($R$6:$R$50,"*MCU*")</f>
        <v>0</v>
      </c>
      <c r="W25" s="50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0"/>
      <c r="U26" s="3" t="s">
        <v>32</v>
      </c>
      <c r="V26" s="3">
        <f>COUNTIF($R$6:$R$50,"*GSM*")</f>
        <v>3</v>
      </c>
      <c r="W26" s="50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0"/>
      <c r="U27" s="3" t="s">
        <v>25</v>
      </c>
      <c r="V27" s="3">
        <f>COUNTIF($R$6:$R$50,"*GPS*")</f>
        <v>2</v>
      </c>
      <c r="W27" s="50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0"/>
      <c r="U28" s="3" t="s">
        <v>50</v>
      </c>
      <c r="V28" s="3">
        <f>COUNTIF($R$6:$R$50,"*NG*")</f>
        <v>1</v>
      </c>
      <c r="W28" s="50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0"/>
      <c r="U29" s="3" t="s">
        <v>30</v>
      </c>
      <c r="V29" s="3">
        <f>COUNTIF($R$6:$R$50,"*I/O*")</f>
        <v>0</v>
      </c>
      <c r="W29" s="50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0"/>
      <c r="U30" s="3" t="s">
        <v>21</v>
      </c>
      <c r="V30" s="3"/>
      <c r="W30" s="50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0"/>
      <c r="U31" s="3" t="s">
        <v>26</v>
      </c>
      <c r="V31" s="3">
        <f>COUNTIF($R$6:$R$50,"*MCH*")</f>
        <v>1</v>
      </c>
      <c r="W31" s="50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0"/>
      <c r="U32" s="3" t="s">
        <v>45</v>
      </c>
      <c r="V32" s="3">
        <f>COUNTIF($R$6:$R$50,"*SF*")</f>
        <v>0</v>
      </c>
      <c r="W32" s="50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0"/>
      <c r="U33" s="3" t="s">
        <v>46</v>
      </c>
      <c r="V33" s="3">
        <f>COUNTIF($R$6:$R$50,"*RTB*")</f>
        <v>0</v>
      </c>
      <c r="W33" s="50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0"/>
      <c r="U34" s="3" t="s">
        <v>36</v>
      </c>
      <c r="V34" s="3"/>
      <c r="W34" s="50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0"/>
      <c r="U35" s="3" t="s">
        <v>27</v>
      </c>
      <c r="V35" s="3"/>
      <c r="W35" s="50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0"/>
      <c r="U36" s="11" t="s">
        <v>31</v>
      </c>
      <c r="V36" s="3"/>
      <c r="W36" s="50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0"/>
      <c r="U37" s="50"/>
      <c r="V37" s="9"/>
      <c r="W37" s="50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0"/>
      <c r="U38" s="50"/>
      <c r="V38" s="9"/>
      <c r="W38" s="50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0"/>
      <c r="U39" s="11" t="s">
        <v>38</v>
      </c>
      <c r="V39" s="3">
        <f>COUNTIF($O$6:$O$50,"*DM*")</f>
        <v>0</v>
      </c>
      <c r="W39" s="50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0"/>
      <c r="U40" s="11" t="s">
        <v>39</v>
      </c>
      <c r="V40" s="3">
        <f>COUNTIF($O$6:$O$50,"*KS*")</f>
        <v>0</v>
      </c>
      <c r="W40" s="50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50"/>
      <c r="V41" s="9"/>
      <c r="W41" s="50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0"/>
      <c r="V55" s="50"/>
      <c r="W55" s="50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M1" zoomScale="115" zoomScaleNormal="115" workbookViewId="0">
      <selection activeCell="R15" sqref="R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27"/>
    </row>
    <row r="2" spans="1:23" ht="24.95" customHeight="1" x14ac:dyDescent="0.25">
      <c r="A2" s="67" t="s">
        <v>8</v>
      </c>
      <c r="B2" s="68"/>
      <c r="C2" s="68"/>
      <c r="D2" s="68"/>
      <c r="E2" s="69" t="s">
        <v>64</v>
      </c>
      <c r="F2" s="6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70" t="s">
        <v>0</v>
      </c>
      <c r="B4" s="65" t="s">
        <v>7</v>
      </c>
      <c r="C4" s="65"/>
      <c r="D4" s="65"/>
      <c r="E4" s="65"/>
      <c r="F4" s="65"/>
      <c r="G4" s="65"/>
      <c r="H4" s="65"/>
      <c r="I4" s="65"/>
      <c r="J4" s="65" t="s">
        <v>10</v>
      </c>
      <c r="K4" s="65"/>
      <c r="L4" s="62" t="s">
        <v>60</v>
      </c>
      <c r="M4" s="62" t="s">
        <v>40</v>
      </c>
      <c r="N4" s="62" t="s">
        <v>9</v>
      </c>
      <c r="O4" s="62" t="s">
        <v>6</v>
      </c>
      <c r="P4" s="60" t="s">
        <v>13</v>
      </c>
      <c r="Q4" s="62" t="s">
        <v>37</v>
      </c>
      <c r="R4" s="62" t="s">
        <v>51</v>
      </c>
      <c r="S4" s="64" t="s">
        <v>52</v>
      </c>
      <c r="U4" s="65" t="s">
        <v>37</v>
      </c>
      <c r="V4" s="65" t="s">
        <v>51</v>
      </c>
      <c r="W4" s="28"/>
    </row>
    <row r="5" spans="1:23" ht="50.1" customHeight="1" x14ac:dyDescent="0.25">
      <c r="A5" s="70"/>
      <c r="B5" s="55" t="s">
        <v>1</v>
      </c>
      <c r="C5" s="55" t="s">
        <v>2</v>
      </c>
      <c r="D5" s="55" t="s">
        <v>3</v>
      </c>
      <c r="E5" s="55" t="s">
        <v>41</v>
      </c>
      <c r="F5" s="55" t="s">
        <v>4</v>
      </c>
      <c r="G5" s="55" t="s">
        <v>5</v>
      </c>
      <c r="H5" s="55" t="s">
        <v>53</v>
      </c>
      <c r="I5" s="33" t="s">
        <v>14</v>
      </c>
      <c r="J5" s="55" t="s">
        <v>11</v>
      </c>
      <c r="K5" s="55" t="s">
        <v>12</v>
      </c>
      <c r="L5" s="63"/>
      <c r="M5" s="63"/>
      <c r="N5" s="63"/>
      <c r="O5" s="63"/>
      <c r="P5" s="61"/>
      <c r="Q5" s="63"/>
      <c r="R5" s="63"/>
      <c r="S5" s="64"/>
      <c r="U5" s="65"/>
      <c r="V5" s="65"/>
      <c r="W5" s="28"/>
    </row>
    <row r="6" spans="1:23" ht="18" customHeight="1" x14ac:dyDescent="0.25">
      <c r="A6" s="45">
        <v>1</v>
      </c>
      <c r="B6" s="38">
        <v>45229</v>
      </c>
      <c r="C6" s="38">
        <v>45230</v>
      </c>
      <c r="D6" s="37" t="s">
        <v>152</v>
      </c>
      <c r="E6" s="39" t="s">
        <v>153</v>
      </c>
      <c r="F6" s="37"/>
      <c r="G6" s="37"/>
      <c r="H6"/>
      <c r="I6" s="40"/>
      <c r="J6" s="42"/>
      <c r="K6" s="43"/>
      <c r="L6" s="43" t="s">
        <v>154</v>
      </c>
      <c r="M6" s="43" t="s">
        <v>157</v>
      </c>
      <c r="N6" s="41"/>
      <c r="O6" s="41" t="s">
        <v>116</v>
      </c>
      <c r="P6" s="43" t="s">
        <v>61</v>
      </c>
      <c r="Q6" s="41"/>
      <c r="R6" s="44"/>
      <c r="S6" s="45"/>
      <c r="T6" s="56"/>
      <c r="U6" s="57" t="s">
        <v>17</v>
      </c>
      <c r="V6" s="3" t="s">
        <v>19</v>
      </c>
      <c r="W6" s="56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6"/>
      <c r="U7" s="58"/>
      <c r="V7" s="3" t="s">
        <v>33</v>
      </c>
      <c r="W7" s="56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48"/>
      <c r="I8" s="40"/>
      <c r="J8" s="42"/>
      <c r="K8" s="43"/>
      <c r="L8" s="43"/>
      <c r="M8" s="43"/>
      <c r="N8" s="41"/>
      <c r="O8" s="41"/>
      <c r="P8" s="43"/>
      <c r="Q8" s="41"/>
      <c r="R8" s="44"/>
      <c r="S8" s="45"/>
      <c r="T8" s="56"/>
      <c r="U8" s="58"/>
      <c r="V8" s="3" t="s">
        <v>20</v>
      </c>
      <c r="W8" s="56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2"/>
      <c r="K9" s="43"/>
      <c r="L9" s="43"/>
      <c r="M9" s="43"/>
      <c r="N9" s="41"/>
      <c r="O9" s="41"/>
      <c r="P9" s="43"/>
      <c r="Q9" s="41"/>
      <c r="R9" s="44"/>
      <c r="S9" s="45"/>
      <c r="T9" s="56"/>
      <c r="U9" s="58"/>
      <c r="V9" s="3" t="s">
        <v>49</v>
      </c>
      <c r="W9" s="56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6"/>
      <c r="U10" s="58"/>
      <c r="V10" s="3" t="s">
        <v>29</v>
      </c>
      <c r="W10" s="56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6"/>
      <c r="U11" s="58"/>
      <c r="V11" s="3" t="s">
        <v>28</v>
      </c>
      <c r="W11" s="56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6"/>
      <c r="U12" s="57" t="s">
        <v>18</v>
      </c>
      <c r="V12" s="3" t="s">
        <v>22</v>
      </c>
      <c r="W12" s="56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6"/>
      <c r="U13" s="58"/>
      <c r="V13" s="3" t="s">
        <v>35</v>
      </c>
      <c r="W13" s="56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6"/>
      <c r="U14" s="58"/>
      <c r="V14" s="3" t="s">
        <v>34</v>
      </c>
      <c r="W14" s="56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6"/>
      <c r="U15" s="59"/>
      <c r="V15" s="3" t="s">
        <v>23</v>
      </c>
      <c r="W15" s="56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3"/>
      <c r="L16" s="43"/>
      <c r="M16" s="43"/>
      <c r="N16" s="41"/>
      <c r="O16" s="41"/>
      <c r="P16" s="43"/>
      <c r="Q16" s="41"/>
      <c r="R16" s="44"/>
      <c r="S16" s="45"/>
      <c r="T16" s="56"/>
      <c r="U16" s="56"/>
      <c r="V16" s="9"/>
      <c r="W16" s="56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6"/>
      <c r="U17" s="56"/>
      <c r="V17" s="9"/>
      <c r="W17" s="56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6"/>
      <c r="U18" s="55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6"/>
      <c r="U19" s="3" t="s">
        <v>16</v>
      </c>
      <c r="V19" s="3">
        <v>4</v>
      </c>
      <c r="W19" s="56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6"/>
      <c r="U20" s="3" t="s">
        <v>47</v>
      </c>
      <c r="V20" s="3">
        <f>COUNTIF($Q$6:$Q$50,"PC")</f>
        <v>0</v>
      </c>
      <c r="W20" s="56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2"/>
      <c r="K21" s="43"/>
      <c r="L21" s="43"/>
      <c r="M21" s="43"/>
      <c r="N21" s="41"/>
      <c r="O21" s="41"/>
      <c r="P21" s="43"/>
      <c r="Q21" s="41"/>
      <c r="R21" s="44"/>
      <c r="S21" s="45"/>
      <c r="T21" s="56"/>
      <c r="U21" s="3" t="s">
        <v>48</v>
      </c>
      <c r="V21" s="3"/>
      <c r="W21" s="56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6"/>
      <c r="U22" s="56"/>
      <c r="V22" s="9"/>
      <c r="W22" s="56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6"/>
      <c r="U23" s="56"/>
      <c r="V23" s="9"/>
      <c r="W23" s="56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6"/>
      <c r="U24" s="55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6"/>
      <c r="U25" s="3" t="s">
        <v>24</v>
      </c>
      <c r="V25" s="3">
        <f>COUNTIF($R$6:$R$50,"*MCU*")</f>
        <v>0</v>
      </c>
      <c r="W25" s="56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6"/>
      <c r="U26" s="3" t="s">
        <v>32</v>
      </c>
      <c r="V26" s="3">
        <f>COUNTIF($R$6:$R$50,"*GSM*")</f>
        <v>0</v>
      </c>
      <c r="W26" s="56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6"/>
      <c r="U27" s="3" t="s">
        <v>25</v>
      </c>
      <c r="V27" s="3">
        <f>COUNTIF($R$6:$R$50,"*GPS*")</f>
        <v>0</v>
      </c>
      <c r="W27" s="56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6"/>
      <c r="U28" s="3" t="s">
        <v>50</v>
      </c>
      <c r="V28" s="3">
        <f>COUNTIF($R$6:$R$50,"*NG*")</f>
        <v>0</v>
      </c>
      <c r="W28" s="56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6"/>
      <c r="U29" s="3" t="s">
        <v>30</v>
      </c>
      <c r="V29" s="3">
        <f>COUNTIF($R$6:$R$50,"*I/O*")</f>
        <v>0</v>
      </c>
      <c r="W29" s="56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6"/>
      <c r="U30" s="3" t="s">
        <v>21</v>
      </c>
      <c r="V30" s="3"/>
      <c r="W30" s="56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6"/>
      <c r="U31" s="3" t="s">
        <v>26</v>
      </c>
      <c r="V31" s="3">
        <f>COUNTIF($R$6:$R$50,"*MCH*")</f>
        <v>0</v>
      </c>
      <c r="W31" s="56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6"/>
      <c r="U32" s="3" t="s">
        <v>45</v>
      </c>
      <c r="V32" s="3">
        <f>COUNTIF($R$6:$R$50,"*SF*")</f>
        <v>0</v>
      </c>
      <c r="W32" s="56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6"/>
      <c r="U33" s="3" t="s">
        <v>46</v>
      </c>
      <c r="V33" s="3">
        <f>COUNTIF($R$6:$R$50,"*RTB*")</f>
        <v>0</v>
      </c>
      <c r="W33" s="56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6"/>
      <c r="U34" s="3" t="s">
        <v>36</v>
      </c>
      <c r="V34" s="3"/>
      <c r="W34" s="56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6"/>
      <c r="U35" s="3" t="s">
        <v>27</v>
      </c>
      <c r="V35" s="3"/>
      <c r="W35" s="56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6"/>
      <c r="U36" s="11" t="s">
        <v>31</v>
      </c>
      <c r="V36" s="3"/>
      <c r="W36" s="56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6"/>
      <c r="U37" s="56"/>
      <c r="V37" s="9"/>
      <c r="W37" s="56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6"/>
      <c r="U38" s="56"/>
      <c r="V38" s="9"/>
      <c r="W38" s="56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6"/>
      <c r="U39" s="11" t="s">
        <v>38</v>
      </c>
      <c r="V39" s="3">
        <f>COUNTIF($O$6:$O$50,"*DM*")</f>
        <v>0</v>
      </c>
      <c r="W39" s="56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6"/>
      <c r="U40" s="11" t="s">
        <v>39</v>
      </c>
      <c r="V40" s="3">
        <f>COUNTIF($O$6:$O$50,"*KS*")</f>
        <v>1</v>
      </c>
      <c r="W40" s="56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6"/>
      <c r="U41" s="56"/>
      <c r="V41" s="9"/>
      <c r="W41" s="56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6"/>
      <c r="U42" s="56"/>
      <c r="V42" s="9"/>
      <c r="W42" s="56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6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6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6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6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6"/>
      <c r="V55" s="56"/>
      <c r="W55" s="56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6"/>
      <c r="V56" s="56"/>
      <c r="W56" s="56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TG102LE-4G</vt:lpstr>
      <vt:lpstr>VNSH02</vt:lpstr>
      <vt:lpstr>VNSH01</vt:lpstr>
      <vt:lpstr>PhuKien!Criteria</vt:lpstr>
      <vt:lpstr>'TG102LE-4G'!Criteria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2023-10-31T04:41:09Z</dcterms:modified>
</cp:coreProperties>
</file>