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5\2.XuLyBH\"/>
    </mc:Choice>
  </mc:AlternateContent>
  <bookViews>
    <workbookView xWindow="0" yWindow="4215" windowWidth="21600" windowHeight="11385"/>
  </bookViews>
  <sheets>
    <sheet name="TG102LE" sheetId="52" r:id="rId1"/>
    <sheet name="TG102V" sheetId="51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4" i="52"/>
  <c r="V33" i="52"/>
  <c r="V32" i="52"/>
  <c r="V30" i="52"/>
  <c r="V29" i="52"/>
  <c r="V28" i="52"/>
  <c r="V27" i="52"/>
  <c r="V26" i="52"/>
  <c r="V21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<sst xmlns="http://schemas.openxmlformats.org/spreadsheetml/2006/main" count="400" uniqueCount="94">
  <si>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</si>
  <si>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</si>
  <si>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</si>
  <si>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</si>
  <si>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</si>
  <si>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</si>
  <si>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</si>
  <si>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</si>
  <si>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</si>
  <si>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</si>
  <si>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</si>
  <si>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</si>
  <si>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</si>
  <si>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</si>
  <si>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</si>
  <si>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</si>
  <si>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</si>
  <si>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</si>
  <si>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</si>
  <si>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</si>
  <si>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</si>
  <si>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</si>
  <si>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</si>
  <si>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</si>
  <si>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</si>
  <si>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</si>
  <si>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</si>
  <si>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</si>
  <si>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</si>
  <si>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</si>
  <si>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</si>
  <si>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</si>
  <si>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</si>
  <si>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</si>
  <si>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</si>
  <si>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</si>
  <si>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</si>
  <si>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</si>
  <si>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</si>
  <si>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</si>
  <si>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</si>
  <si>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</si>
  <si>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</si>
  <si>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</si>
  <si>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</si>
  <si>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</si>
  <si>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</si>
  <si>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</si>
  <si>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</si>
  <si>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</si>
  <si>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</si>
  <si>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</si>
  <si>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</si>
  <si>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</si>
  <si>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</si>
  <si>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</si>
  <si>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</si>
  <si>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</si>
  <si>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</si>
  <si>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</si>
  <si>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</si>
  <si>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</si>
  <si>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TG102V</t>
  </si>
  <si>
    <t>LE.2.00.---28.200624</t>
  </si>
  <si>
    <t>BT</t>
  </si>
  <si>
    <t>Tùng</t>
  </si>
  <si>
    <t>125.212.203.114,16767</t>
  </si>
  <si>
    <t>PC+PM</t>
  </si>
  <si>
    <t>ĐL Sea</t>
  </si>
  <si>
    <t>H</t>
  </si>
  <si>
    <t>ID mới: 202305101021622</t>
  </si>
  <si>
    <t>Thiết bị không chốt GPS</t>
  </si>
  <si>
    <t>GPS, NCFW</t>
  </si>
  <si>
    <t>Xử lý lại khối GPS, gán ID mới</t>
  </si>
  <si>
    <t>ID cũ: 202210011006288, ID mới: 202305101101288</t>
  </si>
  <si>
    <t>Gán ID mới, test lại thiết bị</t>
  </si>
  <si>
    <t>ID mới: 202305101116262</t>
  </si>
  <si>
    <t>ID mới: 202305101323303</t>
  </si>
  <si>
    <t>ID mới: 202305101405508</t>
  </si>
  <si>
    <t>ID mới: 202305101504819</t>
  </si>
  <si>
    <t>LE.1.00.---05.190404</t>
  </si>
  <si>
    <t>ID mới: 202305101528075</t>
  </si>
  <si>
    <t>Nâng cấp FW, Gán ID mới, test lại thiết bị</t>
  </si>
  <si>
    <t>ID mới: 202305101616449</t>
  </si>
  <si>
    <t>ID mới: 202305110822796</t>
  </si>
  <si>
    <t>ID mới: 202305110837217</t>
  </si>
  <si>
    <t>LE.1.00.---01.180710</t>
  </si>
  <si>
    <t>ID mới: 202305110857114</t>
  </si>
  <si>
    <t>ID mới: 202305110943911</t>
  </si>
  <si>
    <t>ID mới: 202305111408124</t>
  </si>
  <si>
    <t>ID mới: 202305111439829</t>
  </si>
  <si>
    <t>ID mới: 202305111458344</t>
  </si>
  <si>
    <t>ID mới: 202305111549893</t>
  </si>
  <si>
    <t>ID mới: 202305111605860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</si>
</sst>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M4" zoomScale="106" zoomScaleNormal="106" workbookViewId="0">
      <selection activeCell="S10" sqref="S10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8.855468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36"/>
    </row>
    <row r="2" spans="1:23" ht="24.95" customHeight="1" x14ac:dyDescent="0.25">
      <c r="A2" s="71" t="s">
        <v>8</v>
      </c>
      <c r="B2" s="72"/>
      <c r="C2" s="72"/>
      <c r="D2" s="72"/>
      <c r="E2" s="73" t="s">
        <v>68</v>
      </c>
      <c r="F2" s="73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4" t="s">
        <v>0</v>
      </c>
      <c r="B4" s="69" t="s">
        <v>7</v>
      </c>
      <c r="C4" s="69"/>
      <c r="D4" s="69"/>
      <c r="E4" s="69"/>
      <c r="F4" s="69"/>
      <c r="G4" s="69"/>
      <c r="H4" s="69"/>
      <c r="I4" s="69"/>
      <c r="J4" s="69" t="s">
        <v>10</v>
      </c>
      <c r="K4" s="69"/>
      <c r="L4" s="75" t="s">
        <v>61</v>
      </c>
      <c r="M4" s="75" t="s">
        <v>41</v>
      </c>
      <c r="N4" s="75" t="s">
        <v>9</v>
      </c>
      <c r="O4" s="75" t="s">
        <v>6</v>
      </c>
      <c r="P4" s="80" t="s">
        <v>13</v>
      </c>
      <c r="Q4" s="75" t="s">
        <v>38</v>
      </c>
      <c r="R4" s="75" t="s">
        <v>52</v>
      </c>
      <c r="S4" s="82" t="s">
        <v>53</v>
      </c>
      <c r="U4" s="69" t="s">
        <v>38</v>
      </c>
      <c r="V4" s="69" t="s">
        <v>52</v>
      </c>
      <c r="W4" s="37"/>
    </row>
    <row r="5" spans="1:23" ht="50.1" customHeight="1" x14ac:dyDescent="0.25">
      <c r="A5" s="74"/>
      <c r="B5" s="66" t="s">
        <v>1</v>
      </c>
      <c r="C5" s="66" t="s">
        <v>2</v>
      </c>
      <c r="D5" s="66" t="s">
        <v>3</v>
      </c>
      <c r="E5" s="66" t="s">
        <v>42</v>
      </c>
      <c r="F5" s="66" t="s">
        <v>4</v>
      </c>
      <c r="G5" s="66" t="s">
        <v>5</v>
      </c>
      <c r="H5" s="66" t="s">
        <v>54</v>
      </c>
      <c r="I5" s="42" t="s">
        <v>14</v>
      </c>
      <c r="J5" s="66" t="s">
        <v>11</v>
      </c>
      <c r="K5" s="66" t="s">
        <v>12</v>
      </c>
      <c r="L5" s="76"/>
      <c r="M5" s="76"/>
      <c r="N5" s="76"/>
      <c r="O5" s="76"/>
      <c r="P5" s="81"/>
      <c r="Q5" s="76"/>
      <c r="R5" s="76"/>
      <c r="S5" s="82"/>
      <c r="U5" s="69"/>
      <c r="V5" s="69"/>
      <c r="W5" s="37"/>
    </row>
    <row r="6" spans="1:23" ht="18" customHeight="1" x14ac:dyDescent="0.25">
      <c r="A6" s="3">
        <v>1</v>
      </c>
      <c r="B6" s="58">
        <v>45056</v>
      </c>
      <c r="C6" s="58"/>
      <c r="D6" s="46" t="s">
        <v>43</v>
      </c>
      <c r="E6" s="65">
        <v>868183038482605</v>
      </c>
      <c r="F6" s="46"/>
      <c r="G6" s="46" t="s">
        <v>69</v>
      </c>
      <c r="H6" s="46"/>
      <c r="I6" s="59"/>
      <c r="J6" s="61"/>
      <c r="K6" s="62"/>
      <c r="L6" s="62"/>
      <c r="M6" s="62"/>
      <c r="N6" s="60"/>
      <c r="O6" s="60"/>
      <c r="P6" s="62"/>
      <c r="Q6" s="60"/>
      <c r="R6" s="63"/>
      <c r="S6" s="64"/>
      <c r="T6" s="67"/>
      <c r="U6" s="77" t="s">
        <v>17</v>
      </c>
      <c r="V6" s="3" t="s">
        <v>19</v>
      </c>
      <c r="W6" s="67"/>
    </row>
    <row r="7" spans="1:23" ht="18" customHeight="1" x14ac:dyDescent="0.25">
      <c r="A7" s="3">
        <v>2</v>
      </c>
      <c r="B7" s="58">
        <v>45056</v>
      </c>
      <c r="C7" s="58"/>
      <c r="D7" s="46" t="s">
        <v>43</v>
      </c>
      <c r="E7" s="65">
        <v>868183037796088</v>
      </c>
      <c r="F7" s="46"/>
      <c r="G7" s="46" t="s">
        <v>69</v>
      </c>
      <c r="H7" s="46"/>
      <c r="I7" s="59"/>
      <c r="J7" s="61"/>
      <c r="K7" s="61"/>
      <c r="L7" s="61"/>
      <c r="M7" s="62"/>
      <c r="N7" s="60"/>
      <c r="O7" s="60"/>
      <c r="P7" s="62"/>
      <c r="Q7" s="60"/>
      <c r="R7" s="63"/>
      <c r="S7" s="64"/>
      <c r="T7" s="67"/>
      <c r="U7" s="78"/>
      <c r="V7" s="3" t="s">
        <v>34</v>
      </c>
      <c r="W7" s="67"/>
    </row>
    <row r="8" spans="1:23" ht="18" customHeight="1" x14ac:dyDescent="0.25">
      <c r="A8" s="3">
        <v>3</v>
      </c>
      <c r="B8" s="58">
        <v>45056</v>
      </c>
      <c r="C8" s="58"/>
      <c r="D8" s="46" t="s">
        <v>43</v>
      </c>
      <c r="E8" s="65">
        <v>868183034549340</v>
      </c>
      <c r="F8" s="46"/>
      <c r="G8" s="46" t="s">
        <v>69</v>
      </c>
      <c r="H8" s="46"/>
      <c r="I8" s="59"/>
      <c r="J8" s="61"/>
      <c r="K8" s="61"/>
      <c r="L8" s="61"/>
      <c r="M8" s="62"/>
      <c r="N8" s="60"/>
      <c r="O8" s="60"/>
      <c r="P8" s="62"/>
      <c r="Q8" s="60"/>
      <c r="R8" s="63"/>
      <c r="S8" s="64"/>
      <c r="T8" s="67"/>
      <c r="U8" s="78"/>
      <c r="V8" s="3" t="s">
        <v>20</v>
      </c>
      <c r="W8" s="67"/>
    </row>
    <row r="9" spans="1:23" ht="18" customHeight="1" x14ac:dyDescent="0.25">
      <c r="A9" s="3">
        <v>4</v>
      </c>
      <c r="B9" s="58">
        <v>45056</v>
      </c>
      <c r="C9" s="58"/>
      <c r="D9" s="46" t="s">
        <v>43</v>
      </c>
      <c r="E9" s="65">
        <v>868183038519612</v>
      </c>
      <c r="F9" s="46"/>
      <c r="G9" s="46" t="s">
        <v>69</v>
      </c>
      <c r="H9" s="46"/>
      <c r="I9" s="59"/>
      <c r="J9" s="60"/>
      <c r="K9" s="61"/>
      <c r="L9" s="61"/>
      <c r="M9" s="62"/>
      <c r="N9" s="60"/>
      <c r="O9" s="60"/>
      <c r="P9" s="62"/>
      <c r="Q9" s="60"/>
      <c r="R9" s="63"/>
      <c r="S9" s="64"/>
      <c r="T9" s="67"/>
      <c r="U9" s="78"/>
      <c r="V9" s="3" t="s">
        <v>50</v>
      </c>
      <c r="W9" s="67"/>
    </row>
    <row r="10" spans="1:23" ht="18" customHeight="1" x14ac:dyDescent="0.25">
      <c r="A10" s="3">
        <v>5</v>
      </c>
      <c r="B10" s="58">
        <v>45056</v>
      </c>
      <c r="C10" s="58"/>
      <c r="D10" s="46" t="s">
        <v>43</v>
      </c>
      <c r="E10" s="65">
        <v>868183038474560</v>
      </c>
      <c r="F10" s="46"/>
      <c r="G10" s="46" t="s">
        <v>69</v>
      </c>
      <c r="H10" s="46"/>
      <c r="I10" s="59"/>
      <c r="J10" s="65"/>
      <c r="K10" s="62"/>
      <c r="L10" s="62"/>
      <c r="M10" s="62"/>
      <c r="N10" s="60"/>
      <c r="O10" s="60"/>
      <c r="P10" s="62"/>
      <c r="Q10" s="60"/>
      <c r="R10" s="63"/>
      <c r="S10" s="64"/>
      <c r="T10" s="67"/>
      <c r="U10" s="78"/>
      <c r="V10" s="3" t="s">
        <v>30</v>
      </c>
      <c r="W10" s="67"/>
    </row>
    <row r="11" spans="1:23" ht="18" customHeight="1" x14ac:dyDescent="0.25">
      <c r="A11" s="3">
        <v>6</v>
      </c>
      <c r="B11" s="58">
        <v>45056</v>
      </c>
      <c r="C11" s="58"/>
      <c r="D11" s="46" t="s">
        <v>43</v>
      </c>
      <c r="E11" s="65">
        <v>868183033856704</v>
      </c>
      <c r="F11" s="46"/>
      <c r="G11" s="46" t="s">
        <v>69</v>
      </c>
      <c r="H11" s="68"/>
      <c r="I11" s="59"/>
      <c r="J11" s="61"/>
      <c r="K11" s="61"/>
      <c r="L11" s="61"/>
      <c r="M11" s="62"/>
      <c r="N11" s="60"/>
      <c r="O11" s="60"/>
      <c r="P11" s="62"/>
      <c r="Q11" s="60"/>
      <c r="R11" s="63"/>
      <c r="S11" s="64"/>
      <c r="T11" s="67"/>
      <c r="U11" s="78"/>
      <c r="V11" s="3" t="s">
        <v>29</v>
      </c>
      <c r="W11" s="67"/>
    </row>
    <row r="12" spans="1:23" ht="18" customHeight="1" x14ac:dyDescent="0.25">
      <c r="A12" s="3">
        <v>7</v>
      </c>
      <c r="B12" s="58">
        <v>45056</v>
      </c>
      <c r="C12" s="58"/>
      <c r="D12" s="46" t="s">
        <v>43</v>
      </c>
      <c r="E12" s="65">
        <v>868183038043860</v>
      </c>
      <c r="F12" s="46"/>
      <c r="G12" s="46" t="s">
        <v>69</v>
      </c>
      <c r="H12" s="68" t="s">
        <v>93</v>
      </c>
      <c r="I12" s="59" t="s">
        <v>66</v>
      </c>
      <c r="J12" s="60"/>
      <c r="K12" s="62" t="s">
        <v>63</v>
      </c>
      <c r="L12" s="61"/>
      <c r="M12" s="62" t="s">
        <v>75</v>
      </c>
      <c r="N12" s="60"/>
      <c r="O12" s="60" t="s">
        <v>64</v>
      </c>
      <c r="P12" s="62" t="s">
        <v>65</v>
      </c>
      <c r="Q12" s="60" t="s">
        <v>18</v>
      </c>
      <c r="R12" s="63" t="s">
        <v>24</v>
      </c>
      <c r="S12" s="64"/>
      <c r="T12" s="67"/>
      <c r="U12" s="77" t="s">
        <v>18</v>
      </c>
      <c r="V12" s="3" t="s">
        <v>22</v>
      </c>
      <c r="W12" s="67"/>
    </row>
    <row r="13" spans="1:23" ht="18" customHeight="1" x14ac:dyDescent="0.25">
      <c r="A13" s="3">
        <v>8</v>
      </c>
      <c r="B13" s="58">
        <v>45056</v>
      </c>
      <c r="C13" s="58"/>
      <c r="D13" s="46" t="s">
        <v>43</v>
      </c>
      <c r="E13" s="65">
        <v>868183038572124</v>
      </c>
      <c r="F13" s="46"/>
      <c r="G13" s="46" t="s">
        <v>69</v>
      </c>
      <c r="H13" s="46" t="s">
        <v>89</v>
      </c>
      <c r="I13" s="59" t="s">
        <v>66</v>
      </c>
      <c r="J13" s="62" t="s">
        <v>63</v>
      </c>
      <c r="K13" s="61"/>
      <c r="L13" s="61"/>
      <c r="M13" s="62" t="s">
        <v>75</v>
      </c>
      <c r="N13" s="60"/>
      <c r="O13" s="60" t="s">
        <v>64</v>
      </c>
      <c r="P13" s="62" t="s">
        <v>65</v>
      </c>
      <c r="Q13" s="60" t="s">
        <v>18</v>
      </c>
      <c r="R13" s="63" t="s">
        <v>24</v>
      </c>
      <c r="S13" s="64"/>
      <c r="T13" s="67"/>
      <c r="U13" s="78"/>
      <c r="V13" s="3" t="s">
        <v>36</v>
      </c>
      <c r="W13" s="67"/>
    </row>
    <row r="14" spans="1:23" ht="18" customHeight="1" x14ac:dyDescent="0.25">
      <c r="A14" s="3">
        <v>9</v>
      </c>
      <c r="B14" s="58">
        <v>45056</v>
      </c>
      <c r="C14" s="58">
        <v>45057</v>
      </c>
      <c r="D14" s="46" t="s">
        <v>43</v>
      </c>
      <c r="E14" s="65">
        <v>867717030419262</v>
      </c>
      <c r="F14" s="46"/>
      <c r="G14" s="46" t="s">
        <v>69</v>
      </c>
      <c r="H14" s="46" t="s">
        <v>76</v>
      </c>
      <c r="I14" s="59" t="s">
        <v>66</v>
      </c>
      <c r="J14" s="62" t="s">
        <v>63</v>
      </c>
      <c r="K14" s="61"/>
      <c r="L14" s="62"/>
      <c r="M14" s="62" t="s">
        <v>75</v>
      </c>
      <c r="N14" s="60"/>
      <c r="O14" s="60" t="s">
        <v>64</v>
      </c>
      <c r="P14" s="62" t="s">
        <v>65</v>
      </c>
      <c r="Q14" s="60" t="s">
        <v>18</v>
      </c>
      <c r="R14" s="63" t="s">
        <v>24</v>
      </c>
      <c r="S14" s="64"/>
      <c r="T14" s="67"/>
      <c r="U14" s="78"/>
      <c r="V14" s="3" t="s">
        <v>35</v>
      </c>
      <c r="W14" s="67"/>
    </row>
    <row r="15" spans="1:23" ht="18" customHeight="1" x14ac:dyDescent="0.25">
      <c r="A15" s="3">
        <v>10</v>
      </c>
      <c r="B15" s="58">
        <v>45056</v>
      </c>
      <c r="C15" s="58">
        <v>45057</v>
      </c>
      <c r="D15" s="46" t="s">
        <v>43</v>
      </c>
      <c r="E15" s="65">
        <v>868183034648217</v>
      </c>
      <c r="F15" s="46"/>
      <c r="G15" s="46" t="s">
        <v>69</v>
      </c>
      <c r="H15" s="46" t="s">
        <v>85</v>
      </c>
      <c r="I15" s="59" t="s">
        <v>66</v>
      </c>
      <c r="J15" s="60"/>
      <c r="K15" s="62" t="s">
        <v>63</v>
      </c>
      <c r="L15" s="61"/>
      <c r="M15" s="62" t="s">
        <v>75</v>
      </c>
      <c r="N15" s="60"/>
      <c r="O15" s="60" t="s">
        <v>64</v>
      </c>
      <c r="P15" s="62" t="s">
        <v>65</v>
      </c>
      <c r="Q15" s="60" t="s">
        <v>18</v>
      </c>
      <c r="R15" s="63" t="s">
        <v>24</v>
      </c>
      <c r="S15" s="64"/>
      <c r="T15" s="67"/>
      <c r="U15" s="78"/>
      <c r="V15" s="3" t="s">
        <v>23</v>
      </c>
      <c r="W15" s="67"/>
    </row>
    <row r="16" spans="1:23" ht="18" customHeight="1" x14ac:dyDescent="0.25">
      <c r="A16" s="3">
        <v>11</v>
      </c>
      <c r="B16" s="58">
        <v>45056</v>
      </c>
      <c r="C16" s="58">
        <v>45057</v>
      </c>
      <c r="D16" s="46" t="s">
        <v>43</v>
      </c>
      <c r="E16" s="65">
        <v>867717030518303</v>
      </c>
      <c r="F16" s="46"/>
      <c r="G16" s="46" t="s">
        <v>69</v>
      </c>
      <c r="H16" s="46" t="s">
        <v>77</v>
      </c>
      <c r="I16" s="59" t="s">
        <v>66</v>
      </c>
      <c r="J16" s="60"/>
      <c r="K16" s="62" t="s">
        <v>63</v>
      </c>
      <c r="L16" s="61"/>
      <c r="M16" s="62" t="s">
        <v>75</v>
      </c>
      <c r="N16" s="60"/>
      <c r="O16" s="60" t="s">
        <v>64</v>
      </c>
      <c r="P16" s="62" t="s">
        <v>65</v>
      </c>
      <c r="Q16" s="60" t="s">
        <v>18</v>
      </c>
      <c r="R16" s="63" t="s">
        <v>24</v>
      </c>
      <c r="S16" s="64"/>
      <c r="T16" s="67"/>
      <c r="U16" s="79"/>
      <c r="V16" s="3" t="s">
        <v>24</v>
      </c>
      <c r="W16" s="67"/>
    </row>
    <row r="17" spans="1:23" ht="18" customHeight="1" x14ac:dyDescent="0.25">
      <c r="A17" s="3">
        <v>12</v>
      </c>
      <c r="B17" s="58">
        <v>45056</v>
      </c>
      <c r="C17" s="58">
        <v>45057</v>
      </c>
      <c r="D17" s="46" t="s">
        <v>43</v>
      </c>
      <c r="E17" s="65">
        <v>868183035884449</v>
      </c>
      <c r="F17" s="46"/>
      <c r="G17" s="46" t="s">
        <v>69</v>
      </c>
      <c r="H17" s="60" t="s">
        <v>83</v>
      </c>
      <c r="I17" s="59" t="s">
        <v>66</v>
      </c>
      <c r="J17" s="60" t="s">
        <v>80</v>
      </c>
      <c r="K17" s="62" t="s">
        <v>63</v>
      </c>
      <c r="L17" s="61"/>
      <c r="M17" s="62" t="s">
        <v>82</v>
      </c>
      <c r="N17" s="60"/>
      <c r="O17" s="60" t="s">
        <v>64</v>
      </c>
      <c r="P17" s="62" t="s">
        <v>65</v>
      </c>
      <c r="Q17" s="60" t="s">
        <v>18</v>
      </c>
      <c r="R17" s="63" t="s">
        <v>23</v>
      </c>
      <c r="S17" s="64"/>
      <c r="T17" s="67"/>
      <c r="U17" s="67"/>
      <c r="V17" s="13"/>
      <c r="W17" s="67"/>
    </row>
    <row r="18" spans="1:23" ht="18" customHeight="1" x14ac:dyDescent="0.25">
      <c r="A18" s="3">
        <v>13</v>
      </c>
      <c r="B18" s="58">
        <v>45056</v>
      </c>
      <c r="C18" s="58">
        <v>45057</v>
      </c>
      <c r="D18" s="46" t="s">
        <v>43</v>
      </c>
      <c r="E18" s="65">
        <v>867717030427075</v>
      </c>
      <c r="F18" s="46"/>
      <c r="G18" s="46" t="s">
        <v>69</v>
      </c>
      <c r="H18" s="60" t="s">
        <v>81</v>
      </c>
      <c r="I18" s="59" t="s">
        <v>66</v>
      </c>
      <c r="J18" s="60" t="s">
        <v>80</v>
      </c>
      <c r="K18" s="62" t="s">
        <v>63</v>
      </c>
      <c r="L18" s="61"/>
      <c r="M18" s="62" t="s">
        <v>82</v>
      </c>
      <c r="N18" s="60"/>
      <c r="O18" s="60" t="s">
        <v>64</v>
      </c>
      <c r="P18" s="62" t="s">
        <v>65</v>
      </c>
      <c r="Q18" s="60" t="s">
        <v>18</v>
      </c>
      <c r="R18" s="63" t="s">
        <v>23</v>
      </c>
      <c r="S18" s="64"/>
      <c r="T18" s="67"/>
      <c r="U18" s="67"/>
      <c r="V18" s="13"/>
      <c r="W18" s="67"/>
    </row>
    <row r="19" spans="1:23" ht="18" customHeight="1" x14ac:dyDescent="0.25">
      <c r="A19" s="3">
        <v>14</v>
      </c>
      <c r="B19" s="58">
        <v>45056</v>
      </c>
      <c r="C19" s="58">
        <v>45057</v>
      </c>
      <c r="D19" s="46" t="s">
        <v>43</v>
      </c>
      <c r="E19" s="65">
        <v>867717030423819</v>
      </c>
      <c r="F19" s="46"/>
      <c r="G19" s="46" t="s">
        <v>69</v>
      </c>
      <c r="H19" s="60" t="s">
        <v>79</v>
      </c>
      <c r="I19" s="59" t="s">
        <v>66</v>
      </c>
      <c r="J19" s="61"/>
      <c r="K19" s="62" t="s">
        <v>63</v>
      </c>
      <c r="L19" s="62"/>
      <c r="M19" s="62" t="s">
        <v>75</v>
      </c>
      <c r="N19" s="60"/>
      <c r="O19" s="60" t="s">
        <v>64</v>
      </c>
      <c r="P19" s="62" t="s">
        <v>65</v>
      </c>
      <c r="Q19" s="60" t="s">
        <v>18</v>
      </c>
      <c r="R19" s="63" t="s">
        <v>24</v>
      </c>
      <c r="S19" s="64"/>
      <c r="T19" s="67"/>
      <c r="U19" s="66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58">
        <v>45056</v>
      </c>
      <c r="C20" s="58">
        <v>45057</v>
      </c>
      <c r="D20" s="46" t="s">
        <v>43</v>
      </c>
      <c r="E20" s="65">
        <v>868183037858508</v>
      </c>
      <c r="F20" s="46"/>
      <c r="G20" s="46" t="s">
        <v>69</v>
      </c>
      <c r="H20" s="60" t="s">
        <v>78</v>
      </c>
      <c r="I20" s="59" t="s">
        <v>66</v>
      </c>
      <c r="J20" s="61"/>
      <c r="K20" s="62" t="s">
        <v>63</v>
      </c>
      <c r="L20" s="62"/>
      <c r="M20" s="62" t="s">
        <v>75</v>
      </c>
      <c r="N20" s="60"/>
      <c r="O20" s="60" t="s">
        <v>64</v>
      </c>
      <c r="P20" s="62" t="s">
        <v>65</v>
      </c>
      <c r="Q20" s="60" t="s">
        <v>18</v>
      </c>
      <c r="R20" s="63" t="s">
        <v>24</v>
      </c>
      <c r="S20" s="64"/>
      <c r="T20" s="67"/>
      <c r="U20" s="3" t="s">
        <v>16</v>
      </c>
      <c r="V20" s="3">
        <v>4</v>
      </c>
      <c r="W20" s="67"/>
    </row>
    <row r="21" spans="1:23" ht="18" customHeight="1" x14ac:dyDescent="0.25">
      <c r="A21" s="3">
        <v>16</v>
      </c>
      <c r="B21" s="58">
        <v>45056</v>
      </c>
      <c r="C21" s="58">
        <v>45057</v>
      </c>
      <c r="D21" s="46" t="s">
        <v>43</v>
      </c>
      <c r="E21" s="65">
        <v>868183037788796</v>
      </c>
      <c r="F21" s="46"/>
      <c r="G21" s="46" t="s">
        <v>69</v>
      </c>
      <c r="H21" s="60" t="s">
        <v>84</v>
      </c>
      <c r="I21" s="59" t="s">
        <v>66</v>
      </c>
      <c r="J21" s="62" t="s">
        <v>63</v>
      </c>
      <c r="K21" s="62"/>
      <c r="L21" s="62"/>
      <c r="M21" s="62" t="s">
        <v>75</v>
      </c>
      <c r="N21" s="60"/>
      <c r="O21" s="60" t="s">
        <v>64</v>
      </c>
      <c r="P21" s="62" t="s">
        <v>65</v>
      </c>
      <c r="Q21" s="60" t="s">
        <v>18</v>
      </c>
      <c r="R21" s="63" t="s">
        <v>24</v>
      </c>
      <c r="S21" s="64"/>
      <c r="T21" s="67"/>
      <c r="U21" s="3" t="s">
        <v>48</v>
      </c>
      <c r="V21" s="3">
        <f>COUNTIF($Q$6:$Q$51,"PC")</f>
        <v>0</v>
      </c>
      <c r="W21" s="67"/>
    </row>
    <row r="22" spans="1:23" ht="18" customHeight="1" x14ac:dyDescent="0.25">
      <c r="A22" s="3">
        <v>17</v>
      </c>
      <c r="B22" s="58">
        <v>45056</v>
      </c>
      <c r="C22" s="58"/>
      <c r="D22" s="46" t="s">
        <v>43</v>
      </c>
      <c r="E22" s="65">
        <v>868183037850893</v>
      </c>
      <c r="F22" s="46"/>
      <c r="G22" s="46" t="s">
        <v>69</v>
      </c>
      <c r="H22" s="64" t="s">
        <v>92</v>
      </c>
      <c r="I22" s="59" t="s">
        <v>66</v>
      </c>
      <c r="J22" s="62"/>
      <c r="K22" s="62" t="s">
        <v>63</v>
      </c>
      <c r="L22" s="62"/>
      <c r="M22" s="62" t="s">
        <v>82</v>
      </c>
      <c r="N22" s="60"/>
      <c r="O22" s="60" t="s">
        <v>64</v>
      </c>
      <c r="P22" s="62" t="s">
        <v>65</v>
      </c>
      <c r="Q22" s="60" t="s">
        <v>18</v>
      </c>
      <c r="R22" s="63" t="s">
        <v>23</v>
      </c>
      <c r="S22" s="64"/>
      <c r="T22" s="67"/>
      <c r="U22" s="3" t="s">
        <v>49</v>
      </c>
      <c r="V22" s="3"/>
      <c r="W22" s="67"/>
    </row>
    <row r="23" spans="1:23" ht="18" customHeight="1" x14ac:dyDescent="0.25">
      <c r="A23" s="3">
        <v>18</v>
      </c>
      <c r="B23" s="58">
        <v>45056</v>
      </c>
      <c r="C23" s="58"/>
      <c r="D23" s="46" t="s">
        <v>43</v>
      </c>
      <c r="E23" s="65">
        <v>868183037800344</v>
      </c>
      <c r="F23" s="46"/>
      <c r="G23" s="46" t="s">
        <v>69</v>
      </c>
      <c r="H23" s="64" t="s">
        <v>91</v>
      </c>
      <c r="I23" s="59" t="s">
        <v>66</v>
      </c>
      <c r="J23" s="64"/>
      <c r="K23" s="62" t="s">
        <v>63</v>
      </c>
      <c r="L23" s="62"/>
      <c r="M23" s="62" t="s">
        <v>82</v>
      </c>
      <c r="N23" s="60"/>
      <c r="O23" s="60" t="s">
        <v>64</v>
      </c>
      <c r="P23" s="62" t="s">
        <v>65</v>
      </c>
      <c r="Q23" s="60" t="s">
        <v>18</v>
      </c>
      <c r="R23" s="63" t="s">
        <v>23</v>
      </c>
      <c r="S23" s="64"/>
      <c r="T23" s="67"/>
      <c r="U23" s="67"/>
      <c r="V23" s="13"/>
      <c r="W23" s="67"/>
    </row>
    <row r="24" spans="1:23" ht="18" customHeight="1" x14ac:dyDescent="0.25">
      <c r="A24" s="3">
        <v>19</v>
      </c>
      <c r="B24" s="58">
        <v>45056</v>
      </c>
      <c r="C24" s="58">
        <v>45057</v>
      </c>
      <c r="D24" s="46" t="s">
        <v>43</v>
      </c>
      <c r="E24" s="65">
        <v>868183038484288</v>
      </c>
      <c r="F24" s="46"/>
      <c r="G24" s="46" t="s">
        <v>69</v>
      </c>
      <c r="H24" s="64" t="s">
        <v>74</v>
      </c>
      <c r="I24" s="59" t="s">
        <v>66</v>
      </c>
      <c r="J24" s="64"/>
      <c r="K24" s="62" t="s">
        <v>63</v>
      </c>
      <c r="L24" s="62"/>
      <c r="M24" s="62" t="s">
        <v>75</v>
      </c>
      <c r="N24" s="60"/>
      <c r="O24" s="60" t="s">
        <v>64</v>
      </c>
      <c r="P24" s="62" t="s">
        <v>65</v>
      </c>
      <c r="Q24" s="60" t="s">
        <v>18</v>
      </c>
      <c r="R24" s="63" t="s">
        <v>24</v>
      </c>
      <c r="S24" s="64"/>
      <c r="T24" s="67"/>
      <c r="U24" s="67"/>
      <c r="V24" s="13"/>
      <c r="W24" s="67"/>
    </row>
    <row r="25" spans="1:23" ht="18" customHeight="1" x14ac:dyDescent="0.25">
      <c r="A25" s="3">
        <v>20</v>
      </c>
      <c r="B25" s="58">
        <v>45056</v>
      </c>
      <c r="C25" s="58">
        <v>45057</v>
      </c>
      <c r="D25" s="46" t="s">
        <v>43</v>
      </c>
      <c r="E25" s="65">
        <v>868183038504622</v>
      </c>
      <c r="F25" s="46"/>
      <c r="G25" s="46" t="s">
        <v>69</v>
      </c>
      <c r="H25" s="64" t="s">
        <v>70</v>
      </c>
      <c r="I25" s="59" t="s">
        <v>66</v>
      </c>
      <c r="J25" s="64"/>
      <c r="K25" s="62" t="s">
        <v>63</v>
      </c>
      <c r="L25" s="62" t="s">
        <v>71</v>
      </c>
      <c r="M25" s="62" t="s">
        <v>73</v>
      </c>
      <c r="N25" s="60"/>
      <c r="O25" s="60" t="s">
        <v>64</v>
      </c>
      <c r="P25" s="62" t="s">
        <v>65</v>
      </c>
      <c r="Q25" s="60" t="s">
        <v>67</v>
      </c>
      <c r="R25" s="63" t="s">
        <v>72</v>
      </c>
      <c r="S25" s="64"/>
      <c r="T25" s="67"/>
      <c r="U25" s="66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58">
        <v>45056</v>
      </c>
      <c r="C26" s="58"/>
      <c r="D26" s="46" t="s">
        <v>43</v>
      </c>
      <c r="E26" s="65">
        <v>868183038607987</v>
      </c>
      <c r="F26" s="46"/>
      <c r="G26" s="46" t="s">
        <v>69</v>
      </c>
      <c r="H26" s="64"/>
      <c r="I26" s="59"/>
      <c r="J26" s="64"/>
      <c r="K26" s="62"/>
      <c r="L26" s="62"/>
      <c r="M26" s="62"/>
      <c r="N26" s="60"/>
      <c r="O26" s="60"/>
      <c r="P26" s="62"/>
      <c r="Q26" s="60"/>
      <c r="R26" s="63"/>
      <c r="S26" s="64"/>
      <c r="T26" s="67"/>
      <c r="U26" s="3" t="s">
        <v>25</v>
      </c>
      <c r="V26" s="3">
        <f>COUNTIF($R$6:$R$51,"*MCU*")</f>
        <v>0</v>
      </c>
      <c r="W26" s="67"/>
    </row>
    <row r="27" spans="1:23" ht="18" customHeight="1" x14ac:dyDescent="0.25">
      <c r="A27" s="3">
        <v>22</v>
      </c>
      <c r="B27" s="58">
        <v>45056</v>
      </c>
      <c r="C27" s="58">
        <v>45057</v>
      </c>
      <c r="D27" s="46" t="s">
        <v>43</v>
      </c>
      <c r="E27" s="65">
        <v>868183035906911</v>
      </c>
      <c r="F27" s="46"/>
      <c r="G27" s="46" t="s">
        <v>69</v>
      </c>
      <c r="H27" s="64" t="s">
        <v>88</v>
      </c>
      <c r="I27" s="59" t="s">
        <v>66</v>
      </c>
      <c r="J27" s="62" t="s">
        <v>63</v>
      </c>
      <c r="K27" s="62"/>
      <c r="L27" s="62"/>
      <c r="M27" s="62" t="s">
        <v>75</v>
      </c>
      <c r="N27" s="60"/>
      <c r="O27" s="60" t="s">
        <v>64</v>
      </c>
      <c r="P27" s="62" t="s">
        <v>65</v>
      </c>
      <c r="Q27" s="60" t="s">
        <v>18</v>
      </c>
      <c r="R27" s="63" t="s">
        <v>24</v>
      </c>
      <c r="S27" s="64"/>
      <c r="T27" s="67"/>
      <c r="U27" s="3" t="s">
        <v>33</v>
      </c>
      <c r="V27" s="3">
        <f>COUNTIF($R$6:$R$51,"*GSM*")</f>
        <v>0</v>
      </c>
      <c r="W27" s="67"/>
    </row>
    <row r="28" spans="1:23" ht="18" customHeight="1" x14ac:dyDescent="0.25">
      <c r="A28" s="3">
        <v>23</v>
      </c>
      <c r="B28" s="58">
        <v>45056</v>
      </c>
      <c r="C28" s="58">
        <v>45057</v>
      </c>
      <c r="D28" s="46" t="s">
        <v>43</v>
      </c>
      <c r="E28" s="65">
        <v>868183033820114</v>
      </c>
      <c r="F28" s="46"/>
      <c r="G28" s="46" t="s">
        <v>69</v>
      </c>
      <c r="H28" s="60" t="s">
        <v>87</v>
      </c>
      <c r="I28" s="59" t="s">
        <v>66</v>
      </c>
      <c r="J28" s="60" t="s">
        <v>86</v>
      </c>
      <c r="K28" s="62" t="s">
        <v>63</v>
      </c>
      <c r="L28" s="61"/>
      <c r="M28" s="62" t="s">
        <v>82</v>
      </c>
      <c r="N28" s="60"/>
      <c r="O28" s="60" t="s">
        <v>64</v>
      </c>
      <c r="P28" s="62" t="s">
        <v>65</v>
      </c>
      <c r="Q28" s="60" t="s">
        <v>18</v>
      </c>
      <c r="R28" s="63" t="s">
        <v>23</v>
      </c>
      <c r="S28" s="64"/>
      <c r="T28" s="67"/>
      <c r="U28" s="3" t="s">
        <v>26</v>
      </c>
      <c r="V28" s="3">
        <f>COUNTIF($R$6:$R$51,"*GPS*")</f>
        <v>1</v>
      </c>
      <c r="W28" s="67"/>
    </row>
    <row r="29" spans="1:23" ht="18" customHeight="1" x14ac:dyDescent="0.25">
      <c r="A29" s="3">
        <v>24</v>
      </c>
      <c r="B29" s="58">
        <v>45056</v>
      </c>
      <c r="C29" s="58"/>
      <c r="D29" s="46" t="s">
        <v>43</v>
      </c>
      <c r="E29" s="65">
        <v>868183034709829</v>
      </c>
      <c r="F29" s="46"/>
      <c r="G29" s="46" t="s">
        <v>69</v>
      </c>
      <c r="H29" s="60" t="s">
        <v>90</v>
      </c>
      <c r="I29" s="59" t="s">
        <v>66</v>
      </c>
      <c r="J29" s="60"/>
      <c r="K29" s="62" t="s">
        <v>63</v>
      </c>
      <c r="L29" s="62"/>
      <c r="M29" s="62" t="s">
        <v>82</v>
      </c>
      <c r="N29" s="60"/>
      <c r="O29" s="60" t="s">
        <v>64</v>
      </c>
      <c r="P29" s="62" t="s">
        <v>65</v>
      </c>
      <c r="Q29" s="60" t="s">
        <v>18</v>
      </c>
      <c r="R29" s="63" t="s">
        <v>23</v>
      </c>
      <c r="S29" s="64"/>
      <c r="T29" s="67"/>
      <c r="U29" s="3" t="s">
        <v>51</v>
      </c>
      <c r="V29" s="3">
        <f>COUNTIF($R$6:$R$51,"*NG*")</f>
        <v>0</v>
      </c>
      <c r="W29" s="67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7"/>
      <c r="U30" s="3" t="s">
        <v>31</v>
      </c>
      <c r="V30" s="3">
        <f>COUNTIF($R$6:$R$51,"*I/O*")</f>
        <v>0</v>
      </c>
      <c r="W30" s="67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7"/>
      <c r="U31" s="3" t="s">
        <v>21</v>
      </c>
      <c r="V31" s="3"/>
      <c r="W31" s="67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7"/>
      <c r="U32" s="3" t="s">
        <v>27</v>
      </c>
      <c r="V32" s="3">
        <f>COUNTIF($R$6:$R$51,"*MCH*")</f>
        <v>0</v>
      </c>
      <c r="W32" s="67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7"/>
      <c r="U33" s="3" t="s">
        <v>46</v>
      </c>
      <c r="V33" s="3">
        <f>COUNTIF($R$6:$R$51,"*SF*")</f>
        <v>0</v>
      </c>
      <c r="W33" s="67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7"/>
      <c r="U34" s="3" t="s">
        <v>47</v>
      </c>
      <c r="V34" s="3">
        <f>COUNTIF($R$6:$R$51,"*RTB*")</f>
        <v>0</v>
      </c>
      <c r="W34" s="67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7"/>
      <c r="U35" s="3" t="s">
        <v>37</v>
      </c>
      <c r="V35" s="3"/>
      <c r="W35" s="67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7"/>
      <c r="U36" s="3" t="s">
        <v>28</v>
      </c>
      <c r="V36" s="3"/>
      <c r="W36" s="67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7"/>
      <c r="U37" s="15" t="s">
        <v>32</v>
      </c>
      <c r="V37" s="3"/>
      <c r="W37" s="67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7"/>
      <c r="U38" s="67"/>
      <c r="V38" s="13"/>
      <c r="W38" s="67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7"/>
      <c r="U39" s="67"/>
      <c r="V39" s="13"/>
      <c r="W39" s="67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7"/>
      <c r="U40" s="15" t="s">
        <v>39</v>
      </c>
      <c r="V40" s="3">
        <f>COUNTIF($O$6:$O$51,"*DM*")</f>
        <v>0</v>
      </c>
      <c r="W40" s="67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7"/>
      <c r="U41" s="15" t="s">
        <v>40</v>
      </c>
      <c r="V41" s="3">
        <f>COUNTIF($O$6:$O$51,"*KS*")</f>
        <v>0</v>
      </c>
      <c r="W41" s="67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7"/>
      <c r="U42" s="67"/>
      <c r="V42" s="13"/>
      <c r="W42" s="67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7"/>
      <c r="U43" s="67"/>
      <c r="V43" s="13"/>
      <c r="W43" s="67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7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7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7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67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7"/>
      <c r="V56" s="67"/>
      <c r="W56" s="67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67"/>
      <c r="V57" s="67"/>
      <c r="W57" s="67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P11" sqref="P11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3.85546875" style="20" customWidth="1"/>
    <col min="13" max="13" width="34.140625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36"/>
    </row>
    <row r="2" spans="1:23" ht="24.95" customHeight="1" x14ac:dyDescent="0.25">
      <c r="A2" s="71" t="s">
        <v>8</v>
      </c>
      <c r="B2" s="72"/>
      <c r="C2" s="72"/>
      <c r="D2" s="72"/>
      <c r="E2" s="73" t="s">
        <v>68</v>
      </c>
      <c r="F2" s="73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4" t="s">
        <v>0</v>
      </c>
      <c r="B4" s="69" t="s">
        <v>7</v>
      </c>
      <c r="C4" s="69"/>
      <c r="D4" s="69"/>
      <c r="E4" s="69"/>
      <c r="F4" s="69"/>
      <c r="G4" s="69"/>
      <c r="H4" s="69"/>
      <c r="I4" s="69"/>
      <c r="J4" s="69" t="s">
        <v>10</v>
      </c>
      <c r="K4" s="69"/>
      <c r="L4" s="75" t="s">
        <v>61</v>
      </c>
      <c r="M4" s="75" t="s">
        <v>41</v>
      </c>
      <c r="N4" s="75" t="s">
        <v>9</v>
      </c>
      <c r="O4" s="75" t="s">
        <v>6</v>
      </c>
      <c r="P4" s="80" t="s">
        <v>13</v>
      </c>
      <c r="Q4" s="75" t="s">
        <v>38</v>
      </c>
      <c r="R4" s="75" t="s">
        <v>52</v>
      </c>
      <c r="S4" s="82" t="s">
        <v>53</v>
      </c>
      <c r="U4" s="69" t="s">
        <v>38</v>
      </c>
      <c r="V4" s="69" t="s">
        <v>52</v>
      </c>
      <c r="W4" s="37"/>
    </row>
    <row r="5" spans="1:23" ht="50.1" customHeight="1" x14ac:dyDescent="0.25">
      <c r="A5" s="74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42" t="s">
        <v>14</v>
      </c>
      <c r="J5" s="34" t="s">
        <v>11</v>
      </c>
      <c r="K5" s="34" t="s">
        <v>12</v>
      </c>
      <c r="L5" s="76"/>
      <c r="M5" s="76"/>
      <c r="N5" s="76"/>
      <c r="O5" s="76"/>
      <c r="P5" s="81"/>
      <c r="Q5" s="76"/>
      <c r="R5" s="76"/>
      <c r="S5" s="82"/>
      <c r="U5" s="69"/>
      <c r="V5" s="69"/>
      <c r="W5" s="37"/>
    </row>
    <row r="6" spans="1:23" ht="18" customHeight="1" x14ac:dyDescent="0.25">
      <c r="A6" s="3">
        <v>1</v>
      </c>
      <c r="B6" s="58">
        <v>45056</v>
      </c>
      <c r="C6" s="58"/>
      <c r="D6" s="46" t="s">
        <v>62</v>
      </c>
      <c r="E6" s="65">
        <v>868926033977171</v>
      </c>
      <c r="F6" s="46"/>
      <c r="G6" s="46" t="s">
        <v>69</v>
      </c>
      <c r="H6" s="46"/>
      <c r="I6" s="59"/>
      <c r="J6" s="61"/>
      <c r="K6" s="62"/>
      <c r="L6" s="62"/>
      <c r="M6" s="62"/>
      <c r="N6" s="60"/>
      <c r="O6" s="60"/>
      <c r="P6" s="62"/>
      <c r="Q6" s="60"/>
      <c r="R6" s="63"/>
      <c r="S6" s="64"/>
      <c r="T6" s="12"/>
      <c r="U6" s="77" t="s">
        <v>17</v>
      </c>
      <c r="V6" s="3" t="s">
        <v>19</v>
      </c>
      <c r="W6" s="12"/>
    </row>
    <row r="7" spans="1:23" ht="18" customHeight="1" x14ac:dyDescent="0.25">
      <c r="A7" s="3">
        <v>2</v>
      </c>
      <c r="B7" s="58"/>
      <c r="C7" s="58"/>
      <c r="D7" s="46"/>
      <c r="E7" s="65"/>
      <c r="F7" s="46"/>
      <c r="G7" s="46"/>
      <c r="H7" s="46"/>
      <c r="I7" s="59"/>
      <c r="J7" s="61"/>
      <c r="K7" s="61"/>
      <c r="L7" s="62"/>
      <c r="M7" s="62"/>
      <c r="N7" s="60"/>
      <c r="O7" s="60"/>
      <c r="P7" s="62"/>
      <c r="Q7" s="60"/>
      <c r="R7" s="63"/>
      <c r="S7" s="64"/>
      <c r="T7" s="12"/>
      <c r="U7" s="78"/>
      <c r="V7" s="3" t="s">
        <v>34</v>
      </c>
      <c r="W7" s="12"/>
    </row>
    <row r="8" spans="1:23" ht="18" customHeight="1" x14ac:dyDescent="0.25">
      <c r="A8" s="3">
        <v>3</v>
      </c>
      <c r="B8" s="58"/>
      <c r="C8" s="58"/>
      <c r="D8" s="46"/>
      <c r="E8" s="65"/>
      <c r="F8" s="46"/>
      <c r="G8" s="46"/>
      <c r="H8" s="46"/>
      <c r="I8" s="59"/>
      <c r="J8" s="61"/>
      <c r="K8" s="61"/>
      <c r="L8" s="62"/>
      <c r="M8" s="62"/>
      <c r="N8" s="60"/>
      <c r="O8" s="60"/>
      <c r="P8" s="62"/>
      <c r="Q8" s="60"/>
      <c r="R8" s="63"/>
      <c r="S8" s="64"/>
      <c r="T8" s="12"/>
      <c r="U8" s="78"/>
      <c r="V8" s="3" t="s">
        <v>20</v>
      </c>
      <c r="W8" s="12"/>
    </row>
    <row r="9" spans="1:23" ht="18" customHeight="1" x14ac:dyDescent="0.25">
      <c r="A9" s="3">
        <v>4</v>
      </c>
      <c r="B9" s="58"/>
      <c r="C9" s="58"/>
      <c r="D9" s="46"/>
      <c r="E9" s="65"/>
      <c r="F9" s="46"/>
      <c r="G9" s="46"/>
      <c r="H9" s="46"/>
      <c r="I9" s="59"/>
      <c r="J9" s="60"/>
      <c r="K9" s="61"/>
      <c r="L9" s="61"/>
      <c r="M9" s="62"/>
      <c r="N9" s="60"/>
      <c r="O9" s="60"/>
      <c r="P9" s="62"/>
      <c r="Q9" s="60"/>
      <c r="R9" s="63"/>
      <c r="S9" s="64"/>
      <c r="T9" s="12"/>
      <c r="U9" s="78"/>
      <c r="V9" s="3" t="s">
        <v>50</v>
      </c>
      <c r="W9" s="12"/>
    </row>
    <row r="10" spans="1:23" ht="18" customHeight="1" x14ac:dyDescent="0.25">
      <c r="A10" s="3">
        <v>5</v>
      </c>
      <c r="B10" s="58"/>
      <c r="C10" s="58"/>
      <c r="D10" s="46"/>
      <c r="E10" s="65"/>
      <c r="F10" s="46"/>
      <c r="G10" s="46"/>
      <c r="H10" s="46"/>
      <c r="I10" s="59"/>
      <c r="J10" s="65"/>
      <c r="K10" s="61"/>
      <c r="L10" s="62"/>
      <c r="M10" s="62"/>
      <c r="N10" s="60"/>
      <c r="O10" s="60"/>
      <c r="P10" s="62"/>
      <c r="Q10" s="60"/>
      <c r="R10" s="63"/>
      <c r="S10" s="64"/>
      <c r="T10" s="12"/>
      <c r="U10" s="78"/>
      <c r="V10" s="3" t="s">
        <v>30</v>
      </c>
      <c r="W10" s="12"/>
    </row>
    <row r="11" spans="1:23" ht="18" customHeight="1" x14ac:dyDescent="0.25">
      <c r="A11" s="3">
        <v>6</v>
      </c>
      <c r="B11" s="58"/>
      <c r="C11" s="47"/>
      <c r="D11" s="48"/>
      <c r="E11" s="54"/>
      <c r="F11" s="57"/>
      <c r="G11" s="48"/>
      <c r="H11" s="56"/>
      <c r="I11" s="49"/>
      <c r="J11" s="51"/>
      <c r="K11" s="51"/>
      <c r="L11" s="51"/>
      <c r="M11" s="52"/>
      <c r="N11" s="50"/>
      <c r="O11" s="50"/>
      <c r="P11" s="52"/>
      <c r="Q11" s="50"/>
      <c r="R11" s="53"/>
      <c r="S11" s="55"/>
      <c r="T11" s="12"/>
      <c r="U11" s="78"/>
      <c r="V11" s="3" t="s">
        <v>29</v>
      </c>
      <c r="W11" s="12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1"/>
      <c r="K12" s="51"/>
      <c r="L12" s="51"/>
      <c r="M12" s="52"/>
      <c r="N12" s="50"/>
      <c r="O12" s="50"/>
      <c r="P12" s="52"/>
      <c r="Q12" s="50"/>
      <c r="R12" s="53"/>
      <c r="S12" s="3"/>
      <c r="T12" s="12"/>
      <c r="U12" s="77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12"/>
      <c r="U13" s="78"/>
      <c r="V13" s="3" t="s">
        <v>36</v>
      </c>
      <c r="W13" s="12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12"/>
      <c r="U14" s="78"/>
      <c r="V14" s="3" t="s">
        <v>35</v>
      </c>
      <c r="W14" s="12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12"/>
      <c r="U15" s="78"/>
      <c r="V15" s="3" t="s">
        <v>23</v>
      </c>
      <c r="W15" s="12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51"/>
      <c r="L16" s="51"/>
      <c r="M16" s="33"/>
      <c r="N16" s="1"/>
      <c r="O16" s="1"/>
      <c r="P16" s="33"/>
      <c r="Q16" s="1"/>
      <c r="R16" s="2"/>
      <c r="S16" s="3"/>
      <c r="T16" s="12"/>
      <c r="U16" s="79"/>
      <c r="V16" s="3" t="s">
        <v>24</v>
      </c>
      <c r="W16" s="12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12"/>
      <c r="K17" s="51"/>
      <c r="L17" s="51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51"/>
      <c r="L18" s="51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52"/>
      <c r="N20" s="50"/>
      <c r="O20" s="50"/>
      <c r="P20" s="52"/>
      <c r="Q20" s="50"/>
      <c r="R20" s="53"/>
      <c r="S20" s="3"/>
      <c r="T20" s="12"/>
      <c r="U20" s="3" t="s">
        <v>16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51"/>
      <c r="K21" s="33"/>
      <c r="L21" s="33"/>
      <c r="M21" s="33"/>
      <c r="N21" s="1"/>
      <c r="O21" s="1"/>
      <c r="P21" s="33"/>
      <c r="Q21" s="1"/>
      <c r="R21" s="2"/>
      <c r="S21" s="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12"/>
      <c r="U22" s="3" t="s">
        <v>49</v>
      </c>
      <c r="V22" s="3"/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12"/>
      <c r="U31" s="3" t="s">
        <v>21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12"/>
      <c r="U35" s="3" t="s">
        <v>37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12"/>
      <c r="U36" s="3" t="s">
        <v>28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12"/>
      <c r="U37" s="15" t="s">
        <v>32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L10" sqref="L10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33.42578125" style="10" customWidth="1"/>
    <col min="11" max="11" width="30.7109375" style="20" customWidth="1"/>
    <col min="12" max="12" width="49.7109375" style="20" customWidth="1"/>
    <col min="13" max="13" width="49.7109375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36"/>
    </row>
    <row r="2" spans="1:23" ht="24.95" customHeight="1" x14ac:dyDescent="0.25">
      <c r="A2" s="71" t="s">
        <v>8</v>
      </c>
      <c r="B2" s="72"/>
      <c r="C2" s="72"/>
      <c r="D2" s="72"/>
      <c r="E2" s="73"/>
      <c r="F2" s="73"/>
      <c r="G2" s="4"/>
      <c r="H2" s="17"/>
      <c r="I2" s="17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4" t="s">
        <v>0</v>
      </c>
      <c r="B4" s="69" t="s">
        <v>7</v>
      </c>
      <c r="C4" s="69"/>
      <c r="D4" s="69"/>
      <c r="E4" s="69"/>
      <c r="F4" s="69"/>
      <c r="G4" s="69"/>
      <c r="H4" s="69"/>
      <c r="I4" s="69"/>
      <c r="J4" s="69" t="s">
        <v>10</v>
      </c>
      <c r="K4" s="69"/>
      <c r="L4" s="75" t="s">
        <v>61</v>
      </c>
      <c r="M4" s="75" t="s">
        <v>41</v>
      </c>
      <c r="N4" s="75" t="s">
        <v>9</v>
      </c>
      <c r="O4" s="69" t="s">
        <v>6</v>
      </c>
      <c r="P4" s="83" t="s">
        <v>13</v>
      </c>
      <c r="Q4" s="69" t="s">
        <v>38</v>
      </c>
      <c r="R4" s="69" t="s">
        <v>52</v>
      </c>
      <c r="S4" s="82" t="s">
        <v>53</v>
      </c>
      <c r="U4" s="69" t="s">
        <v>38</v>
      </c>
      <c r="V4" s="69" t="s">
        <v>52</v>
      </c>
      <c r="W4" s="37"/>
    </row>
    <row r="5" spans="1:23" ht="50.1" customHeight="1" x14ac:dyDescent="0.25">
      <c r="A5" s="74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34" t="s">
        <v>14</v>
      </c>
      <c r="J5" s="34" t="s">
        <v>11</v>
      </c>
      <c r="K5" s="34" t="s">
        <v>12</v>
      </c>
      <c r="L5" s="76"/>
      <c r="M5" s="76"/>
      <c r="N5" s="76"/>
      <c r="O5" s="69"/>
      <c r="P5" s="83"/>
      <c r="Q5" s="69"/>
      <c r="R5" s="69"/>
      <c r="S5" s="82"/>
      <c r="U5" s="69"/>
      <c r="V5" s="69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33"/>
      <c r="K6" s="33"/>
      <c r="L6" s="33"/>
      <c r="M6" s="33"/>
      <c r="N6" s="1"/>
      <c r="O6" s="33"/>
      <c r="P6" s="1"/>
      <c r="Q6" s="2"/>
      <c r="R6" s="31"/>
      <c r="S6" s="3"/>
      <c r="T6" s="12"/>
      <c r="U6" s="77" t="s">
        <v>17</v>
      </c>
      <c r="V6" s="3" t="s">
        <v>19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33"/>
      <c r="K7" s="33"/>
      <c r="L7" s="33"/>
      <c r="M7" s="33"/>
      <c r="N7" s="1"/>
      <c r="O7" s="33"/>
      <c r="P7" s="1"/>
      <c r="Q7" s="2"/>
      <c r="R7" s="31"/>
      <c r="S7" s="3"/>
      <c r="T7" s="12"/>
      <c r="U7" s="78"/>
      <c r="V7" s="3" t="s">
        <v>34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33"/>
      <c r="K8" s="33"/>
      <c r="L8" s="33"/>
      <c r="M8" s="33"/>
      <c r="N8" s="1"/>
      <c r="O8" s="33"/>
      <c r="P8" s="1"/>
      <c r="Q8" s="2"/>
      <c r="R8" s="31"/>
      <c r="S8" s="3"/>
      <c r="T8" s="12"/>
      <c r="U8" s="78"/>
      <c r="V8" s="3" t="s">
        <v>20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33"/>
      <c r="K9" s="33"/>
      <c r="L9" s="33"/>
      <c r="M9" s="33"/>
      <c r="N9" s="1"/>
      <c r="O9" s="33"/>
      <c r="P9" s="1"/>
      <c r="Q9" s="2"/>
      <c r="R9" s="31"/>
      <c r="S9" s="3"/>
      <c r="T9" s="12"/>
      <c r="U9" s="78"/>
      <c r="V9" s="3" t="s">
        <v>50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33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8"/>
      <c r="V10" s="3" t="s">
        <v>30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33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8"/>
      <c r="V11" s="3" t="s">
        <v>29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33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7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33"/>
      <c r="L13" s="33"/>
      <c r="M13" s="1"/>
      <c r="N13" s="1"/>
      <c r="O13" s="33"/>
      <c r="P13" s="1"/>
      <c r="Q13" s="2"/>
      <c r="R13" s="3"/>
      <c r="S13" s="3"/>
      <c r="T13" s="12"/>
      <c r="U13" s="78"/>
      <c r="V13" s="3" t="s">
        <v>36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1"/>
      <c r="K14" s="33"/>
      <c r="L14" s="33"/>
      <c r="M14" s="33"/>
      <c r="N14" s="1"/>
      <c r="O14" s="33"/>
      <c r="P14" s="1"/>
      <c r="Q14" s="3"/>
      <c r="R14" s="31"/>
      <c r="S14" s="3"/>
      <c r="T14" s="12"/>
      <c r="U14" s="78"/>
      <c r="V14" s="3" t="s">
        <v>35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1"/>
      <c r="K15" s="33"/>
      <c r="L15" s="33"/>
      <c r="M15" s="33"/>
      <c r="N15" s="1"/>
      <c r="O15" s="33"/>
      <c r="P15" s="1"/>
      <c r="Q15" s="3"/>
      <c r="R15" s="31"/>
      <c r="S15" s="3"/>
      <c r="T15" s="12"/>
      <c r="U15" s="78"/>
      <c r="V15" s="3" t="s">
        <v>23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33"/>
      <c r="L16" s="33"/>
      <c r="M16" s="33"/>
      <c r="N16" s="1"/>
      <c r="O16" s="33"/>
      <c r="P16" s="1"/>
      <c r="Q16" s="3"/>
      <c r="R16" s="31"/>
      <c r="S16" s="3"/>
      <c r="T16" s="12"/>
      <c r="U16" s="79"/>
      <c r="V16" s="3" t="s">
        <v>24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1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16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1"/>
      <c r="L22" s="1"/>
      <c r="M22" s="3"/>
      <c r="N22" s="3"/>
      <c r="O22" s="33"/>
      <c r="P22" s="3"/>
      <c r="Q22" s="3"/>
      <c r="R22" s="3"/>
      <c r="S22" s="3"/>
      <c r="T22" s="12"/>
      <c r="U22" s="3" t="s">
        <v>49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3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3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3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3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3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3"/>
      <c r="L28" s="3"/>
      <c r="M28" s="3"/>
      <c r="N28" s="1"/>
      <c r="O28" s="33"/>
      <c r="P28" s="3"/>
      <c r="Q28" s="3"/>
      <c r="R28" s="3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3"/>
      <c r="L29" s="3"/>
      <c r="M29" s="3"/>
      <c r="N29" s="1"/>
      <c r="O29" s="33"/>
      <c r="P29" s="3"/>
      <c r="Q29" s="3"/>
      <c r="R29" s="3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21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37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28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32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7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7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7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7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2023-05-11T10:00:47Z</dcterms:modified>
</cp:coreProperties>
</file>