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 activeTab="4"/>
  </bookViews>
  <sheets>
    <sheet name="TG102LE" sheetId="26" r:id="rId1"/>
    <sheet name="TG102" sheetId="25" r:id="rId2"/>
    <sheet name="TG102SE" sheetId="23" r:id="rId3"/>
    <sheet name="TG102V" sheetId="24" r:id="rId4"/>
    <sheet name="Tong hop thang" sheetId="17" r:id="rId5"/>
  </sheets>
  <calcPr calcId="152511"/>
</workbook>
</file>

<file path=xl/calcChain.xml><?xml version="1.0" encoding="utf-8"?>
<calcChain xmlns="http://schemas.openxmlformats.org/spreadsheetml/2006/main">
  <c r="V30" i="26" l="1"/>
  <c r="V29" i="26"/>
  <c r="V28" i="26"/>
  <c r="V27" i="26"/>
  <c r="V26" i="26"/>
  <c r="V25" i="26"/>
  <c r="V24" i="26"/>
  <c r="V23" i="26"/>
  <c r="V18" i="26"/>
  <c r="V17" i="26"/>
  <c r="V30" i="25"/>
  <c r="V29" i="25"/>
  <c r="V28" i="25"/>
  <c r="V27" i="25"/>
  <c r="V26" i="25"/>
  <c r="V25" i="25"/>
  <c r="V24" i="25"/>
  <c r="V23" i="25"/>
  <c r="V18" i="25"/>
  <c r="V17" i="25"/>
  <c r="V19" i="25" l="1"/>
  <c r="V19" i="26"/>
  <c r="U30" i="24"/>
  <c r="U29" i="24"/>
  <c r="U28" i="24"/>
  <c r="U27" i="24"/>
  <c r="U26" i="24"/>
  <c r="U25" i="24"/>
  <c r="U24" i="24"/>
  <c r="U23" i="24"/>
  <c r="U18" i="24"/>
  <c r="U17" i="24"/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<sst xmlns="http://schemas.openxmlformats.org/spreadsheetml/2006/main" count="581" uniqueCount="94">
  <si>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</si>
  <si>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</si>
  <si>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</si>
  <si>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</si>
  <si>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</si>
  <si>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</si>
  <si>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</si>
  <si>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</si>
  <si>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</si>
  <si>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</si>
  <si>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</si>
  <si>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</si>
  <si>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</si>
  <si>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</si>
  <si>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</si>
  <si>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</si>
  <si>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</si>
  <si>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</si>
  <si>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</si>
  <si>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</si>
  <si>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</si>
  <si>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</si>
  <si>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</si>
  <si>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</si>
  <si>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</si>
  <si>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</si>
  <si>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</si>
  <si>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</si>
  <si>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</si>
  <si>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</si>
  <si>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</si>
  <si>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</si>
  <si>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</si>
  <si>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</si>
  <si>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</si>
  <si>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</si>
  <si>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</si>
  <si>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</si>
  <si>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</si>
  <si>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</si>
  <si>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</si>
  <si>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</si>
  <si>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</si>
  <si>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</si>
  <si>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</si>
  <si>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</si>
  <si>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</si>
  <si>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TG102V</t>
  </si>
  <si>
    <t>s</t>
  </si>
  <si>
    <t>TG102SE</t>
  </si>
  <si>
    <t>SE.3.00.---02.180711</t>
  </si>
  <si>
    <t>VI.1.00.---01.180629</t>
  </si>
  <si>
    <t>TG102LE</t>
  </si>
  <si>
    <t>GPSGlobal</t>
  </si>
  <si>
    <t>XỬ LÝ THIẾT BỊ BẢO HÀNH THÁNG 11 NĂM 2018</t>
  </si>
  <si>
    <t>Con BH</t>
  </si>
  <si>
    <t>TG102</t>
  </si>
  <si>
    <t>H</t>
  </si>
  <si>
    <t>Sim</t>
  </si>
  <si>
    <t>VI.1.00.---01.180115</t>
  </si>
  <si>
    <t>Lock: 112.213.085.066, 09008</t>
  </si>
  <si>
    <t>Tùng</t>
  </si>
  <si>
    <t>Ko chốt GSM</t>
  </si>
  <si>
    <t>SE.3.00.---01.120617</t>
  </si>
  <si>
    <t>Lock: device.vnetgps.com,15757</t>
  </si>
  <si>
    <t>X.3.0.0.00042.250815</t>
  </si>
  <si>
    <t>Chập nguồn</t>
  </si>
  <si>
    <t>Thay Điốt chống quá áp, nâng cấp FW</t>
  </si>
  <si>
    <t>Không chốt GSM</t>
  </si>
  <si>
    <t>Thẻ nhớ</t>
  </si>
  <si>
    <t>Thẻ nhớ hỏng</t>
  </si>
  <si>
    <t>X.4.0.0.00002.180125</t>
  </si>
  <si>
    <t>LE.1.00.---01.180710</t>
  </si>
  <si>
    <t>027.000.012.023, 09008</t>
  </si>
  <si>
    <t>LE.1.00.---02.181025</t>
  </si>
  <si>
    <t>MicroSim</t>
  </si>
  <si>
    <t>Thay khay sim, nâng cấp FW</t>
  </si>
  <si>
    <t>Thay  Module GSM, nâng cấp FW</t>
  </si>
  <si>
    <t>ID mới: 868926033967321</t>
  </si>
  <si>
    <t>BT</t>
  </si>
  <si>
    <t>Nâng cấp FW</t>
  </si>
  <si>
    <t>Lock: 210.245.083.006, 16363</t>
  </si>
  <si>
    <t>Mất ID thiết bị</t>
  </si>
  <si>
    <t>SE.2.03.---24.111215</t>
  </si>
  <si>
    <t>Set Factory, nâng cấp FW</t>
  </si>
  <si>
    <t>Lock: 210.245.083.006, 16767</t>
  </si>
  <si>
    <t>Nạp lại FW</t>
  </si>
  <si>
    <t>X.3.0.0.00041.250815</t>
  </si>
  <si>
    <t>X.3.0.0</t>
  </si>
  <si>
    <t>Nầng cấp FW</t>
  </si>
  <si>
    <t>210.245.083.006, 16767</t>
  </si>
  <si>
    <t>Mất cấu hình ,không chốt GPS</t>
  </si>
  <si>
    <t>Set Baudrate,  nạp lại FW</t>
  </si>
  <si>
    <t>Lock: 125.212.203.114, 15757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</si>
</sst>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vertical="center"/>
    </xf>
    <xf numFmtId="4" fontId="1" fillId="0" borderId="4" xfId="0" applyNumberFormat="1" applyFont="1" applyBorder="1" applyAlignment="1"/>
    <xf numFmtId="4" fontId="5" fillId="2" borderId="1" xfId="0" applyNumberFormat="1" applyFont="1" applyFill="1" applyBorder="1" applyAlignment="1">
      <alignment horizontal="center" vertical="center" wrapText="1"/>
    </xf>
    <xf numFmtId="4" fontId="3" fillId="3" borderId="1" xfId="0" quotePrefix="1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/>
    <xf numFmtId="4" fontId="0" fillId="0" borderId="0" xfId="0" applyNumberFormat="1" applyFont="1"/>
    <xf numFmtId="164" fontId="3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" fontId="3" fillId="3" borderId="1" xfId="0" quotePrefix="1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44.5703125" customWidth="1"/>
    <col min="12" max="12" width="44.570312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00" t="s">
        <v>54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1"/>
    </row>
    <row r="2" spans="1:22" ht="20.25" customHeight="1" x14ac:dyDescent="0.25">
      <c r="A2" s="101" t="s">
        <v>11</v>
      </c>
      <c r="B2" s="102"/>
      <c r="C2" s="102"/>
      <c r="D2" s="102"/>
      <c r="E2" s="103" t="s">
        <v>53</v>
      </c>
      <c r="F2" s="10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 t="s">
        <v>48</v>
      </c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04" t="s">
        <v>0</v>
      </c>
      <c r="B4" s="105" t="s">
        <v>10</v>
      </c>
      <c r="C4" s="105"/>
      <c r="D4" s="105"/>
      <c r="E4" s="105"/>
      <c r="F4" s="105"/>
      <c r="G4" s="105"/>
      <c r="H4" s="105"/>
      <c r="I4" s="105"/>
      <c r="J4" s="96" t="s">
        <v>6</v>
      </c>
      <c r="K4" s="96" t="s">
        <v>15</v>
      </c>
      <c r="L4" s="96"/>
      <c r="M4" s="96" t="s">
        <v>8</v>
      </c>
      <c r="N4" s="96"/>
      <c r="O4" s="106" t="s">
        <v>9</v>
      </c>
      <c r="P4" s="106" t="s">
        <v>18</v>
      </c>
      <c r="Q4" s="96" t="s">
        <v>26</v>
      </c>
      <c r="R4" s="96" t="s">
        <v>20</v>
      </c>
      <c r="U4" s="96" t="s">
        <v>26</v>
      </c>
      <c r="V4" s="96" t="s">
        <v>20</v>
      </c>
    </row>
    <row r="5" spans="1:22" ht="45" customHeight="1" x14ac:dyDescent="0.25">
      <c r="A5" s="104"/>
      <c r="B5" s="69" t="s">
        <v>1</v>
      </c>
      <c r="C5" s="69" t="s">
        <v>2</v>
      </c>
      <c r="D5" s="68" t="s">
        <v>3</v>
      </c>
      <c r="E5" s="68" t="s">
        <v>12</v>
      </c>
      <c r="F5" s="68" t="s">
        <v>4</v>
      </c>
      <c r="G5" s="5" t="s">
        <v>5</v>
      </c>
      <c r="H5" s="5" t="s">
        <v>7</v>
      </c>
      <c r="I5" s="19" t="s">
        <v>19</v>
      </c>
      <c r="J5" s="96"/>
      <c r="K5" s="69" t="s">
        <v>16</v>
      </c>
      <c r="L5" s="69" t="s">
        <v>17</v>
      </c>
      <c r="M5" s="68" t="s">
        <v>13</v>
      </c>
      <c r="N5" s="69" t="s">
        <v>14</v>
      </c>
      <c r="O5" s="106"/>
      <c r="P5" s="106"/>
      <c r="Q5" s="96"/>
      <c r="R5" s="96"/>
      <c r="U5" s="96"/>
      <c r="V5" s="96"/>
    </row>
    <row r="6" spans="1:22" s="2" customFormat="1" ht="15.75" customHeight="1" x14ac:dyDescent="0.25">
      <c r="A6" s="34">
        <v>1</v>
      </c>
      <c r="B6" s="21">
        <v>43410</v>
      </c>
      <c r="C6" s="21">
        <v>43412</v>
      </c>
      <c r="D6" s="4" t="s">
        <v>52</v>
      </c>
      <c r="E6" s="22">
        <v>868183034696984</v>
      </c>
      <c r="F6" s="4"/>
      <c r="G6" s="4" t="s">
        <v>55</v>
      </c>
      <c r="H6" s="16"/>
      <c r="I6" s="75" t="s">
        <v>73</v>
      </c>
      <c r="J6" s="17"/>
      <c r="K6" s="16" t="s">
        <v>72</v>
      </c>
      <c r="L6" s="16" t="s">
        <v>74</v>
      </c>
      <c r="M6" s="17" t="s">
        <v>80</v>
      </c>
      <c r="N6" s="16"/>
      <c r="O6" s="16" t="s">
        <v>79</v>
      </c>
      <c r="P6" s="16" t="s">
        <v>61</v>
      </c>
      <c r="Q6" s="28" t="s">
        <v>27</v>
      </c>
      <c r="R6" s="4" t="s">
        <v>33</v>
      </c>
      <c r="U6" s="97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98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98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98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99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97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98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99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3"/>
    </sheetView>
  </sheetViews>
  <sheetFormatPr defaultRowHeight="15" x14ac:dyDescent="0.25"/>
  <cols>
    <col min="1" max="1" width="9.42578125" style="3" customWidth="1"/>
    <col min="2" max="2" width="19.28515625" style="3" customWidth="1"/>
    <col min="3" max="3" width="18.28515625" style="3" customWidth="1"/>
    <col min="4" max="4" width="21.85546875" style="3" customWidth="1"/>
    <col min="5" max="5" width="32.42578125" style="3" customWidth="1"/>
    <col min="6" max="6" width="15.85546875" style="3" customWidth="1"/>
    <col min="7" max="7" width="17" style="3" customWidth="1"/>
    <col min="8" max="8" width="35.42578125" style="93" customWidth="1"/>
    <col min="9" max="9" width="61.85546875" style="93" customWidth="1"/>
    <col min="10" max="10" width="53" style="3" customWidth="1"/>
    <col min="11" max="12" width="44.5703125" style="3" customWidth="1"/>
    <col min="13" max="13" width="58" style="3" customWidth="1"/>
    <col min="14" max="14" width="15.85546875" style="3" customWidth="1"/>
    <col min="15" max="15" width="14.28515625" style="3" customWidth="1"/>
    <col min="16" max="16" width="37.7109375" style="3" customWidth="1"/>
    <col min="17" max="17" width="23.42578125" style="3" customWidth="1"/>
    <col min="18" max="18" width="21.140625" style="3" customWidth="1"/>
    <col min="19" max="20" width="9.140625" style="3"/>
    <col min="21" max="21" width="18.5703125" style="3" customWidth="1"/>
    <col min="22" max="22" width="21.42578125" style="3" customWidth="1"/>
    <col min="23" max="16384" width="9.140625" style="3"/>
  </cols>
  <sheetData>
    <row r="1" spans="1:22" ht="23.25" customHeight="1" x14ac:dyDescent="0.25">
      <c r="A1" s="100" t="s">
        <v>54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84"/>
    </row>
    <row r="2" spans="1:22" ht="20.25" customHeight="1" x14ac:dyDescent="0.25">
      <c r="A2" s="107" t="s">
        <v>11</v>
      </c>
      <c r="B2" s="108"/>
      <c r="C2" s="108"/>
      <c r="D2" s="108"/>
      <c r="E2" s="103" t="s">
        <v>53</v>
      </c>
      <c r="F2" s="103"/>
      <c r="G2" s="85"/>
      <c r="H2" s="14"/>
      <c r="I2" s="14"/>
      <c r="J2" s="14"/>
      <c r="K2" s="14"/>
      <c r="L2" s="14"/>
      <c r="M2" s="14"/>
      <c r="N2" s="14"/>
      <c r="O2" s="86"/>
      <c r="P2" s="86"/>
      <c r="Q2" s="87"/>
    </row>
    <row r="3" spans="1:22" ht="15.75" x14ac:dyDescent="0.25">
      <c r="A3" s="88"/>
      <c r="B3" s="41"/>
      <c r="C3" s="41"/>
      <c r="D3" s="41"/>
      <c r="E3" s="41" t="s">
        <v>48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89"/>
    </row>
    <row r="4" spans="1:22" ht="16.5" x14ac:dyDescent="0.25">
      <c r="A4" s="104" t="s">
        <v>0</v>
      </c>
      <c r="B4" s="105" t="s">
        <v>10</v>
      </c>
      <c r="C4" s="105"/>
      <c r="D4" s="105"/>
      <c r="E4" s="105"/>
      <c r="F4" s="105"/>
      <c r="G4" s="105"/>
      <c r="H4" s="105"/>
      <c r="I4" s="105"/>
      <c r="J4" s="96" t="s">
        <v>6</v>
      </c>
      <c r="K4" s="96" t="s">
        <v>15</v>
      </c>
      <c r="L4" s="96"/>
      <c r="M4" s="96" t="s">
        <v>8</v>
      </c>
      <c r="N4" s="96"/>
      <c r="O4" s="106" t="s">
        <v>9</v>
      </c>
      <c r="P4" s="106" t="s">
        <v>18</v>
      </c>
      <c r="Q4" s="96" t="s">
        <v>26</v>
      </c>
      <c r="R4" s="96" t="s">
        <v>20</v>
      </c>
      <c r="U4" s="96" t="s">
        <v>26</v>
      </c>
      <c r="V4" s="96" t="s">
        <v>20</v>
      </c>
    </row>
    <row r="5" spans="1:22" ht="45" customHeight="1" x14ac:dyDescent="0.25">
      <c r="A5" s="104"/>
      <c r="B5" s="81" t="s">
        <v>1</v>
      </c>
      <c r="C5" s="81" t="s">
        <v>2</v>
      </c>
      <c r="D5" s="80" t="s">
        <v>3</v>
      </c>
      <c r="E5" s="80" t="s">
        <v>12</v>
      </c>
      <c r="F5" s="80" t="s">
        <v>4</v>
      </c>
      <c r="G5" s="5" t="s">
        <v>5</v>
      </c>
      <c r="H5" s="5" t="s">
        <v>7</v>
      </c>
      <c r="I5" s="19" t="s">
        <v>19</v>
      </c>
      <c r="J5" s="96"/>
      <c r="K5" s="81" t="s">
        <v>16</v>
      </c>
      <c r="L5" s="81" t="s">
        <v>17</v>
      </c>
      <c r="M5" s="80" t="s">
        <v>13</v>
      </c>
      <c r="N5" s="81" t="s">
        <v>14</v>
      </c>
      <c r="O5" s="106"/>
      <c r="P5" s="106"/>
      <c r="Q5" s="96"/>
      <c r="R5" s="96"/>
      <c r="U5" s="96"/>
      <c r="V5" s="96"/>
    </row>
    <row r="6" spans="1:22" s="90" customFormat="1" ht="15.75" customHeight="1" x14ac:dyDescent="0.25">
      <c r="A6" s="34">
        <v>1</v>
      </c>
      <c r="B6" s="21">
        <v>43410</v>
      </c>
      <c r="C6" s="21">
        <v>43412</v>
      </c>
      <c r="D6" s="4" t="s">
        <v>56</v>
      </c>
      <c r="E6" s="22">
        <v>863306024474162</v>
      </c>
      <c r="F6" s="4" t="s">
        <v>69</v>
      </c>
      <c r="G6" s="4" t="s">
        <v>57</v>
      </c>
      <c r="H6" s="16" t="s">
        <v>70</v>
      </c>
      <c r="I6" s="75" t="s">
        <v>60</v>
      </c>
      <c r="J6" s="17" t="s">
        <v>66</v>
      </c>
      <c r="K6" s="16" t="s">
        <v>65</v>
      </c>
      <c r="L6" s="16" t="s">
        <v>71</v>
      </c>
      <c r="M6" s="17" t="s">
        <v>67</v>
      </c>
      <c r="N6" s="79">
        <v>10</v>
      </c>
      <c r="O6" s="16" t="s">
        <v>79</v>
      </c>
      <c r="P6" s="16" t="s">
        <v>61</v>
      </c>
      <c r="Q6" s="28" t="s">
        <v>25</v>
      </c>
      <c r="R6" s="4" t="s">
        <v>41</v>
      </c>
      <c r="U6" s="97" t="s">
        <v>25</v>
      </c>
      <c r="V6" s="44" t="s">
        <v>28</v>
      </c>
    </row>
    <row r="7" spans="1:22" s="90" customFormat="1" ht="15.75" customHeight="1" x14ac:dyDescent="0.25">
      <c r="A7" s="34">
        <v>2</v>
      </c>
      <c r="B7" s="21">
        <v>43419</v>
      </c>
      <c r="C7" s="21">
        <v>43423</v>
      </c>
      <c r="D7" s="4" t="s">
        <v>56</v>
      </c>
      <c r="E7" s="22">
        <v>866762026929024</v>
      </c>
      <c r="F7" s="4" t="s">
        <v>69</v>
      </c>
      <c r="G7" s="4" t="s">
        <v>57</v>
      </c>
      <c r="H7" s="24"/>
      <c r="I7" s="82" t="s">
        <v>85</v>
      </c>
      <c r="J7" s="16" t="s">
        <v>37</v>
      </c>
      <c r="K7" s="16"/>
      <c r="L7" s="16" t="s">
        <v>71</v>
      </c>
      <c r="M7" s="16" t="s">
        <v>86</v>
      </c>
      <c r="N7" s="16"/>
      <c r="O7" s="16" t="s">
        <v>79</v>
      </c>
      <c r="P7" s="16" t="s">
        <v>61</v>
      </c>
      <c r="Q7" s="28" t="s">
        <v>27</v>
      </c>
      <c r="R7" s="4" t="s">
        <v>32</v>
      </c>
      <c r="U7" s="98"/>
      <c r="V7" s="44" t="s">
        <v>46</v>
      </c>
    </row>
    <row r="8" spans="1:22" s="90" customFormat="1" ht="15.75" customHeight="1" x14ac:dyDescent="0.25">
      <c r="A8" s="34">
        <v>3</v>
      </c>
      <c r="B8" s="21">
        <v>43419</v>
      </c>
      <c r="C8" s="21">
        <v>43423</v>
      </c>
      <c r="D8" s="4" t="s">
        <v>56</v>
      </c>
      <c r="E8" s="22">
        <v>866762026904274</v>
      </c>
      <c r="F8" s="4" t="s">
        <v>69</v>
      </c>
      <c r="G8" s="4" t="s">
        <v>57</v>
      </c>
      <c r="H8" s="24"/>
      <c r="I8" s="82" t="s">
        <v>85</v>
      </c>
      <c r="J8" s="16" t="s">
        <v>37</v>
      </c>
      <c r="K8" s="16" t="s">
        <v>87</v>
      </c>
      <c r="L8" s="16" t="s">
        <v>71</v>
      </c>
      <c r="M8" s="17" t="s">
        <v>80</v>
      </c>
      <c r="N8" s="16"/>
      <c r="O8" s="16" t="s">
        <v>79</v>
      </c>
      <c r="P8" s="16" t="s">
        <v>61</v>
      </c>
      <c r="Q8" s="28" t="s">
        <v>27</v>
      </c>
      <c r="R8" s="4" t="s">
        <v>33</v>
      </c>
      <c r="U8" s="98"/>
      <c r="V8" s="44" t="s">
        <v>30</v>
      </c>
    </row>
    <row r="9" spans="1:22" s="90" customFormat="1" ht="15.75" customHeight="1" x14ac:dyDescent="0.25">
      <c r="A9" s="34">
        <v>4</v>
      </c>
      <c r="B9" s="21">
        <v>43419</v>
      </c>
      <c r="C9" s="21">
        <v>43423</v>
      </c>
      <c r="D9" s="4" t="s">
        <v>56</v>
      </c>
      <c r="E9" s="22">
        <v>866762025296912</v>
      </c>
      <c r="F9" s="4" t="s">
        <v>69</v>
      </c>
      <c r="G9" s="4" t="s">
        <v>57</v>
      </c>
      <c r="H9" s="25"/>
      <c r="I9" s="24"/>
      <c r="J9" s="16" t="s">
        <v>37</v>
      </c>
      <c r="K9" s="16"/>
      <c r="L9" s="16" t="s">
        <v>71</v>
      </c>
      <c r="M9" s="16" t="s">
        <v>86</v>
      </c>
      <c r="N9" s="16"/>
      <c r="O9" s="16" t="s">
        <v>79</v>
      </c>
      <c r="P9" s="16" t="s">
        <v>61</v>
      </c>
      <c r="Q9" s="28" t="s">
        <v>27</v>
      </c>
      <c r="R9" s="4" t="s">
        <v>33</v>
      </c>
      <c r="U9" s="98"/>
      <c r="V9" s="44" t="s">
        <v>41</v>
      </c>
    </row>
    <row r="10" spans="1:22" s="90" customFormat="1" ht="15.75" customHeight="1" x14ac:dyDescent="0.25">
      <c r="A10" s="34">
        <v>5</v>
      </c>
      <c r="B10" s="21">
        <v>43419</v>
      </c>
      <c r="C10" s="21">
        <v>43423</v>
      </c>
      <c r="D10" s="4" t="s">
        <v>56</v>
      </c>
      <c r="E10" s="22">
        <v>866762026950293</v>
      </c>
      <c r="F10" s="4" t="s">
        <v>69</v>
      </c>
      <c r="G10" s="4" t="s">
        <v>57</v>
      </c>
      <c r="H10" s="24"/>
      <c r="I10" s="74" t="s">
        <v>60</v>
      </c>
      <c r="J10" s="16"/>
      <c r="K10" s="16" t="s">
        <v>88</v>
      </c>
      <c r="L10" s="16" t="s">
        <v>71</v>
      </c>
      <c r="M10" s="16" t="s">
        <v>89</v>
      </c>
      <c r="N10" s="16"/>
      <c r="O10" s="16" t="s">
        <v>79</v>
      </c>
      <c r="P10" s="16" t="s">
        <v>61</v>
      </c>
      <c r="Q10" s="28" t="s">
        <v>27</v>
      </c>
      <c r="R10" s="4" t="s">
        <v>33</v>
      </c>
      <c r="U10" s="99"/>
      <c r="V10" s="44" t="s">
        <v>40</v>
      </c>
    </row>
    <row r="11" spans="1:22" s="90" customFormat="1" ht="15.75" customHeight="1" x14ac:dyDescent="0.25">
      <c r="A11" s="34">
        <v>6</v>
      </c>
      <c r="B11" s="21">
        <v>43419</v>
      </c>
      <c r="C11" s="21">
        <v>43423</v>
      </c>
      <c r="D11" s="4" t="s">
        <v>56</v>
      </c>
      <c r="E11" s="22">
        <v>866762025787647</v>
      </c>
      <c r="F11" s="4" t="s">
        <v>69</v>
      </c>
      <c r="G11" s="4" t="s">
        <v>57</v>
      </c>
      <c r="H11" s="24"/>
      <c r="I11" s="75" t="s">
        <v>90</v>
      </c>
      <c r="J11" s="16"/>
      <c r="K11" s="16" t="s">
        <v>87</v>
      </c>
      <c r="L11" s="16" t="s">
        <v>71</v>
      </c>
      <c r="M11" s="16" t="s">
        <v>80</v>
      </c>
      <c r="N11" s="16"/>
      <c r="O11" s="16" t="s">
        <v>79</v>
      </c>
      <c r="P11" s="16" t="s">
        <v>61</v>
      </c>
      <c r="Q11" s="28" t="s">
        <v>27</v>
      </c>
      <c r="R11" s="4" t="s">
        <v>33</v>
      </c>
      <c r="U11" s="97" t="s">
        <v>27</v>
      </c>
      <c r="V11" s="44" t="s">
        <v>32</v>
      </c>
    </row>
    <row r="12" spans="1:22" s="91" customFormat="1" ht="15.75" customHeight="1" x14ac:dyDescent="0.25">
      <c r="A12" s="34">
        <v>7</v>
      </c>
      <c r="B12" s="21">
        <v>43419</v>
      </c>
      <c r="C12" s="21">
        <v>43423</v>
      </c>
      <c r="D12" s="4" t="s">
        <v>56</v>
      </c>
      <c r="E12" s="22">
        <v>866762025238799</v>
      </c>
      <c r="F12" s="4" t="s">
        <v>69</v>
      </c>
      <c r="G12" s="4" t="s">
        <v>57</v>
      </c>
      <c r="H12" s="24"/>
      <c r="I12" s="95" t="s">
        <v>90</v>
      </c>
      <c r="J12" s="16" t="s">
        <v>91</v>
      </c>
      <c r="K12" s="16"/>
      <c r="L12" s="16" t="s">
        <v>71</v>
      </c>
      <c r="M12" s="16" t="s">
        <v>92</v>
      </c>
      <c r="N12" s="16"/>
      <c r="O12" s="16" t="s">
        <v>79</v>
      </c>
      <c r="P12" s="16" t="s">
        <v>61</v>
      </c>
      <c r="Q12" s="33" t="s">
        <v>27</v>
      </c>
      <c r="R12" s="31" t="s">
        <v>30</v>
      </c>
      <c r="U12" s="98"/>
      <c r="V12" s="45" t="s">
        <v>33</v>
      </c>
    </row>
    <row r="13" spans="1:22" s="90" customFormat="1" ht="15.75" customHeight="1" x14ac:dyDescent="0.25">
      <c r="A13" s="34">
        <v>8</v>
      </c>
      <c r="B13" s="21">
        <v>43419</v>
      </c>
      <c r="C13" s="21">
        <v>43423</v>
      </c>
      <c r="D13" s="4" t="s">
        <v>56</v>
      </c>
      <c r="E13" s="22">
        <v>862118020970502</v>
      </c>
      <c r="F13" s="16"/>
      <c r="G13" s="4" t="s">
        <v>57</v>
      </c>
      <c r="H13" s="26"/>
      <c r="I13" s="83" t="s">
        <v>93</v>
      </c>
      <c r="J13" s="26"/>
      <c r="K13" s="26" t="s">
        <v>87</v>
      </c>
      <c r="L13" s="16" t="s">
        <v>71</v>
      </c>
      <c r="M13" s="16" t="s">
        <v>80</v>
      </c>
      <c r="N13" s="26"/>
      <c r="O13" s="16" t="s">
        <v>79</v>
      </c>
      <c r="P13" s="16" t="s">
        <v>61</v>
      </c>
      <c r="Q13" s="33" t="s">
        <v>27</v>
      </c>
      <c r="R13" s="31" t="s">
        <v>33</v>
      </c>
      <c r="U13" s="99"/>
      <c r="V13" s="44" t="s">
        <v>34</v>
      </c>
    </row>
    <row r="14" spans="1:22" s="90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92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92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92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92"/>
      <c r="U17" s="4" t="s">
        <v>24</v>
      </c>
      <c r="V17" s="4">
        <f>COUNTIF(Q6:Q55,"PM")</f>
        <v>7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92"/>
      <c r="U18" s="4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92"/>
      <c r="U19" s="50" t="s">
        <v>44</v>
      </c>
      <c r="V19" s="51">
        <f>SUM(V17:V18)</f>
        <v>8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92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92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92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92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92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92"/>
      <c r="U25" s="46" t="s">
        <v>36</v>
      </c>
      <c r="V25" s="47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92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92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92"/>
      <c r="U28" s="46" t="s">
        <v>37</v>
      </c>
      <c r="V28" s="47">
        <f>COUNTIF(R6:R55,"MCH")</f>
        <v>1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92"/>
      <c r="U29" s="46" t="s">
        <v>38</v>
      </c>
      <c r="V29" s="47">
        <f>COUNTIF(R6:R55,"NCFW")</f>
        <v>5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92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92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92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92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92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92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92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92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92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92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92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92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92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92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92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92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92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92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92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92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92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92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92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92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92"/>
    </row>
    <row r="55" spans="1:18" ht="16.5" x14ac:dyDescent="0.25">
      <c r="A55" s="34">
        <v>50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92"/>
    </row>
    <row r="57" spans="1:18" ht="16.5" x14ac:dyDescent="0.25">
      <c r="N57" s="94"/>
      <c r="O57" s="94"/>
    </row>
    <row r="58" spans="1:18" ht="16.5" x14ac:dyDescent="0.25">
      <c r="N58" s="94"/>
      <c r="O58" s="94"/>
    </row>
    <row r="59" spans="1:18" ht="16.5" x14ac:dyDescent="0.25">
      <c r="N59" s="94"/>
      <c r="O59" s="94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44.5703125" customWidth="1"/>
    <col min="12" max="12" width="44.570312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00" t="s">
        <v>54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1"/>
    </row>
    <row r="2" spans="1:22" ht="20.25" customHeight="1" x14ac:dyDescent="0.25">
      <c r="A2" s="101" t="s">
        <v>11</v>
      </c>
      <c r="B2" s="102"/>
      <c r="C2" s="102"/>
      <c r="D2" s="102"/>
      <c r="E2" s="103" t="s">
        <v>53</v>
      </c>
      <c r="F2" s="10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 t="s">
        <v>48</v>
      </c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04" t="s">
        <v>0</v>
      </c>
      <c r="B4" s="105" t="s">
        <v>10</v>
      </c>
      <c r="C4" s="105"/>
      <c r="D4" s="105"/>
      <c r="E4" s="105"/>
      <c r="F4" s="105"/>
      <c r="G4" s="105"/>
      <c r="H4" s="105"/>
      <c r="I4" s="105"/>
      <c r="J4" s="96" t="s">
        <v>6</v>
      </c>
      <c r="K4" s="96" t="s">
        <v>15</v>
      </c>
      <c r="L4" s="96"/>
      <c r="M4" s="96" t="s">
        <v>8</v>
      </c>
      <c r="N4" s="96"/>
      <c r="O4" s="106" t="s">
        <v>9</v>
      </c>
      <c r="P4" s="106" t="s">
        <v>18</v>
      </c>
      <c r="Q4" s="96" t="s">
        <v>26</v>
      </c>
      <c r="R4" s="96" t="s">
        <v>20</v>
      </c>
      <c r="U4" s="96" t="s">
        <v>26</v>
      </c>
      <c r="V4" s="96" t="s">
        <v>20</v>
      </c>
    </row>
    <row r="5" spans="1:22" ht="45" customHeight="1" x14ac:dyDescent="0.25">
      <c r="A5" s="104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96"/>
      <c r="K5" s="53" t="s">
        <v>16</v>
      </c>
      <c r="L5" s="53" t="s">
        <v>17</v>
      </c>
      <c r="M5" s="52" t="s">
        <v>13</v>
      </c>
      <c r="N5" s="53" t="s">
        <v>14</v>
      </c>
      <c r="O5" s="106"/>
      <c r="P5" s="106"/>
      <c r="Q5" s="96"/>
      <c r="R5" s="96"/>
      <c r="U5" s="96"/>
      <c r="V5" s="96"/>
    </row>
    <row r="6" spans="1:22" s="2" customFormat="1" ht="15.75" customHeight="1" x14ac:dyDescent="0.25">
      <c r="A6" s="34">
        <v>1</v>
      </c>
      <c r="B6" s="21">
        <v>43410</v>
      </c>
      <c r="C6" s="21">
        <v>43412</v>
      </c>
      <c r="D6" s="4" t="s">
        <v>49</v>
      </c>
      <c r="E6" s="22">
        <v>861694031094137</v>
      </c>
      <c r="F6" s="4"/>
      <c r="G6" s="4" t="s">
        <v>57</v>
      </c>
      <c r="H6" s="16" t="s">
        <v>78</v>
      </c>
      <c r="I6" s="17" t="s">
        <v>64</v>
      </c>
      <c r="J6" s="17" t="s">
        <v>68</v>
      </c>
      <c r="K6" s="16" t="s">
        <v>63</v>
      </c>
      <c r="L6" s="16" t="s">
        <v>50</v>
      </c>
      <c r="M6" s="17" t="s">
        <v>77</v>
      </c>
      <c r="N6" s="79">
        <v>220</v>
      </c>
      <c r="O6" s="16" t="s">
        <v>79</v>
      </c>
      <c r="P6" s="16" t="s">
        <v>61</v>
      </c>
      <c r="Q6" s="28" t="s">
        <v>25</v>
      </c>
      <c r="R6" s="4" t="s">
        <v>46</v>
      </c>
      <c r="U6" s="97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43419</v>
      </c>
      <c r="C7" s="21">
        <v>43423</v>
      </c>
      <c r="D7" s="4" t="s">
        <v>49</v>
      </c>
      <c r="E7" s="22">
        <v>866104022163557</v>
      </c>
      <c r="F7" s="4"/>
      <c r="G7" s="4" t="s">
        <v>57</v>
      </c>
      <c r="H7" s="24"/>
      <c r="I7" s="82" t="s">
        <v>81</v>
      </c>
      <c r="J7" s="16" t="s">
        <v>82</v>
      </c>
      <c r="K7" s="16" t="s">
        <v>83</v>
      </c>
      <c r="L7" s="16" t="s">
        <v>50</v>
      </c>
      <c r="M7" s="16" t="s">
        <v>84</v>
      </c>
      <c r="N7" s="16"/>
      <c r="O7" s="16" t="s">
        <v>79</v>
      </c>
      <c r="P7" s="16" t="s">
        <v>61</v>
      </c>
      <c r="Q7" s="28" t="s">
        <v>27</v>
      </c>
      <c r="R7" s="4" t="s">
        <v>33</v>
      </c>
      <c r="U7" s="98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98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98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99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97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98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99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78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100" t="s">
        <v>54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7"/>
      <c r="R1" s="49"/>
    </row>
    <row r="2" spans="1:21" ht="20.25" customHeight="1" x14ac:dyDescent="0.25">
      <c r="A2" s="101" t="s">
        <v>11</v>
      </c>
      <c r="B2" s="102"/>
      <c r="C2" s="102"/>
      <c r="D2" s="102"/>
      <c r="E2" s="103" t="s">
        <v>53</v>
      </c>
      <c r="F2" s="103"/>
      <c r="G2" s="8"/>
      <c r="H2" s="9"/>
      <c r="I2" s="71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72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112" t="s">
        <v>0</v>
      </c>
      <c r="B4" s="114" t="s">
        <v>10</v>
      </c>
      <c r="C4" s="115"/>
      <c r="D4" s="115"/>
      <c r="E4" s="115"/>
      <c r="F4" s="115"/>
      <c r="G4" s="115"/>
      <c r="H4" s="115"/>
      <c r="I4" s="116"/>
      <c r="J4" s="117" t="s">
        <v>6</v>
      </c>
      <c r="K4" s="96" t="s">
        <v>15</v>
      </c>
      <c r="L4" s="96"/>
      <c r="M4" s="119" t="s">
        <v>8</v>
      </c>
      <c r="N4" s="120"/>
      <c r="O4" s="121" t="s">
        <v>9</v>
      </c>
      <c r="P4" s="121" t="s">
        <v>18</v>
      </c>
      <c r="Q4" s="96" t="s">
        <v>26</v>
      </c>
      <c r="R4" s="96" t="s">
        <v>20</v>
      </c>
      <c r="T4" s="96" t="s">
        <v>26</v>
      </c>
      <c r="U4" s="96" t="s">
        <v>20</v>
      </c>
    </row>
    <row r="5" spans="1:21" ht="45" customHeight="1" x14ac:dyDescent="0.25">
      <c r="A5" s="113"/>
      <c r="B5" s="67" t="s">
        <v>1</v>
      </c>
      <c r="C5" s="67" t="s">
        <v>2</v>
      </c>
      <c r="D5" s="66" t="s">
        <v>3</v>
      </c>
      <c r="E5" s="66" t="s">
        <v>12</v>
      </c>
      <c r="F5" s="66" t="s">
        <v>4</v>
      </c>
      <c r="G5" s="5" t="s">
        <v>5</v>
      </c>
      <c r="H5" s="5" t="s">
        <v>7</v>
      </c>
      <c r="I5" s="73" t="s">
        <v>19</v>
      </c>
      <c r="J5" s="118"/>
      <c r="K5" s="67" t="s">
        <v>16</v>
      </c>
      <c r="L5" s="67" t="s">
        <v>17</v>
      </c>
      <c r="M5" s="66" t="s">
        <v>13</v>
      </c>
      <c r="N5" s="67" t="s">
        <v>14</v>
      </c>
      <c r="O5" s="122"/>
      <c r="P5" s="122"/>
      <c r="Q5" s="96"/>
      <c r="R5" s="96"/>
      <c r="T5" s="96"/>
      <c r="U5" s="96"/>
    </row>
    <row r="6" spans="1:21" s="58" customFormat="1" ht="15.75" customHeight="1" x14ac:dyDescent="0.25">
      <c r="A6" s="34">
        <v>1</v>
      </c>
      <c r="B6" s="21">
        <v>43410</v>
      </c>
      <c r="C6" s="21">
        <v>43412</v>
      </c>
      <c r="D6" s="4" t="s">
        <v>47</v>
      </c>
      <c r="E6" s="22">
        <v>866050031767492</v>
      </c>
      <c r="F6" s="4" t="s">
        <v>58</v>
      </c>
      <c r="G6" s="4" t="s">
        <v>5</v>
      </c>
      <c r="H6" s="16" t="s">
        <v>75</v>
      </c>
      <c r="I6" s="70" t="s">
        <v>60</v>
      </c>
      <c r="J6" s="17" t="s">
        <v>62</v>
      </c>
      <c r="K6" s="16" t="s">
        <v>59</v>
      </c>
      <c r="L6" s="16" t="s">
        <v>51</v>
      </c>
      <c r="M6" s="17" t="s">
        <v>76</v>
      </c>
      <c r="N6" s="16"/>
      <c r="O6" s="16" t="s">
        <v>79</v>
      </c>
      <c r="P6" s="16" t="s">
        <v>61</v>
      </c>
      <c r="Q6" s="16" t="s">
        <v>25</v>
      </c>
      <c r="R6" s="16" t="s">
        <v>46</v>
      </c>
      <c r="T6" s="97" t="s">
        <v>25</v>
      </c>
      <c r="U6" s="59" t="s">
        <v>28</v>
      </c>
    </row>
    <row r="7" spans="1:21" s="60" customFormat="1" ht="15.75" customHeight="1" x14ac:dyDescent="0.25">
      <c r="A7" s="16">
        <v>2</v>
      </c>
      <c r="B7" s="21">
        <v>43410</v>
      </c>
      <c r="C7" s="21">
        <v>43412</v>
      </c>
      <c r="D7" s="4" t="s">
        <v>47</v>
      </c>
      <c r="E7" s="22">
        <v>866050031765496</v>
      </c>
      <c r="F7" s="4" t="s">
        <v>58</v>
      </c>
      <c r="G7" s="4" t="s">
        <v>5</v>
      </c>
      <c r="H7" s="16" t="s">
        <v>75</v>
      </c>
      <c r="I7" s="70" t="s">
        <v>60</v>
      </c>
      <c r="J7" s="16" t="s">
        <v>62</v>
      </c>
      <c r="K7" s="16" t="s">
        <v>59</v>
      </c>
      <c r="L7" s="16" t="s">
        <v>51</v>
      </c>
      <c r="M7" s="17" t="s">
        <v>76</v>
      </c>
      <c r="N7" s="16"/>
      <c r="O7" s="16" t="s">
        <v>79</v>
      </c>
      <c r="P7" s="16" t="s">
        <v>61</v>
      </c>
      <c r="Q7" s="16" t="s">
        <v>25</v>
      </c>
      <c r="R7" s="16" t="s">
        <v>46</v>
      </c>
      <c r="T7" s="98"/>
      <c r="U7" s="61" t="s">
        <v>29</v>
      </c>
    </row>
    <row r="8" spans="1:21" s="60" customFormat="1" ht="15.75" customHeight="1" x14ac:dyDescent="0.25">
      <c r="A8" s="16">
        <v>3</v>
      </c>
      <c r="B8" s="21">
        <v>43410</v>
      </c>
      <c r="C8" s="21">
        <v>43412</v>
      </c>
      <c r="D8" s="4" t="s">
        <v>47</v>
      </c>
      <c r="E8" s="22">
        <v>866050031759796</v>
      </c>
      <c r="F8" s="4" t="s">
        <v>58</v>
      </c>
      <c r="G8" s="4" t="s">
        <v>5</v>
      </c>
      <c r="H8" s="16" t="s">
        <v>75</v>
      </c>
      <c r="I8" s="70" t="s">
        <v>60</v>
      </c>
      <c r="J8" s="16" t="s">
        <v>62</v>
      </c>
      <c r="K8" s="16" t="s">
        <v>59</v>
      </c>
      <c r="L8" s="16" t="s">
        <v>51</v>
      </c>
      <c r="M8" s="17" t="s">
        <v>76</v>
      </c>
      <c r="N8" s="16"/>
      <c r="O8" s="16" t="s">
        <v>79</v>
      </c>
      <c r="P8" s="16" t="s">
        <v>61</v>
      </c>
      <c r="Q8" s="16" t="s">
        <v>25</v>
      </c>
      <c r="R8" s="16" t="s">
        <v>46</v>
      </c>
      <c r="T8" s="98"/>
      <c r="U8" s="61" t="s">
        <v>30</v>
      </c>
    </row>
    <row r="9" spans="1:21" s="60" customFormat="1" ht="15.75" customHeight="1" x14ac:dyDescent="0.25">
      <c r="A9" s="16">
        <v>4</v>
      </c>
      <c r="B9" s="21">
        <v>43410</v>
      </c>
      <c r="C9" s="21">
        <v>43412</v>
      </c>
      <c r="D9" s="4" t="s">
        <v>47</v>
      </c>
      <c r="E9" s="22">
        <v>866050031765546</v>
      </c>
      <c r="F9" s="4" t="s">
        <v>58</v>
      </c>
      <c r="G9" s="4" t="s">
        <v>5</v>
      </c>
      <c r="H9" s="16" t="s">
        <v>75</v>
      </c>
      <c r="I9" s="70" t="s">
        <v>60</v>
      </c>
      <c r="J9" s="16" t="s">
        <v>62</v>
      </c>
      <c r="K9" s="16" t="s">
        <v>59</v>
      </c>
      <c r="L9" s="16" t="s">
        <v>51</v>
      </c>
      <c r="M9" s="17" t="s">
        <v>76</v>
      </c>
      <c r="N9" s="16"/>
      <c r="O9" s="16" t="s">
        <v>79</v>
      </c>
      <c r="P9" s="16" t="s">
        <v>61</v>
      </c>
      <c r="Q9" s="16" t="s">
        <v>25</v>
      </c>
      <c r="R9" s="16" t="s">
        <v>46</v>
      </c>
      <c r="T9" s="98"/>
      <c r="U9" s="61" t="s">
        <v>41</v>
      </c>
    </row>
    <row r="10" spans="1:21" s="60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74"/>
      <c r="J10" s="16"/>
      <c r="K10" s="16"/>
      <c r="L10" s="16"/>
      <c r="M10" s="16"/>
      <c r="N10" s="16"/>
      <c r="O10" s="16"/>
      <c r="P10" s="16"/>
      <c r="Q10" s="17"/>
      <c r="R10" s="62"/>
      <c r="T10" s="99"/>
      <c r="U10" s="61" t="s">
        <v>40</v>
      </c>
    </row>
    <row r="11" spans="1:21" s="60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75"/>
      <c r="J11" s="16"/>
      <c r="K11" s="16"/>
      <c r="L11" s="16"/>
      <c r="M11" s="16"/>
      <c r="N11" s="16"/>
      <c r="O11" s="16"/>
      <c r="P11" s="16"/>
      <c r="Q11" s="17"/>
      <c r="R11" s="62"/>
      <c r="T11" s="109" t="s">
        <v>27</v>
      </c>
      <c r="U11" s="61" t="s">
        <v>32</v>
      </c>
    </row>
    <row r="12" spans="1:21" s="55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74"/>
      <c r="J12" s="16"/>
      <c r="K12" s="16"/>
      <c r="L12" s="16"/>
      <c r="M12" s="16"/>
      <c r="N12" s="16"/>
      <c r="O12" s="16"/>
      <c r="P12" s="16"/>
      <c r="Q12" s="17"/>
      <c r="R12" s="54"/>
      <c r="T12" s="110"/>
      <c r="U12" s="56" t="s">
        <v>33</v>
      </c>
    </row>
    <row r="13" spans="1:21" s="60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70"/>
      <c r="J13" s="16"/>
      <c r="K13" s="16"/>
      <c r="L13" s="16"/>
      <c r="M13" s="16"/>
      <c r="N13" s="16"/>
      <c r="O13" s="16"/>
      <c r="P13" s="16"/>
      <c r="Q13" s="17"/>
      <c r="R13" s="62"/>
      <c r="T13" s="111"/>
      <c r="U13" s="61" t="s">
        <v>34</v>
      </c>
    </row>
    <row r="14" spans="1:21" s="60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70"/>
      <c r="J14" s="16"/>
      <c r="K14" s="16"/>
      <c r="L14" s="16"/>
      <c r="M14" s="16"/>
      <c r="N14" s="16"/>
      <c r="O14" s="16"/>
      <c r="P14" s="16"/>
      <c r="Q14" s="17"/>
      <c r="R14" s="62"/>
    </row>
    <row r="15" spans="1:21" s="60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70"/>
      <c r="J15" s="16"/>
      <c r="K15" s="16"/>
      <c r="L15" s="16"/>
      <c r="M15" s="16"/>
      <c r="N15" s="16"/>
      <c r="O15" s="16"/>
      <c r="P15" s="16"/>
      <c r="Q15" s="17"/>
      <c r="R15" s="62"/>
    </row>
    <row r="16" spans="1:21" s="60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70"/>
      <c r="J16" s="16"/>
      <c r="K16" s="16"/>
      <c r="L16" s="16"/>
      <c r="M16" s="16"/>
      <c r="N16" s="16"/>
      <c r="O16" s="16"/>
      <c r="P16" s="16"/>
      <c r="Q16" s="17"/>
      <c r="R16" s="62"/>
      <c r="T16" s="57" t="s">
        <v>21</v>
      </c>
      <c r="U16" s="38" t="s">
        <v>22</v>
      </c>
    </row>
    <row r="17" spans="1:21" s="60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70"/>
      <c r="J17" s="16"/>
      <c r="K17" s="16"/>
      <c r="L17" s="16"/>
      <c r="M17" s="16"/>
      <c r="N17" s="16"/>
      <c r="O17" s="16"/>
      <c r="P17" s="16"/>
      <c r="Q17" s="17"/>
      <c r="R17" s="62"/>
      <c r="T17" s="63" t="s">
        <v>24</v>
      </c>
      <c r="U17" s="64">
        <f>COUNTIF(Q6:Q105,"PM")</f>
        <v>0</v>
      </c>
    </row>
    <row r="18" spans="1:21" s="60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70"/>
      <c r="J18" s="16"/>
      <c r="K18" s="16"/>
      <c r="L18" s="16"/>
      <c r="M18" s="16"/>
      <c r="N18" s="16"/>
      <c r="O18" s="16"/>
      <c r="P18" s="16"/>
      <c r="Q18" s="17"/>
      <c r="R18" s="62"/>
      <c r="T18" s="63" t="s">
        <v>23</v>
      </c>
      <c r="U18" s="64">
        <f>COUNTIF(Q6:Q105,"PC")</f>
        <v>4</v>
      </c>
    </row>
    <row r="19" spans="1:21" s="60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70"/>
      <c r="J19" s="16"/>
      <c r="K19" s="16"/>
      <c r="L19" s="16"/>
      <c r="M19" s="16"/>
      <c r="N19" s="16"/>
      <c r="O19" s="16"/>
      <c r="P19" s="16"/>
      <c r="Q19" s="17"/>
      <c r="R19" s="62"/>
      <c r="T19" s="62"/>
      <c r="U19" s="62"/>
    </row>
    <row r="20" spans="1:21" s="60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74"/>
      <c r="J20" s="16"/>
      <c r="K20" s="16"/>
      <c r="L20" s="16"/>
      <c r="M20" s="16"/>
      <c r="N20" s="16"/>
      <c r="O20" s="16"/>
      <c r="P20" s="16"/>
      <c r="Q20" s="17"/>
      <c r="R20" s="62"/>
    </row>
    <row r="21" spans="1:21" s="60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74"/>
      <c r="J21" s="16"/>
      <c r="K21" s="16"/>
      <c r="L21" s="16"/>
      <c r="M21" s="16"/>
      <c r="N21" s="16"/>
      <c r="O21" s="16"/>
      <c r="P21" s="16"/>
      <c r="Q21" s="17"/>
      <c r="R21" s="62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76"/>
      <c r="J22" s="4"/>
      <c r="K22" s="4"/>
      <c r="L22" s="4"/>
      <c r="M22" s="4"/>
      <c r="N22" s="4"/>
      <c r="O22" s="4"/>
      <c r="P22" s="4"/>
      <c r="Q22" s="33"/>
      <c r="R22" s="65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76"/>
      <c r="J23" s="4"/>
      <c r="K23" s="4"/>
      <c r="L23" s="4"/>
      <c r="M23" s="4"/>
      <c r="N23" s="4"/>
      <c r="O23" s="4"/>
      <c r="P23" s="4"/>
      <c r="Q23" s="33"/>
      <c r="R23" s="65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76"/>
      <c r="J24" s="4"/>
      <c r="K24" s="4"/>
      <c r="L24" s="4"/>
      <c r="M24" s="4"/>
      <c r="N24" s="4"/>
      <c r="O24" s="4"/>
      <c r="P24" s="4"/>
      <c r="Q24" s="33"/>
      <c r="R24" s="65"/>
      <c r="T24" s="46" t="s">
        <v>45</v>
      </c>
      <c r="U24" s="47">
        <f>COUNTIF(R6:R105,"GSM")</f>
        <v>4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76"/>
      <c r="J25" s="4"/>
      <c r="K25" s="4"/>
      <c r="L25" s="4"/>
      <c r="M25" s="4"/>
      <c r="N25" s="4"/>
      <c r="O25" s="4"/>
      <c r="P25" s="4"/>
      <c r="Q25" s="33"/>
      <c r="R25" s="65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76"/>
      <c r="J26" s="16"/>
      <c r="K26" s="4"/>
      <c r="L26" s="4"/>
      <c r="M26" s="16"/>
      <c r="N26" s="4"/>
      <c r="O26" s="4"/>
      <c r="P26" s="4"/>
      <c r="Q26" s="33"/>
      <c r="R26" s="65"/>
      <c r="T26" s="46" t="s">
        <v>42</v>
      </c>
      <c r="U26" s="47">
        <f>COUNTIF(R6:R105,"NG")</f>
        <v>0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76"/>
      <c r="J27" s="4"/>
      <c r="K27" s="4"/>
      <c r="L27" s="4"/>
      <c r="M27" s="4"/>
      <c r="N27" s="4"/>
      <c r="O27" s="4"/>
      <c r="P27" s="4"/>
      <c r="Q27" s="33"/>
      <c r="R27" s="65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75"/>
      <c r="J28" s="38"/>
      <c r="K28" s="16"/>
      <c r="L28" s="16"/>
      <c r="M28" s="38"/>
      <c r="N28" s="38"/>
      <c r="O28" s="38"/>
      <c r="P28" s="38"/>
      <c r="Q28" s="28"/>
      <c r="R28" s="65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70"/>
      <c r="J29" s="16"/>
      <c r="K29" s="16"/>
      <c r="L29" s="16"/>
      <c r="M29" s="16"/>
      <c r="N29" s="16"/>
      <c r="O29" s="16"/>
      <c r="P29" s="16"/>
      <c r="Q29" s="33"/>
      <c r="R29" s="65"/>
      <c r="T29" s="46" t="s">
        <v>38</v>
      </c>
      <c r="U29" s="47">
        <f>COUNTIF(R6:R105,"NCFW")</f>
        <v>0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70"/>
      <c r="J30" s="16"/>
      <c r="K30" s="16"/>
      <c r="L30" s="16"/>
      <c r="M30" s="16"/>
      <c r="N30" s="16"/>
      <c r="O30" s="16"/>
      <c r="P30" s="16"/>
      <c r="Q30" s="33"/>
      <c r="R30" s="6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70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70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70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70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70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70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70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70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70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70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70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70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70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70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70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70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70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70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70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70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70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70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70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70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70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70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70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70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70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70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70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70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70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70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70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70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70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70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70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70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70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70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70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70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70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70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70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70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70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70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70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70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70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70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70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70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70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70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70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70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70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70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70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70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70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70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70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70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70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70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70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70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70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70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77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I1" zoomScale="55" zoomScaleNormal="55" workbookViewId="0">
      <selection activeCell="B6" sqref="B6:R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100" t="s">
        <v>54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7"/>
      <c r="R1" s="49"/>
    </row>
    <row r="2" spans="1:21" ht="20.25" customHeight="1" x14ac:dyDescent="0.25">
      <c r="A2" s="101" t="s">
        <v>11</v>
      </c>
      <c r="B2" s="102"/>
      <c r="C2" s="102"/>
      <c r="D2" s="102"/>
      <c r="E2" s="103" t="s">
        <v>53</v>
      </c>
      <c r="F2" s="103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112" t="s">
        <v>0</v>
      </c>
      <c r="B4" s="114" t="s">
        <v>10</v>
      </c>
      <c r="C4" s="115"/>
      <c r="D4" s="115"/>
      <c r="E4" s="115"/>
      <c r="F4" s="115"/>
      <c r="G4" s="115"/>
      <c r="H4" s="115"/>
      <c r="I4" s="116"/>
      <c r="J4" s="117" t="s">
        <v>6</v>
      </c>
      <c r="K4" s="96" t="s">
        <v>15</v>
      </c>
      <c r="L4" s="96"/>
      <c r="M4" s="119" t="s">
        <v>8</v>
      </c>
      <c r="N4" s="120"/>
      <c r="O4" s="121" t="s">
        <v>9</v>
      </c>
      <c r="P4" s="121" t="s">
        <v>18</v>
      </c>
      <c r="Q4" s="96" t="s">
        <v>26</v>
      </c>
      <c r="R4" s="96" t="s">
        <v>20</v>
      </c>
      <c r="T4" s="96" t="s">
        <v>26</v>
      </c>
      <c r="U4" s="96" t="s">
        <v>20</v>
      </c>
    </row>
    <row r="5" spans="1:21" ht="45" customHeight="1" x14ac:dyDescent="0.25">
      <c r="A5" s="113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118"/>
      <c r="K5" s="1" t="s">
        <v>16</v>
      </c>
      <c r="L5" s="1" t="s">
        <v>17</v>
      </c>
      <c r="M5" s="20" t="s">
        <v>13</v>
      </c>
      <c r="N5" s="1" t="s">
        <v>14</v>
      </c>
      <c r="O5" s="122"/>
      <c r="P5" s="122"/>
      <c r="Q5" s="96"/>
      <c r="R5" s="96"/>
      <c r="T5" s="96"/>
      <c r="U5" s="96"/>
    </row>
    <row r="6" spans="1:21" s="58" customFormat="1" ht="15.75" customHeight="1" x14ac:dyDescent="0.25">
      <c r="A6" s="34">
        <v>1</v>
      </c>
      <c r="B6" s="21">
        <v>43410</v>
      </c>
      <c r="C6" s="21">
        <v>43412</v>
      </c>
      <c r="D6" s="4" t="s">
        <v>52</v>
      </c>
      <c r="E6" s="22">
        <v>868183034696984</v>
      </c>
      <c r="F6" s="4"/>
      <c r="G6" s="4" t="s">
        <v>55</v>
      </c>
      <c r="H6" s="16"/>
      <c r="I6" s="75" t="s">
        <v>73</v>
      </c>
      <c r="J6" s="17"/>
      <c r="K6" s="16" t="s">
        <v>72</v>
      </c>
      <c r="L6" s="16" t="s">
        <v>74</v>
      </c>
      <c r="M6" s="17" t="s">
        <v>80</v>
      </c>
      <c r="N6" s="16"/>
      <c r="O6" s="16" t="s">
        <v>79</v>
      </c>
      <c r="P6" s="16" t="s">
        <v>61</v>
      </c>
      <c r="Q6" s="28" t="s">
        <v>27</v>
      </c>
      <c r="R6" s="4" t="s">
        <v>33</v>
      </c>
      <c r="T6" s="97" t="s">
        <v>25</v>
      </c>
      <c r="U6" s="59" t="s">
        <v>28</v>
      </c>
    </row>
    <row r="7" spans="1:21" s="60" customFormat="1" ht="15.75" customHeight="1" x14ac:dyDescent="0.25">
      <c r="A7" s="16">
        <v>2</v>
      </c>
      <c r="B7" s="21">
        <v>43410</v>
      </c>
      <c r="C7" s="21">
        <v>43412</v>
      </c>
      <c r="D7" s="4" t="s">
        <v>56</v>
      </c>
      <c r="E7" s="22">
        <v>863306024474162</v>
      </c>
      <c r="F7" s="4" t="s">
        <v>69</v>
      </c>
      <c r="G7" s="4" t="s">
        <v>57</v>
      </c>
      <c r="H7" s="16" t="s">
        <v>70</v>
      </c>
      <c r="I7" s="75" t="s">
        <v>60</v>
      </c>
      <c r="J7" s="17" t="s">
        <v>66</v>
      </c>
      <c r="K7" s="16" t="s">
        <v>65</v>
      </c>
      <c r="L7" s="16" t="s">
        <v>71</v>
      </c>
      <c r="M7" s="17" t="s">
        <v>67</v>
      </c>
      <c r="N7" s="79">
        <v>10</v>
      </c>
      <c r="O7" s="16" t="s">
        <v>79</v>
      </c>
      <c r="P7" s="16" t="s">
        <v>61</v>
      </c>
      <c r="Q7" s="28" t="s">
        <v>25</v>
      </c>
      <c r="R7" s="4" t="s">
        <v>41</v>
      </c>
      <c r="T7" s="98"/>
      <c r="U7" s="61" t="s">
        <v>29</v>
      </c>
    </row>
    <row r="8" spans="1:21" s="60" customFormat="1" ht="15.75" customHeight="1" x14ac:dyDescent="0.25">
      <c r="A8" s="16">
        <v>3</v>
      </c>
      <c r="B8" s="21">
        <v>43419</v>
      </c>
      <c r="C8" s="21">
        <v>43423</v>
      </c>
      <c r="D8" s="4" t="s">
        <v>56</v>
      </c>
      <c r="E8" s="22">
        <v>866762026929024</v>
      </c>
      <c r="F8" s="4" t="s">
        <v>69</v>
      </c>
      <c r="G8" s="4" t="s">
        <v>57</v>
      </c>
      <c r="H8" s="24"/>
      <c r="I8" s="82" t="s">
        <v>85</v>
      </c>
      <c r="J8" s="16" t="s">
        <v>37</v>
      </c>
      <c r="K8" s="16"/>
      <c r="L8" s="16" t="s">
        <v>71</v>
      </c>
      <c r="M8" s="16" t="s">
        <v>86</v>
      </c>
      <c r="N8" s="16"/>
      <c r="O8" s="16" t="s">
        <v>79</v>
      </c>
      <c r="P8" s="16" t="s">
        <v>61</v>
      </c>
      <c r="Q8" s="28" t="s">
        <v>27</v>
      </c>
      <c r="R8" s="4" t="s">
        <v>32</v>
      </c>
      <c r="T8" s="98"/>
      <c r="U8" s="61" t="s">
        <v>30</v>
      </c>
    </row>
    <row r="9" spans="1:21" s="60" customFormat="1" ht="15.75" customHeight="1" x14ac:dyDescent="0.25">
      <c r="A9" s="16">
        <v>4</v>
      </c>
      <c r="B9" s="21">
        <v>43419</v>
      </c>
      <c r="C9" s="21">
        <v>43423</v>
      </c>
      <c r="D9" s="4" t="s">
        <v>56</v>
      </c>
      <c r="E9" s="22">
        <v>866762026904274</v>
      </c>
      <c r="F9" s="4" t="s">
        <v>69</v>
      </c>
      <c r="G9" s="4" t="s">
        <v>57</v>
      </c>
      <c r="H9" s="24"/>
      <c r="I9" s="82" t="s">
        <v>85</v>
      </c>
      <c r="J9" s="16" t="s">
        <v>37</v>
      </c>
      <c r="K9" s="16" t="s">
        <v>87</v>
      </c>
      <c r="L9" s="16" t="s">
        <v>71</v>
      </c>
      <c r="M9" s="17" t="s">
        <v>80</v>
      </c>
      <c r="N9" s="16"/>
      <c r="O9" s="16" t="s">
        <v>79</v>
      </c>
      <c r="P9" s="16" t="s">
        <v>61</v>
      </c>
      <c r="Q9" s="28" t="s">
        <v>27</v>
      </c>
      <c r="R9" s="4" t="s">
        <v>33</v>
      </c>
      <c r="T9" s="98"/>
      <c r="U9" s="61" t="s">
        <v>41</v>
      </c>
    </row>
    <row r="10" spans="1:21" s="60" customFormat="1" ht="15.75" customHeight="1" x14ac:dyDescent="0.25">
      <c r="A10" s="16">
        <v>5</v>
      </c>
      <c r="B10" s="21">
        <v>43419</v>
      </c>
      <c r="C10" s="21">
        <v>43423</v>
      </c>
      <c r="D10" s="4" t="s">
        <v>56</v>
      </c>
      <c r="E10" s="22">
        <v>866762025296912</v>
      </c>
      <c r="F10" s="4" t="s">
        <v>69</v>
      </c>
      <c r="G10" s="4" t="s">
        <v>57</v>
      </c>
      <c r="H10" s="25"/>
      <c r="I10" s="24"/>
      <c r="J10" s="16" t="s">
        <v>37</v>
      </c>
      <c r="K10" s="16"/>
      <c r="L10" s="16" t="s">
        <v>71</v>
      </c>
      <c r="M10" s="16" t="s">
        <v>86</v>
      </c>
      <c r="N10" s="16"/>
      <c r="O10" s="16" t="s">
        <v>79</v>
      </c>
      <c r="P10" s="16" t="s">
        <v>61</v>
      </c>
      <c r="Q10" s="28" t="s">
        <v>27</v>
      </c>
      <c r="R10" s="4" t="s">
        <v>33</v>
      </c>
      <c r="T10" s="99"/>
      <c r="U10" s="61" t="s">
        <v>40</v>
      </c>
    </row>
    <row r="11" spans="1:21" s="60" customFormat="1" ht="15.75" customHeight="1" x14ac:dyDescent="0.25">
      <c r="A11" s="16">
        <v>6</v>
      </c>
      <c r="B11" s="21">
        <v>43419</v>
      </c>
      <c r="C11" s="21">
        <v>43423</v>
      </c>
      <c r="D11" s="4" t="s">
        <v>56</v>
      </c>
      <c r="E11" s="22">
        <v>866762026950293</v>
      </c>
      <c r="F11" s="4" t="s">
        <v>69</v>
      </c>
      <c r="G11" s="4" t="s">
        <v>57</v>
      </c>
      <c r="H11" s="24"/>
      <c r="I11" s="74" t="s">
        <v>60</v>
      </c>
      <c r="J11" s="16"/>
      <c r="K11" s="16" t="s">
        <v>88</v>
      </c>
      <c r="L11" s="16" t="s">
        <v>71</v>
      </c>
      <c r="M11" s="16" t="s">
        <v>89</v>
      </c>
      <c r="N11" s="16"/>
      <c r="O11" s="16" t="s">
        <v>79</v>
      </c>
      <c r="P11" s="16" t="s">
        <v>61</v>
      </c>
      <c r="Q11" s="28" t="s">
        <v>27</v>
      </c>
      <c r="R11" s="4" t="s">
        <v>33</v>
      </c>
      <c r="T11" s="109" t="s">
        <v>27</v>
      </c>
      <c r="U11" s="61" t="s">
        <v>32</v>
      </c>
    </row>
    <row r="12" spans="1:21" s="55" customFormat="1" ht="15.75" customHeight="1" x14ac:dyDescent="0.25">
      <c r="A12" s="16">
        <v>7</v>
      </c>
      <c r="B12" s="21">
        <v>43419</v>
      </c>
      <c r="C12" s="21">
        <v>43423</v>
      </c>
      <c r="D12" s="4" t="s">
        <v>56</v>
      </c>
      <c r="E12" s="22">
        <v>866762025787647</v>
      </c>
      <c r="F12" s="4" t="s">
        <v>69</v>
      </c>
      <c r="G12" s="4" t="s">
        <v>57</v>
      </c>
      <c r="H12" s="24"/>
      <c r="I12" s="75" t="s">
        <v>90</v>
      </c>
      <c r="J12" s="16"/>
      <c r="K12" s="16" t="s">
        <v>87</v>
      </c>
      <c r="L12" s="16" t="s">
        <v>71</v>
      </c>
      <c r="M12" s="16" t="s">
        <v>80</v>
      </c>
      <c r="N12" s="16"/>
      <c r="O12" s="16" t="s">
        <v>79</v>
      </c>
      <c r="P12" s="16" t="s">
        <v>61</v>
      </c>
      <c r="Q12" s="28" t="s">
        <v>27</v>
      </c>
      <c r="R12" s="4" t="s">
        <v>33</v>
      </c>
      <c r="T12" s="110"/>
      <c r="U12" s="56" t="s">
        <v>33</v>
      </c>
    </row>
    <row r="13" spans="1:21" s="60" customFormat="1" ht="15.75" customHeight="1" x14ac:dyDescent="0.25">
      <c r="A13" s="16">
        <v>8</v>
      </c>
      <c r="B13" s="21">
        <v>43419</v>
      </c>
      <c r="C13" s="21">
        <v>43423</v>
      </c>
      <c r="D13" s="4" t="s">
        <v>56</v>
      </c>
      <c r="E13" s="22">
        <v>866762025238799</v>
      </c>
      <c r="F13" s="4" t="s">
        <v>69</v>
      </c>
      <c r="G13" s="4" t="s">
        <v>57</v>
      </c>
      <c r="H13" s="24"/>
      <c r="I13" s="95" t="s">
        <v>90</v>
      </c>
      <c r="J13" s="16" t="s">
        <v>91</v>
      </c>
      <c r="K13" s="16"/>
      <c r="L13" s="16" t="s">
        <v>71</v>
      </c>
      <c r="M13" s="16" t="s">
        <v>92</v>
      </c>
      <c r="N13" s="16"/>
      <c r="O13" s="16" t="s">
        <v>79</v>
      </c>
      <c r="P13" s="16" t="s">
        <v>61</v>
      </c>
      <c r="Q13" s="33" t="s">
        <v>27</v>
      </c>
      <c r="R13" s="31" t="s">
        <v>30</v>
      </c>
      <c r="T13" s="111"/>
      <c r="U13" s="61" t="s">
        <v>34</v>
      </c>
    </row>
    <row r="14" spans="1:21" s="60" customFormat="1" ht="15.75" customHeight="1" x14ac:dyDescent="0.25">
      <c r="A14" s="16">
        <v>9</v>
      </c>
      <c r="B14" s="21">
        <v>43419</v>
      </c>
      <c r="C14" s="21">
        <v>43423</v>
      </c>
      <c r="D14" s="4" t="s">
        <v>56</v>
      </c>
      <c r="E14" s="22">
        <v>862118020970502</v>
      </c>
      <c r="F14" s="16"/>
      <c r="G14" s="4" t="s">
        <v>57</v>
      </c>
      <c r="H14" s="26"/>
      <c r="I14" s="83" t="s">
        <v>93</v>
      </c>
      <c r="J14" s="26"/>
      <c r="K14" s="26" t="s">
        <v>87</v>
      </c>
      <c r="L14" s="16" t="s">
        <v>71</v>
      </c>
      <c r="M14" s="16" t="s">
        <v>80</v>
      </c>
      <c r="N14" s="26"/>
      <c r="O14" s="16" t="s">
        <v>79</v>
      </c>
      <c r="P14" s="16" t="s">
        <v>61</v>
      </c>
      <c r="Q14" s="33" t="s">
        <v>27</v>
      </c>
      <c r="R14" s="31" t="s">
        <v>33</v>
      </c>
    </row>
    <row r="15" spans="1:21" s="60" customFormat="1" ht="16.5" x14ac:dyDescent="0.25">
      <c r="A15" s="16">
        <v>10</v>
      </c>
      <c r="B15" s="21">
        <v>43410</v>
      </c>
      <c r="C15" s="21">
        <v>43412</v>
      </c>
      <c r="D15" s="4" t="s">
        <v>47</v>
      </c>
      <c r="E15" s="22">
        <v>866050031767492</v>
      </c>
      <c r="F15" s="4" t="s">
        <v>58</v>
      </c>
      <c r="G15" s="4" t="s">
        <v>5</v>
      </c>
      <c r="H15" s="16" t="s">
        <v>75</v>
      </c>
      <c r="I15" s="70" t="s">
        <v>60</v>
      </c>
      <c r="J15" s="17" t="s">
        <v>62</v>
      </c>
      <c r="K15" s="16" t="s">
        <v>59</v>
      </c>
      <c r="L15" s="16" t="s">
        <v>51</v>
      </c>
      <c r="M15" s="17" t="s">
        <v>76</v>
      </c>
      <c r="N15" s="16"/>
      <c r="O15" s="16" t="s">
        <v>79</v>
      </c>
      <c r="P15" s="16" t="s">
        <v>61</v>
      </c>
      <c r="Q15" s="16" t="s">
        <v>25</v>
      </c>
      <c r="R15" s="16" t="s">
        <v>46</v>
      </c>
    </row>
    <row r="16" spans="1:21" s="60" customFormat="1" ht="16.5" x14ac:dyDescent="0.25">
      <c r="A16" s="16">
        <v>11</v>
      </c>
      <c r="B16" s="21">
        <v>43410</v>
      </c>
      <c r="C16" s="21">
        <v>43412</v>
      </c>
      <c r="D16" s="4" t="s">
        <v>47</v>
      </c>
      <c r="E16" s="22">
        <v>866050031765496</v>
      </c>
      <c r="F16" s="4" t="s">
        <v>58</v>
      </c>
      <c r="G16" s="4" t="s">
        <v>5</v>
      </c>
      <c r="H16" s="16" t="s">
        <v>75</v>
      </c>
      <c r="I16" s="70" t="s">
        <v>60</v>
      </c>
      <c r="J16" s="16" t="s">
        <v>62</v>
      </c>
      <c r="K16" s="16" t="s">
        <v>59</v>
      </c>
      <c r="L16" s="16" t="s">
        <v>51</v>
      </c>
      <c r="M16" s="17" t="s">
        <v>76</v>
      </c>
      <c r="N16" s="16"/>
      <c r="O16" s="16" t="s">
        <v>79</v>
      </c>
      <c r="P16" s="16" t="s">
        <v>61</v>
      </c>
      <c r="Q16" s="16" t="s">
        <v>25</v>
      </c>
      <c r="R16" s="16" t="s">
        <v>46</v>
      </c>
      <c r="T16" s="57" t="s">
        <v>21</v>
      </c>
      <c r="U16" s="38" t="s">
        <v>22</v>
      </c>
    </row>
    <row r="17" spans="1:21" s="60" customFormat="1" ht="16.5" x14ac:dyDescent="0.25">
      <c r="A17" s="16">
        <v>12</v>
      </c>
      <c r="B17" s="21">
        <v>43410</v>
      </c>
      <c r="C17" s="21">
        <v>43412</v>
      </c>
      <c r="D17" s="4" t="s">
        <v>47</v>
      </c>
      <c r="E17" s="22">
        <v>866050031759796</v>
      </c>
      <c r="F17" s="4" t="s">
        <v>58</v>
      </c>
      <c r="G17" s="4" t="s">
        <v>5</v>
      </c>
      <c r="H17" s="16" t="s">
        <v>75</v>
      </c>
      <c r="I17" s="70" t="s">
        <v>60</v>
      </c>
      <c r="J17" s="16" t="s">
        <v>62</v>
      </c>
      <c r="K17" s="16" t="s">
        <v>59</v>
      </c>
      <c r="L17" s="16" t="s">
        <v>51</v>
      </c>
      <c r="M17" s="17" t="s">
        <v>76</v>
      </c>
      <c r="N17" s="16"/>
      <c r="O17" s="16" t="s">
        <v>79</v>
      </c>
      <c r="P17" s="16" t="s">
        <v>61</v>
      </c>
      <c r="Q17" s="16" t="s">
        <v>25</v>
      </c>
      <c r="R17" s="16" t="s">
        <v>46</v>
      </c>
      <c r="T17" s="63" t="s">
        <v>24</v>
      </c>
      <c r="U17" s="64">
        <f>COUNTIF(Q6:Q105,"PM")</f>
        <v>8</v>
      </c>
    </row>
    <row r="18" spans="1:21" s="60" customFormat="1" ht="16.5" x14ac:dyDescent="0.25">
      <c r="A18" s="16">
        <v>13</v>
      </c>
      <c r="B18" s="21">
        <v>43410</v>
      </c>
      <c r="C18" s="21">
        <v>43412</v>
      </c>
      <c r="D18" s="4" t="s">
        <v>47</v>
      </c>
      <c r="E18" s="22">
        <v>866050031765546</v>
      </c>
      <c r="F18" s="4" t="s">
        <v>58</v>
      </c>
      <c r="G18" s="4" t="s">
        <v>5</v>
      </c>
      <c r="H18" s="16" t="s">
        <v>75</v>
      </c>
      <c r="I18" s="70" t="s">
        <v>60</v>
      </c>
      <c r="J18" s="16" t="s">
        <v>62</v>
      </c>
      <c r="K18" s="16" t="s">
        <v>59</v>
      </c>
      <c r="L18" s="16" t="s">
        <v>51</v>
      </c>
      <c r="M18" s="17" t="s">
        <v>76</v>
      </c>
      <c r="N18" s="16"/>
      <c r="O18" s="16" t="s">
        <v>79</v>
      </c>
      <c r="P18" s="16" t="s">
        <v>61</v>
      </c>
      <c r="Q18" s="16" t="s">
        <v>25</v>
      </c>
      <c r="R18" s="16" t="s">
        <v>46</v>
      </c>
      <c r="T18" s="63" t="s">
        <v>23</v>
      </c>
      <c r="U18" s="64">
        <f>COUNTIF(Q6:Q105,"PC")</f>
        <v>5</v>
      </c>
    </row>
    <row r="19" spans="1:21" s="60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2"/>
      <c r="T19" s="62"/>
      <c r="U19" s="62"/>
    </row>
    <row r="20" spans="1:21" s="60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2"/>
    </row>
    <row r="21" spans="1:21" s="60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2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5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5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5"/>
      <c r="T24" s="46" t="s">
        <v>45</v>
      </c>
      <c r="U24" s="47">
        <f>COUNTIF(R6:R105,"GSM")</f>
        <v>4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5"/>
      <c r="T25" s="46" t="s">
        <v>36</v>
      </c>
      <c r="U25" s="47">
        <f>COUNTIF(R6:R105,"GPS")</f>
        <v>1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5"/>
      <c r="T26" s="46" t="s">
        <v>42</v>
      </c>
      <c r="U26" s="47">
        <f>COUNTIF(R6:R105,"NG")</f>
        <v>1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5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5"/>
      <c r="T28" s="46" t="s">
        <v>37</v>
      </c>
      <c r="U28" s="47">
        <f>COUNTIF(R6:R105,"MCH")</f>
        <v>1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5"/>
      <c r="T29" s="46" t="s">
        <v>38</v>
      </c>
      <c r="U29" s="47">
        <f>COUNTIF(R6:R105,"NCFW")</f>
        <v>6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</vt:lpstr>
      <vt:lpstr>TG102SE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2018-12-10T03:26:02Z</dcterms:modified>
</cp:coreProperties>
</file>