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3870" activeTab="3"/>
  </bookViews>
  <sheets>
    <sheet name="TG102SE" sheetId="27" r:id="rId1"/>
    <sheet name="TG102LE" sheetId="29" r:id="rId2"/>
    <sheet name="TG102V" sheetId="30" r:id="rId3"/>
    <sheet name="Tổng hợp tháng" sheetId="25" r:id="rId4"/>
  </sheets>
  <calcPr calcId="152511"/>
</workbook>
</file>

<file path=xl/calcChain.xml><?xml version="1.0" encoding="utf-8"?>
<calcChain xmlns="http://schemas.openxmlformats.org/spreadsheetml/2006/main">
  <c r="V30" i="30" l="1"/>
  <c r="V29" i="30"/>
  <c r="V28" i="30"/>
  <c r="V27" i="30"/>
  <c r="V26" i="30"/>
  <c r="V25" i="30"/>
  <c r="V24" i="30"/>
  <c r="V23" i="30"/>
  <c r="V18" i="30"/>
  <c r="V17" i="30"/>
  <c r="V30" i="29"/>
  <c r="V29" i="29"/>
  <c r="V28" i="29"/>
  <c r="V27" i="29"/>
  <c r="V26" i="29"/>
  <c r="V25" i="29"/>
  <c r="V24" i="29"/>
  <c r="V23" i="29"/>
  <c r="V18" i="29"/>
  <c r="V17" i="29"/>
  <c r="V30" i="27"/>
  <c r="V29" i="27"/>
  <c r="V28" i="27"/>
  <c r="V27" i="27"/>
  <c r="V26" i="27"/>
  <c r="V25" i="27"/>
  <c r="V24" i="27"/>
  <c r="V23" i="27"/>
  <c r="V18" i="27"/>
  <c r="V17" i="27"/>
  <c r="V19" i="29" l="1"/>
  <c r="V19" i="27"/>
  <c r="V19" i="30"/>
  <c r="V30" i="25"/>
  <c r="V29" i="25"/>
  <c r="V28" i="25"/>
  <c r="V27" i="25"/>
  <c r="V26" i="25"/>
  <c r="V25" i="25"/>
  <c r="V24" i="25"/>
  <c r="V23" i="25"/>
  <c r="V18" i="25"/>
  <c r="V17" i="25"/>
  <c r="V19" i="25" l="1"/>
</calcChain>
</file>

<file path=xl/sharedStrings.xml><?xml version="1.0" encoding="utf-8"?>
<sst xmlns="http://schemas.openxmlformats.org/spreadsheetml/2006/main" count="1542" uniqueCount="148">
  <si>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</si>
  <si>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</si>
  <si>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</si>
  <si>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</si>
  <si>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</si>
  <si>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</si>
  <si>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</si>
  <si>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</si>
  <si>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</si>
  <si>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</si>
  <si>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</si>
  <si>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</si>
  <si>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</si>
  <si>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</si>
  <si>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</si>
  <si>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</si>
  <si>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</si>
  <si>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</si>
  <si>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</si>
  <si>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</si>
  <si>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</si>
  <si>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</si>
  <si>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</si>
  <si>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</si>
  <si>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</si>
  <si>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</si>
  <si>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</si>
  <si>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</si>
  <si>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</si>
  <si>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</si>
  <si>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</si>
  <si>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</si>
  <si>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</si>
  <si>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</si>
  <si>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</si>
  <si>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</si>
  <si>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</si>
  <si>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</si>
  <si>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</si>
  <si>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</si>
  <si>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</si>
  <si>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</si>
  <si>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</si>
  <si>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</si>
  <si>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</si>
  <si>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11 NĂM 2018</t>
  </si>
  <si>
    <t>Taris</t>
  </si>
  <si>
    <t>TG102V</t>
  </si>
  <si>
    <t>Còn BH</t>
  </si>
  <si>
    <t>01/11/2018</t>
  </si>
  <si>
    <t>TG102LE</t>
  </si>
  <si>
    <t>LE.1.00.---01.180925</t>
  </si>
  <si>
    <t>203.162.69.57,20005</t>
  </si>
  <si>
    <t>Lỗi GSM</t>
  </si>
  <si>
    <t>LE.1.00.---01.180710</t>
  </si>
  <si>
    <t>Lock :'203.162.69.57,20003</t>
  </si>
  <si>
    <t>Setfactory,nâng cấp FW</t>
  </si>
  <si>
    <t>BT</t>
  </si>
  <si>
    <t>Thể</t>
  </si>
  <si>
    <t>Xử lý phần cứng,nâng cấp FW</t>
  </si>
  <si>
    <t>Nâng cấp FW</t>
  </si>
  <si>
    <t>Anten lá</t>
  </si>
  <si>
    <t>W.1.00.---01.180629</t>
  </si>
  <si>
    <t>Lock :'203.162.69.18,16883</t>
  </si>
  <si>
    <t>Setfactory,nạp lại FW</t>
  </si>
  <si>
    <t>Câu sim</t>
  </si>
  <si>
    <t>Nạp lại FW</t>
  </si>
  <si>
    <t>203.162.69.57,20003</t>
  </si>
  <si>
    <t>Thay module GSM,nâng cấp FW</t>
  </si>
  <si>
    <t>ID mới :'868183033828091</t>
  </si>
  <si>
    <t>05/11/2018</t>
  </si>
  <si>
    <t>LE.1.00.---01.181025</t>
  </si>
  <si>
    <t>TG102SE</t>
  </si>
  <si>
    <t>SE.3.00.---01.120617</t>
  </si>
  <si>
    <t>203.162.69.75,20175</t>
  </si>
  <si>
    <t>H</t>
  </si>
  <si>
    <t>Hỏng diode quá áp</t>
  </si>
  <si>
    <t>SE.3.00.---02.180711</t>
  </si>
  <si>
    <t>Thay diode quá áp</t>
  </si>
  <si>
    <t>Đat</t>
  </si>
  <si>
    <t>203.162.69.18,16879</t>
  </si>
  <si>
    <t>LE.1.00.---01.181005</t>
  </si>
  <si>
    <t>203.162.69.18,16880</t>
  </si>
  <si>
    <t>LE.1.00.---02.181025</t>
  </si>
  <si>
    <t>Đạt</t>
  </si>
  <si>
    <t xml:space="preserve">W.1.00.---01.180629 </t>
  </si>
  <si>
    <t>Lỗi GPS</t>
  </si>
  <si>
    <t>Hàn lại mạch</t>
  </si>
  <si>
    <t>203.162.69.18,16882</t>
  </si>
  <si>
    <t>Chập toàn bộ mạch do nước vào</t>
  </si>
  <si>
    <t>Không sửa</t>
  </si>
  <si>
    <t>Không chốt GPS</t>
  </si>
  <si>
    <t>103.7.43.19,16873</t>
  </si>
  <si>
    <t>SE.3.00.---01.030317</t>
  </si>
  <si>
    <t>203.162.69.71,16881</t>
  </si>
  <si>
    <t>Thiếu nắp sim</t>
  </si>
  <si>
    <t>LE.1.00.---01.180405</t>
  </si>
  <si>
    <t>203.162.69.57,10001</t>
  </si>
  <si>
    <t>Lỗi RTC</t>
  </si>
  <si>
    <t xml:space="preserve">W.1.00.---01.170909 </t>
  </si>
  <si>
    <t>Mạch bị oxi hóa do nước vào</t>
  </si>
  <si>
    <t>Vệ sinh lại mạch</t>
  </si>
  <si>
    <t>KS</t>
  </si>
  <si>
    <t>Thiếu lắp sim</t>
  </si>
  <si>
    <t>sim</t>
  </si>
  <si>
    <t>Lock :203.162.69.57,20005</t>
  </si>
  <si>
    <t>Setfactory ,nạp lại FW</t>
  </si>
  <si>
    <t>SE.3.00.---01.120817</t>
  </si>
  <si>
    <t>Lock:203.162.69.75,20475</t>
  </si>
  <si>
    <t>Lock :'203.162.69.18,16880</t>
  </si>
  <si>
    <t>Thay Diode B560C</t>
  </si>
  <si>
    <t>Hỏng Diode B560C</t>
  </si>
  <si>
    <t>Lock 203.162.69.75,20075</t>
  </si>
  <si>
    <t>VI.1.00.---01.180629</t>
  </si>
  <si>
    <t>Lock :203.162.69.75,20275</t>
  </si>
  <si>
    <t>Id mới: 868926033968642</t>
  </si>
  <si>
    <t>Thay module GSM</t>
  </si>
  <si>
    <t>Thay module GPS,nạp lại FW</t>
  </si>
  <si>
    <t>13/11/2018</t>
  </si>
  <si>
    <t>22/12/2018</t>
  </si>
  <si>
    <t>203.162.69.75,20275</t>
  </si>
  <si>
    <t>Hỏng anten GPS</t>
  </si>
  <si>
    <t>Thay anten GPS</t>
  </si>
  <si>
    <t>LE.1.00.---03.181025</t>
  </si>
  <si>
    <t xml:space="preserve">Hỏng vỏ </t>
  </si>
  <si>
    <t>Lỗi khay sim</t>
  </si>
  <si>
    <t>112.213.84.70,20070</t>
  </si>
  <si>
    <t>Không chốt GSM</t>
  </si>
  <si>
    <t>Thay transistor PW</t>
  </si>
  <si>
    <t>203.162.69.57,20001</t>
  </si>
  <si>
    <t>LE.1.00.---01.180711</t>
  </si>
  <si>
    <t>203.162.69.75,20375</t>
  </si>
  <si>
    <t xml:space="preserve">W.1.00.---01.180320 </t>
  </si>
  <si>
    <t>22/11/2018</t>
  </si>
  <si>
    <t>203.162.69.75,20475</t>
  </si>
  <si>
    <t>28/11/2018</t>
  </si>
  <si>
    <t>203.162.69.71,10071</t>
  </si>
  <si>
    <t>LE.1.00.---01.180615</t>
  </si>
  <si>
    <t>Không chốt GSM, hỏng vỏ</t>
  </si>
  <si>
    <t>125.212.203.114,16363</t>
  </si>
  <si>
    <t>VI.1.00.---01.170906</t>
  </si>
  <si>
    <t>203.162.69.42,10002</t>
  </si>
  <si>
    <t>30/11/2018</t>
  </si>
  <si>
    <t>Hàn lại khay sim</t>
  </si>
  <si>
    <t>Thay vỏ + nâng cấp FW</t>
  </si>
  <si>
    <t>Nâng cấp FW FW</t>
  </si>
  <si>
    <t>Thay vỏ, nâng cấp FW</t>
  </si>
  <si>
    <t>Thay khay sim,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</si>
</sst>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13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9"/>
    </row>
    <row r="2" spans="1:22" ht="20.25" customHeight="1" x14ac:dyDescent="0.25">
      <c r="A2" s="60" t="s">
        <v>11</v>
      </c>
      <c r="B2" s="61"/>
      <c r="C2" s="61"/>
      <c r="D2" s="61"/>
      <c r="E2" s="62" t="s">
        <v>46</v>
      </c>
      <c r="F2" s="62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25</v>
      </c>
      <c r="R4" s="55" t="s">
        <v>20</v>
      </c>
      <c r="U4" s="55" t="s">
        <v>25</v>
      </c>
      <c r="V4" s="55" t="s">
        <v>20</v>
      </c>
    </row>
    <row r="5" spans="1:22" ht="45" customHeight="1" x14ac:dyDescent="0.25">
      <c r="A5" s="63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5" t="s">
        <v>19</v>
      </c>
      <c r="J5" s="55"/>
      <c r="K5" s="47" t="s">
        <v>16</v>
      </c>
      <c r="L5" s="47" t="s">
        <v>17</v>
      </c>
      <c r="M5" s="46" t="s">
        <v>13</v>
      </c>
      <c r="N5" s="47" t="s">
        <v>14</v>
      </c>
      <c r="O5" s="65"/>
      <c r="P5" s="65"/>
      <c r="Q5" s="55"/>
      <c r="R5" s="55"/>
      <c r="U5" s="55"/>
      <c r="V5" s="55"/>
    </row>
    <row r="6" spans="1:22" s="51" customFormat="1" ht="15.75" customHeight="1" x14ac:dyDescent="0.25">
      <c r="A6" s="12">
        <v>1</v>
      </c>
      <c r="B6" s="16">
        <v>43231</v>
      </c>
      <c r="C6" s="16" t="s">
        <v>118</v>
      </c>
      <c r="D6" s="12" t="s">
        <v>72</v>
      </c>
      <c r="E6" s="31">
        <v>863586032907234</v>
      </c>
      <c r="F6" s="12"/>
      <c r="G6" s="12" t="s">
        <v>75</v>
      </c>
      <c r="H6" s="12" t="s">
        <v>115</v>
      </c>
      <c r="I6" s="19" t="s">
        <v>80</v>
      </c>
      <c r="J6" s="13" t="s">
        <v>53</v>
      </c>
      <c r="K6" s="12" t="s">
        <v>77</v>
      </c>
      <c r="L6" s="12"/>
      <c r="M6" s="13" t="s">
        <v>116</v>
      </c>
      <c r="N6" s="12"/>
      <c r="O6" s="12" t="s">
        <v>57</v>
      </c>
      <c r="P6" s="12" t="s">
        <v>84</v>
      </c>
      <c r="Q6" s="50" t="s">
        <v>24</v>
      </c>
      <c r="R6" s="12" t="s">
        <v>44</v>
      </c>
      <c r="U6" s="56" t="s">
        <v>24</v>
      </c>
      <c r="V6" s="52" t="s">
        <v>27</v>
      </c>
    </row>
    <row r="7" spans="1:22" s="1" customFormat="1" ht="15.75" customHeight="1" x14ac:dyDescent="0.25">
      <c r="A7" s="29">
        <v>2</v>
      </c>
      <c r="B7" s="16">
        <v>43231</v>
      </c>
      <c r="C7" s="16" t="s">
        <v>118</v>
      </c>
      <c r="D7" s="3" t="s">
        <v>72</v>
      </c>
      <c r="E7" s="17">
        <v>863586032913521</v>
      </c>
      <c r="F7" s="3"/>
      <c r="G7" s="3" t="s">
        <v>75</v>
      </c>
      <c r="H7" s="19"/>
      <c r="I7" s="19" t="s">
        <v>74</v>
      </c>
      <c r="J7" s="12" t="s">
        <v>76</v>
      </c>
      <c r="K7" s="12" t="s">
        <v>73</v>
      </c>
      <c r="L7" s="12" t="s">
        <v>77</v>
      </c>
      <c r="M7" s="12" t="s">
        <v>78</v>
      </c>
      <c r="N7" s="12"/>
      <c r="O7" s="12" t="s">
        <v>57</v>
      </c>
      <c r="P7" s="12" t="s">
        <v>79</v>
      </c>
      <c r="Q7" s="23" t="s">
        <v>24</v>
      </c>
      <c r="R7" s="3" t="s">
        <v>39</v>
      </c>
      <c r="U7" s="57"/>
      <c r="V7" s="37" t="s">
        <v>44</v>
      </c>
    </row>
    <row r="8" spans="1:22" s="1" customFormat="1" ht="15.75" customHeight="1" x14ac:dyDescent="0.25">
      <c r="A8" s="29">
        <v>3</v>
      </c>
      <c r="B8" s="16">
        <v>43292</v>
      </c>
      <c r="C8" s="16">
        <v>43323</v>
      </c>
      <c r="D8" s="3" t="s">
        <v>72</v>
      </c>
      <c r="E8" s="17">
        <v>862631039238075</v>
      </c>
      <c r="F8" s="3"/>
      <c r="G8" s="3" t="s">
        <v>75</v>
      </c>
      <c r="H8" s="20"/>
      <c r="I8" s="19" t="s">
        <v>92</v>
      </c>
      <c r="J8" s="13"/>
      <c r="K8" s="12" t="s">
        <v>93</v>
      </c>
      <c r="L8" s="12" t="s">
        <v>77</v>
      </c>
      <c r="M8" s="13" t="s">
        <v>60</v>
      </c>
      <c r="N8" s="12"/>
      <c r="O8" s="12" t="s">
        <v>57</v>
      </c>
      <c r="P8" s="12" t="s">
        <v>84</v>
      </c>
      <c r="Q8" s="23" t="s">
        <v>26</v>
      </c>
      <c r="R8" s="3" t="s">
        <v>31</v>
      </c>
      <c r="U8" s="57"/>
      <c r="V8" s="37" t="s">
        <v>28</v>
      </c>
    </row>
    <row r="9" spans="1:22" s="1" customFormat="1" ht="15.75" customHeight="1" x14ac:dyDescent="0.25">
      <c r="A9" s="29">
        <v>4</v>
      </c>
      <c r="B9" s="16">
        <v>43445</v>
      </c>
      <c r="C9" s="16" t="s">
        <v>118</v>
      </c>
      <c r="D9" s="3" t="s">
        <v>72</v>
      </c>
      <c r="E9" s="17">
        <v>864811037274482</v>
      </c>
      <c r="F9" s="3"/>
      <c r="G9" s="3" t="s">
        <v>75</v>
      </c>
      <c r="H9" s="20"/>
      <c r="I9" s="19" t="s">
        <v>109</v>
      </c>
      <c r="J9" s="12"/>
      <c r="K9" s="12" t="s">
        <v>77</v>
      </c>
      <c r="L9" s="12"/>
      <c r="M9" s="13" t="s">
        <v>60</v>
      </c>
      <c r="N9" s="12"/>
      <c r="O9" s="12" t="s">
        <v>57</v>
      </c>
      <c r="P9" s="12" t="s">
        <v>58</v>
      </c>
      <c r="Q9" s="23" t="s">
        <v>26</v>
      </c>
      <c r="R9" s="3" t="s">
        <v>31</v>
      </c>
      <c r="U9" s="57"/>
      <c r="V9" s="37" t="s">
        <v>39</v>
      </c>
    </row>
    <row r="10" spans="1:22" s="1" customFormat="1" ht="15.75" customHeight="1" x14ac:dyDescent="0.25">
      <c r="A10" s="29">
        <v>5</v>
      </c>
      <c r="B10" s="16">
        <v>43445</v>
      </c>
      <c r="C10" s="16" t="s">
        <v>118</v>
      </c>
      <c r="D10" s="3" t="s">
        <v>72</v>
      </c>
      <c r="E10" s="17">
        <v>863586034555296</v>
      </c>
      <c r="F10" s="3" t="s">
        <v>104</v>
      </c>
      <c r="G10" s="3" t="s">
        <v>75</v>
      </c>
      <c r="H10" s="20"/>
      <c r="I10" s="20" t="s">
        <v>63</v>
      </c>
      <c r="J10" s="12" t="s">
        <v>111</v>
      </c>
      <c r="K10" s="12" t="s">
        <v>107</v>
      </c>
      <c r="L10" s="12" t="s">
        <v>77</v>
      </c>
      <c r="M10" s="13" t="s">
        <v>110</v>
      </c>
      <c r="N10" s="12"/>
      <c r="O10" s="12" t="s">
        <v>57</v>
      </c>
      <c r="P10" s="12" t="s">
        <v>58</v>
      </c>
      <c r="Q10" s="23" t="s">
        <v>24</v>
      </c>
      <c r="R10" s="3" t="s">
        <v>39</v>
      </c>
      <c r="U10" s="58"/>
      <c r="V10" s="37" t="s">
        <v>38</v>
      </c>
    </row>
    <row r="11" spans="1:22" s="1" customFormat="1" ht="15.75" customHeight="1" x14ac:dyDescent="0.25">
      <c r="A11" s="29">
        <v>6</v>
      </c>
      <c r="B11" s="16">
        <v>43445</v>
      </c>
      <c r="C11" s="16" t="s">
        <v>118</v>
      </c>
      <c r="D11" s="3" t="s">
        <v>72</v>
      </c>
      <c r="E11" s="17">
        <v>862631034744705</v>
      </c>
      <c r="F11" s="3"/>
      <c r="G11" s="3" t="s">
        <v>75</v>
      </c>
      <c r="H11" s="12"/>
      <c r="I11" s="13" t="s">
        <v>105</v>
      </c>
      <c r="J11" s="12" t="s">
        <v>53</v>
      </c>
      <c r="K11" s="12" t="s">
        <v>77</v>
      </c>
      <c r="L11" s="12"/>
      <c r="M11" s="12" t="s">
        <v>106</v>
      </c>
      <c r="N11" s="12"/>
      <c r="O11" s="12" t="s">
        <v>57</v>
      </c>
      <c r="P11" s="12" t="s">
        <v>58</v>
      </c>
      <c r="Q11" s="23" t="s">
        <v>26</v>
      </c>
      <c r="R11" s="3" t="s">
        <v>31</v>
      </c>
      <c r="U11" s="56" t="s">
        <v>26</v>
      </c>
      <c r="V11" s="37" t="s">
        <v>30</v>
      </c>
    </row>
    <row r="12" spans="1:22" s="14" customFormat="1" ht="15.75" customHeight="1" x14ac:dyDescent="0.25">
      <c r="A12" s="29">
        <v>7</v>
      </c>
      <c r="B12" s="16" t="s">
        <v>119</v>
      </c>
      <c r="C12" s="16">
        <v>43112</v>
      </c>
      <c r="D12" s="3" t="s">
        <v>72</v>
      </c>
      <c r="E12" s="17">
        <v>862631034712041</v>
      </c>
      <c r="F12" s="3"/>
      <c r="G12" s="3" t="s">
        <v>75</v>
      </c>
      <c r="H12" s="12"/>
      <c r="I12" s="12" t="s">
        <v>120</v>
      </c>
      <c r="J12" s="12" t="s">
        <v>121</v>
      </c>
      <c r="K12" s="12" t="s">
        <v>77</v>
      </c>
      <c r="L12" s="12"/>
      <c r="M12" s="12" t="s">
        <v>122</v>
      </c>
      <c r="N12" s="12"/>
      <c r="O12" s="12" t="s">
        <v>57</v>
      </c>
      <c r="P12" s="12" t="s">
        <v>84</v>
      </c>
      <c r="Q12" s="23" t="s">
        <v>24</v>
      </c>
      <c r="R12" s="3" t="s">
        <v>38</v>
      </c>
      <c r="U12" s="57"/>
      <c r="V12" s="38" t="s">
        <v>31</v>
      </c>
    </row>
    <row r="13" spans="1:22" s="1" customFormat="1" ht="15.75" customHeight="1" x14ac:dyDescent="0.25">
      <c r="A13" s="29">
        <v>8</v>
      </c>
      <c r="B13" s="16" t="s">
        <v>135</v>
      </c>
      <c r="C13" s="16" t="s">
        <v>142</v>
      </c>
      <c r="D13" s="3" t="s">
        <v>72</v>
      </c>
      <c r="E13" s="17">
        <v>863586032928909</v>
      </c>
      <c r="F13" s="3"/>
      <c r="G13" s="3" t="s">
        <v>75</v>
      </c>
      <c r="H13" s="21"/>
      <c r="I13" s="21" t="s">
        <v>82</v>
      </c>
      <c r="J13" s="21" t="s">
        <v>53</v>
      </c>
      <c r="K13" s="21" t="s">
        <v>107</v>
      </c>
      <c r="L13" s="12" t="s">
        <v>77</v>
      </c>
      <c r="M13" s="12" t="s">
        <v>143</v>
      </c>
      <c r="N13" s="21"/>
      <c r="O13" s="12" t="s">
        <v>57</v>
      </c>
      <c r="P13" s="12" t="s">
        <v>84</v>
      </c>
      <c r="Q13" s="23" t="s">
        <v>24</v>
      </c>
      <c r="R13" s="3" t="s">
        <v>38</v>
      </c>
      <c r="U13" s="58"/>
      <c r="V13" s="37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3"/>
      <c r="R14" s="3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3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5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2" t="s">
        <v>42</v>
      </c>
      <c r="V19" s="43">
        <f>SUM(V17:V18)</f>
        <v>8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1" t="s">
        <v>20</v>
      </c>
      <c r="V22" s="40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39" t="s">
        <v>33</v>
      </c>
      <c r="V23" s="40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39" t="s">
        <v>43</v>
      </c>
      <c r="V24" s="40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39" t="s">
        <v>34</v>
      </c>
      <c r="V25" s="40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39" t="s">
        <v>40</v>
      </c>
      <c r="V26" s="40">
        <f>COUNTIF(R6:R55,"NG")</f>
        <v>2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39" t="s">
        <v>29</v>
      </c>
      <c r="V27" s="40">
        <f>COUNTIF(R6:R55,"LK")</f>
        <v>2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39" t="s">
        <v>35</v>
      </c>
      <c r="V28" s="40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39" t="s">
        <v>36</v>
      </c>
      <c r="V29" s="40">
        <f>COUNTIF(R6:R55,"NCFW")</f>
        <v>3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39" t="s">
        <v>37</v>
      </c>
      <c r="V30" s="40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27" sqref="B6:R2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24.71093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9"/>
    </row>
    <row r="2" spans="1:22" ht="20.25" customHeight="1" x14ac:dyDescent="0.25">
      <c r="A2" s="60" t="s">
        <v>11</v>
      </c>
      <c r="B2" s="61"/>
      <c r="C2" s="61"/>
      <c r="D2" s="61"/>
      <c r="E2" s="62" t="s">
        <v>46</v>
      </c>
      <c r="F2" s="62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25</v>
      </c>
      <c r="R4" s="55" t="s">
        <v>20</v>
      </c>
      <c r="U4" s="55" t="s">
        <v>25</v>
      </c>
      <c r="V4" s="55" t="s">
        <v>20</v>
      </c>
    </row>
    <row r="5" spans="1:22" ht="45" customHeight="1" x14ac:dyDescent="0.25">
      <c r="A5" s="63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5" t="s">
        <v>19</v>
      </c>
      <c r="J5" s="55"/>
      <c r="K5" s="47" t="s">
        <v>16</v>
      </c>
      <c r="L5" s="47" t="s">
        <v>17</v>
      </c>
      <c r="M5" s="46" t="s">
        <v>13</v>
      </c>
      <c r="N5" s="47" t="s">
        <v>14</v>
      </c>
      <c r="O5" s="65"/>
      <c r="P5" s="65"/>
      <c r="Q5" s="55"/>
      <c r="R5" s="55"/>
      <c r="U5" s="55"/>
      <c r="V5" s="55"/>
    </row>
    <row r="6" spans="1:22" s="1" customFormat="1" ht="15.75" customHeight="1" x14ac:dyDescent="0.25">
      <c r="A6" s="29">
        <v>1</v>
      </c>
      <c r="B6" s="16" t="s">
        <v>49</v>
      </c>
      <c r="C6" s="16" t="s">
        <v>70</v>
      </c>
      <c r="D6" s="3" t="s">
        <v>50</v>
      </c>
      <c r="E6" s="17">
        <v>868183034703665</v>
      </c>
      <c r="F6" s="3"/>
      <c r="G6" s="3" t="s">
        <v>48</v>
      </c>
      <c r="H6" s="19" t="s">
        <v>69</v>
      </c>
      <c r="I6" s="19" t="s">
        <v>52</v>
      </c>
      <c r="J6" s="13" t="s">
        <v>53</v>
      </c>
      <c r="K6" s="12" t="s">
        <v>51</v>
      </c>
      <c r="L6" s="12" t="s">
        <v>71</v>
      </c>
      <c r="M6" s="12" t="s">
        <v>68</v>
      </c>
      <c r="N6" s="12"/>
      <c r="O6" s="12" t="s">
        <v>57</v>
      </c>
      <c r="P6" s="12" t="s">
        <v>58</v>
      </c>
      <c r="Q6" s="23" t="s">
        <v>24</v>
      </c>
      <c r="R6" s="3" t="s">
        <v>44</v>
      </c>
      <c r="U6" s="56" t="s">
        <v>24</v>
      </c>
      <c r="V6" s="37" t="s">
        <v>27</v>
      </c>
    </row>
    <row r="7" spans="1:22" s="1" customFormat="1" ht="15.75" customHeight="1" x14ac:dyDescent="0.25">
      <c r="A7" s="29">
        <v>2</v>
      </c>
      <c r="B7" s="16" t="s">
        <v>49</v>
      </c>
      <c r="C7" s="16" t="s">
        <v>70</v>
      </c>
      <c r="D7" s="3" t="s">
        <v>50</v>
      </c>
      <c r="E7" s="17">
        <v>868183033857611</v>
      </c>
      <c r="F7" s="3"/>
      <c r="G7" s="3" t="s">
        <v>48</v>
      </c>
      <c r="H7" s="19"/>
      <c r="I7" s="19" t="s">
        <v>52</v>
      </c>
      <c r="J7" s="12"/>
      <c r="K7" s="12" t="s">
        <v>54</v>
      </c>
      <c r="L7" s="12" t="s">
        <v>71</v>
      </c>
      <c r="M7" s="12" t="s">
        <v>60</v>
      </c>
      <c r="N7" s="12"/>
      <c r="O7" s="12" t="s">
        <v>57</v>
      </c>
      <c r="P7" s="12" t="s">
        <v>58</v>
      </c>
      <c r="Q7" s="23" t="s">
        <v>26</v>
      </c>
      <c r="R7" s="3" t="s">
        <v>31</v>
      </c>
      <c r="U7" s="57"/>
      <c r="V7" s="37" t="s">
        <v>44</v>
      </c>
    </row>
    <row r="8" spans="1:22" s="1" customFormat="1" ht="15.75" customHeight="1" x14ac:dyDescent="0.25">
      <c r="A8" s="29">
        <v>3</v>
      </c>
      <c r="B8" s="16" t="s">
        <v>49</v>
      </c>
      <c r="C8" s="16" t="s">
        <v>70</v>
      </c>
      <c r="D8" s="3" t="s">
        <v>50</v>
      </c>
      <c r="E8" s="17">
        <v>868183034705272</v>
      </c>
      <c r="F8" s="3"/>
      <c r="G8" s="3" t="s">
        <v>48</v>
      </c>
      <c r="H8" s="20"/>
      <c r="I8" s="19" t="s">
        <v>52</v>
      </c>
      <c r="J8" s="13" t="s">
        <v>53</v>
      </c>
      <c r="K8" s="12" t="s">
        <v>51</v>
      </c>
      <c r="L8" s="12" t="s">
        <v>71</v>
      </c>
      <c r="M8" s="13" t="s">
        <v>59</v>
      </c>
      <c r="N8" s="12"/>
      <c r="O8" s="12" t="s">
        <v>57</v>
      </c>
      <c r="P8" s="12" t="s">
        <v>58</v>
      </c>
      <c r="Q8" s="23" t="s">
        <v>24</v>
      </c>
      <c r="R8" s="3" t="s">
        <v>44</v>
      </c>
      <c r="U8" s="57"/>
      <c r="V8" s="37" t="s">
        <v>28</v>
      </c>
    </row>
    <row r="9" spans="1:22" s="1" customFormat="1" ht="15.75" customHeight="1" x14ac:dyDescent="0.25">
      <c r="A9" s="29">
        <v>4</v>
      </c>
      <c r="B9" s="16" t="s">
        <v>49</v>
      </c>
      <c r="C9" s="16" t="s">
        <v>70</v>
      </c>
      <c r="D9" s="3" t="s">
        <v>50</v>
      </c>
      <c r="E9" s="17">
        <v>867717030471404</v>
      </c>
      <c r="F9" s="3"/>
      <c r="G9" s="3" t="s">
        <v>48</v>
      </c>
      <c r="H9" s="20"/>
      <c r="I9" s="19" t="s">
        <v>55</v>
      </c>
      <c r="J9" s="13" t="s">
        <v>53</v>
      </c>
      <c r="K9" s="12" t="s">
        <v>54</v>
      </c>
      <c r="L9" s="12" t="s">
        <v>71</v>
      </c>
      <c r="M9" s="12" t="s">
        <v>56</v>
      </c>
      <c r="N9" s="12"/>
      <c r="O9" s="12" t="s">
        <v>57</v>
      </c>
      <c r="P9" s="12" t="s">
        <v>58</v>
      </c>
      <c r="Q9" s="23" t="s">
        <v>26</v>
      </c>
      <c r="R9" s="3" t="s">
        <v>31</v>
      </c>
      <c r="U9" s="57"/>
      <c r="V9" s="37" t="s">
        <v>39</v>
      </c>
    </row>
    <row r="10" spans="1:22" s="1" customFormat="1" ht="15.75" customHeight="1" x14ac:dyDescent="0.25">
      <c r="A10" s="29">
        <v>5</v>
      </c>
      <c r="B10" s="16">
        <v>43231</v>
      </c>
      <c r="C10" s="16" t="s">
        <v>118</v>
      </c>
      <c r="D10" s="3" t="s">
        <v>50</v>
      </c>
      <c r="E10" s="17">
        <v>867717030420229</v>
      </c>
      <c r="F10" s="3"/>
      <c r="G10" s="3" t="s">
        <v>48</v>
      </c>
      <c r="H10" s="20"/>
      <c r="I10" s="20" t="s">
        <v>82</v>
      </c>
      <c r="J10" s="12"/>
      <c r="K10" s="12" t="s">
        <v>54</v>
      </c>
      <c r="L10" s="12" t="s">
        <v>83</v>
      </c>
      <c r="M10" s="12" t="s">
        <v>60</v>
      </c>
      <c r="N10" s="12"/>
      <c r="O10" s="12" t="s">
        <v>57</v>
      </c>
      <c r="P10" s="12" t="s">
        <v>84</v>
      </c>
      <c r="Q10" s="23" t="s">
        <v>26</v>
      </c>
      <c r="R10" s="3" t="s">
        <v>31</v>
      </c>
      <c r="U10" s="58"/>
      <c r="V10" s="37" t="s">
        <v>38</v>
      </c>
    </row>
    <row r="11" spans="1:22" s="1" customFormat="1" ht="15.75" customHeight="1" x14ac:dyDescent="0.25">
      <c r="A11" s="29">
        <v>6</v>
      </c>
      <c r="B11" s="16">
        <v>43231</v>
      </c>
      <c r="C11" s="16" t="s">
        <v>118</v>
      </c>
      <c r="D11" s="3" t="s">
        <v>50</v>
      </c>
      <c r="E11" s="17">
        <v>868183034620679</v>
      </c>
      <c r="F11" s="3"/>
      <c r="G11" s="3" t="s">
        <v>48</v>
      </c>
      <c r="H11" s="12"/>
      <c r="I11" s="13" t="s">
        <v>52</v>
      </c>
      <c r="J11" s="12" t="s">
        <v>91</v>
      </c>
      <c r="K11" s="12" t="s">
        <v>81</v>
      </c>
      <c r="L11" s="12" t="s">
        <v>83</v>
      </c>
      <c r="M11" s="12" t="s">
        <v>60</v>
      </c>
      <c r="N11" s="12"/>
      <c r="O11" s="12" t="s">
        <v>57</v>
      </c>
      <c r="P11" s="12" t="s">
        <v>84</v>
      </c>
      <c r="Q11" s="23" t="s">
        <v>26</v>
      </c>
      <c r="R11" s="3" t="s">
        <v>31</v>
      </c>
      <c r="U11" s="56" t="s">
        <v>26</v>
      </c>
      <c r="V11" s="37" t="s">
        <v>30</v>
      </c>
    </row>
    <row r="12" spans="1:22" s="14" customFormat="1" ht="15.75" customHeight="1" x14ac:dyDescent="0.25">
      <c r="A12" s="29">
        <v>7</v>
      </c>
      <c r="B12" s="16">
        <v>43292</v>
      </c>
      <c r="C12" s="16">
        <v>43323</v>
      </c>
      <c r="D12" s="3" t="s">
        <v>50</v>
      </c>
      <c r="E12" s="17">
        <v>867717030525118</v>
      </c>
      <c r="F12" s="3"/>
      <c r="G12" s="3" t="s">
        <v>48</v>
      </c>
      <c r="H12" s="12"/>
      <c r="I12" s="12" t="s">
        <v>97</v>
      </c>
      <c r="J12" s="12"/>
      <c r="K12" s="12" t="s">
        <v>96</v>
      </c>
      <c r="L12" s="12" t="s">
        <v>83</v>
      </c>
      <c r="M12" s="12" t="s">
        <v>60</v>
      </c>
      <c r="N12" s="12"/>
      <c r="O12" s="12" t="s">
        <v>57</v>
      </c>
      <c r="P12" s="12" t="s">
        <v>84</v>
      </c>
      <c r="Q12" s="23" t="s">
        <v>26</v>
      </c>
      <c r="R12" s="3" t="s">
        <v>31</v>
      </c>
      <c r="U12" s="57"/>
      <c r="V12" s="38" t="s">
        <v>31</v>
      </c>
    </row>
    <row r="13" spans="1:22" s="1" customFormat="1" ht="15.75" customHeight="1" x14ac:dyDescent="0.25">
      <c r="A13" s="29">
        <v>8</v>
      </c>
      <c r="B13" s="16">
        <v>43292</v>
      </c>
      <c r="C13" s="16">
        <v>43323</v>
      </c>
      <c r="D13" s="3" t="s">
        <v>50</v>
      </c>
      <c r="E13" s="17">
        <v>867717030422027</v>
      </c>
      <c r="F13" s="3"/>
      <c r="G13" s="3" t="s">
        <v>48</v>
      </c>
      <c r="H13" s="21"/>
      <c r="I13" s="21" t="s">
        <v>94</v>
      </c>
      <c r="J13" s="21" t="s">
        <v>98</v>
      </c>
      <c r="K13" s="21"/>
      <c r="L13" s="12" t="s">
        <v>83</v>
      </c>
      <c r="M13" s="12" t="s">
        <v>66</v>
      </c>
      <c r="N13" s="12"/>
      <c r="O13" s="12" t="s">
        <v>57</v>
      </c>
      <c r="P13" s="12" t="s">
        <v>84</v>
      </c>
      <c r="Q13" s="23" t="s">
        <v>26</v>
      </c>
      <c r="R13" s="3" t="s">
        <v>31</v>
      </c>
      <c r="U13" s="58"/>
      <c r="V13" s="37" t="s">
        <v>32</v>
      </c>
    </row>
    <row r="14" spans="1:22" s="1" customFormat="1" ht="15.75" customHeight="1" x14ac:dyDescent="0.25">
      <c r="A14" s="29">
        <v>9</v>
      </c>
      <c r="B14" s="16">
        <v>43292</v>
      </c>
      <c r="C14" s="16">
        <v>43323</v>
      </c>
      <c r="D14" s="3" t="s">
        <v>50</v>
      </c>
      <c r="E14" s="17">
        <v>867717030423538</v>
      </c>
      <c r="F14" s="3" t="s">
        <v>95</v>
      </c>
      <c r="G14" s="3" t="s">
        <v>48</v>
      </c>
      <c r="H14" s="12"/>
      <c r="I14" s="12" t="s">
        <v>94</v>
      </c>
      <c r="J14" s="21" t="s">
        <v>98</v>
      </c>
      <c r="K14" s="12"/>
      <c r="L14" s="12" t="s">
        <v>83</v>
      </c>
      <c r="M14" s="12" t="s">
        <v>66</v>
      </c>
      <c r="N14" s="12"/>
      <c r="O14" s="12" t="s">
        <v>57</v>
      </c>
      <c r="P14" s="12" t="s">
        <v>84</v>
      </c>
      <c r="Q14" s="23" t="s">
        <v>26</v>
      </c>
      <c r="R14" s="3" t="s">
        <v>31</v>
      </c>
    </row>
    <row r="15" spans="1:22" ht="16.5" x14ac:dyDescent="0.25">
      <c r="A15" s="29">
        <v>10</v>
      </c>
      <c r="B15" s="16">
        <v>43445</v>
      </c>
      <c r="C15" s="16" t="s">
        <v>118</v>
      </c>
      <c r="D15" s="3" t="s">
        <v>50</v>
      </c>
      <c r="E15" s="17">
        <v>868183034643838</v>
      </c>
      <c r="F15" s="3"/>
      <c r="G15" s="3" t="s">
        <v>48</v>
      </c>
      <c r="H15" s="3" t="s">
        <v>103</v>
      </c>
      <c r="I15" s="22" t="s">
        <v>52</v>
      </c>
      <c r="J15" s="13" t="s">
        <v>53</v>
      </c>
      <c r="K15" s="12" t="s">
        <v>54</v>
      </c>
      <c r="L15" s="12" t="s">
        <v>83</v>
      </c>
      <c r="M15" s="12" t="s">
        <v>56</v>
      </c>
      <c r="N15" s="12"/>
      <c r="O15" s="12" t="s">
        <v>57</v>
      </c>
      <c r="P15" s="12" t="s">
        <v>58</v>
      </c>
      <c r="Q15" s="23" t="s">
        <v>26</v>
      </c>
      <c r="R15" s="3" t="s">
        <v>31</v>
      </c>
    </row>
    <row r="16" spans="1:22" ht="16.5" x14ac:dyDescent="0.25">
      <c r="A16" s="29">
        <v>11</v>
      </c>
      <c r="B16" s="16">
        <v>43445</v>
      </c>
      <c r="C16" s="16" t="s">
        <v>118</v>
      </c>
      <c r="D16" s="3" t="s">
        <v>50</v>
      </c>
      <c r="E16" s="17">
        <v>868183033828091</v>
      </c>
      <c r="F16" s="3"/>
      <c r="G16" s="3" t="s">
        <v>48</v>
      </c>
      <c r="H16" s="3" t="s">
        <v>103</v>
      </c>
      <c r="I16" s="12" t="s">
        <v>52</v>
      </c>
      <c r="J16" s="12"/>
      <c r="K16" s="12" t="s">
        <v>83</v>
      </c>
      <c r="L16" s="12"/>
      <c r="M16" s="53" t="s">
        <v>66</v>
      </c>
      <c r="N16" s="12"/>
      <c r="O16" s="12" t="s">
        <v>57</v>
      </c>
      <c r="P16" s="12" t="s">
        <v>58</v>
      </c>
      <c r="Q16" s="23" t="s">
        <v>26</v>
      </c>
      <c r="R16" s="3" t="s">
        <v>31</v>
      </c>
      <c r="U16" s="27" t="s">
        <v>41</v>
      </c>
      <c r="V16" s="26" t="s">
        <v>21</v>
      </c>
    </row>
    <row r="17" spans="1:22" ht="16.5" x14ac:dyDescent="0.25">
      <c r="A17" s="29">
        <v>12</v>
      </c>
      <c r="B17" s="16">
        <v>43445</v>
      </c>
      <c r="C17" s="16" t="s">
        <v>118</v>
      </c>
      <c r="D17" s="3" t="s">
        <v>50</v>
      </c>
      <c r="E17" s="17">
        <v>868183033879367</v>
      </c>
      <c r="F17" s="3"/>
      <c r="G17" s="3" t="s">
        <v>48</v>
      </c>
      <c r="H17" s="3" t="s">
        <v>103</v>
      </c>
      <c r="I17" s="12" t="s">
        <v>52</v>
      </c>
      <c r="J17" s="13" t="s">
        <v>53</v>
      </c>
      <c r="K17" s="12" t="s">
        <v>54</v>
      </c>
      <c r="L17" s="12" t="s">
        <v>83</v>
      </c>
      <c r="M17" s="12" t="s">
        <v>56</v>
      </c>
      <c r="N17" s="12"/>
      <c r="O17" s="12" t="s">
        <v>57</v>
      </c>
      <c r="P17" s="12" t="s">
        <v>58</v>
      </c>
      <c r="Q17" s="23" t="s">
        <v>26</v>
      </c>
      <c r="R17" s="3" t="s">
        <v>31</v>
      </c>
      <c r="U17" s="24" t="s">
        <v>23</v>
      </c>
      <c r="V17" s="3">
        <f>COUNTIF(Q6:Q55,"PM")</f>
        <v>18</v>
      </c>
    </row>
    <row r="18" spans="1:22" ht="16.5" x14ac:dyDescent="0.25">
      <c r="A18" s="29">
        <v>13</v>
      </c>
      <c r="B18" s="16" t="s">
        <v>133</v>
      </c>
      <c r="C18" s="54">
        <v>43112</v>
      </c>
      <c r="D18" s="3" t="s">
        <v>50</v>
      </c>
      <c r="E18" s="17">
        <v>868183033860797</v>
      </c>
      <c r="F18" s="3"/>
      <c r="G18" s="3" t="s">
        <v>48</v>
      </c>
      <c r="H18" s="12"/>
      <c r="I18" s="12" t="s">
        <v>131</v>
      </c>
      <c r="J18" s="12"/>
      <c r="K18" s="12" t="s">
        <v>54</v>
      </c>
      <c r="L18" s="3" t="s">
        <v>123</v>
      </c>
      <c r="M18" s="12" t="s">
        <v>60</v>
      </c>
      <c r="N18" s="12"/>
      <c r="O18" s="12" t="s">
        <v>57</v>
      </c>
      <c r="P18" s="12" t="s">
        <v>58</v>
      </c>
      <c r="Q18" s="23" t="s">
        <v>26</v>
      </c>
      <c r="R18" s="3" t="s">
        <v>31</v>
      </c>
      <c r="U18" s="24" t="s">
        <v>22</v>
      </c>
      <c r="V18" s="3">
        <f>COUNTIF(Q6:Q56,"PC")</f>
        <v>3</v>
      </c>
    </row>
    <row r="19" spans="1:22" ht="17.25" x14ac:dyDescent="0.25">
      <c r="A19" s="29">
        <v>14</v>
      </c>
      <c r="B19" s="16" t="s">
        <v>133</v>
      </c>
      <c r="C19" s="54">
        <v>43112</v>
      </c>
      <c r="D19" s="3" t="s">
        <v>50</v>
      </c>
      <c r="E19" s="17">
        <v>867857039905174</v>
      </c>
      <c r="F19" s="3"/>
      <c r="G19" s="3" t="s">
        <v>48</v>
      </c>
      <c r="H19" s="12"/>
      <c r="I19" s="12" t="s">
        <v>126</v>
      </c>
      <c r="J19" s="12" t="s">
        <v>127</v>
      </c>
      <c r="K19" s="12" t="s">
        <v>54</v>
      </c>
      <c r="L19" s="3" t="s">
        <v>123</v>
      </c>
      <c r="M19" s="12" t="s">
        <v>128</v>
      </c>
      <c r="N19" s="12"/>
      <c r="O19" s="12" t="s">
        <v>57</v>
      </c>
      <c r="P19" s="12" t="s">
        <v>84</v>
      </c>
      <c r="Q19" s="23" t="s">
        <v>24</v>
      </c>
      <c r="R19" s="3" t="s">
        <v>38</v>
      </c>
      <c r="U19" s="42" t="s">
        <v>42</v>
      </c>
      <c r="V19" s="43">
        <f>SUM(V17:V18)</f>
        <v>21</v>
      </c>
    </row>
    <row r="20" spans="1:22" ht="16.5" x14ac:dyDescent="0.25">
      <c r="A20" s="29">
        <v>15</v>
      </c>
      <c r="B20" s="16" t="s">
        <v>133</v>
      </c>
      <c r="C20" s="54">
        <v>43112</v>
      </c>
      <c r="D20" s="3" t="s">
        <v>50</v>
      </c>
      <c r="E20" s="17">
        <v>868183034650205</v>
      </c>
      <c r="F20" s="3"/>
      <c r="G20" s="3" t="s">
        <v>48</v>
      </c>
      <c r="H20" s="12"/>
      <c r="I20" s="12" t="s">
        <v>129</v>
      </c>
      <c r="J20" s="12" t="s">
        <v>127</v>
      </c>
      <c r="K20" s="12" t="s">
        <v>130</v>
      </c>
      <c r="L20" s="3" t="s">
        <v>123</v>
      </c>
      <c r="M20" s="12" t="s">
        <v>60</v>
      </c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16" t="s">
        <v>133</v>
      </c>
      <c r="C21" s="54">
        <v>43112</v>
      </c>
      <c r="D21" s="3" t="s">
        <v>50</v>
      </c>
      <c r="E21" s="17">
        <v>868183034620679</v>
      </c>
      <c r="F21" s="3"/>
      <c r="G21" s="3" t="s">
        <v>48</v>
      </c>
      <c r="H21" s="12"/>
      <c r="I21" s="12" t="s">
        <v>52</v>
      </c>
      <c r="J21" s="12" t="s">
        <v>125</v>
      </c>
      <c r="K21" s="12" t="s">
        <v>83</v>
      </c>
      <c r="L21" s="3" t="s">
        <v>123</v>
      </c>
      <c r="M21" s="3" t="s">
        <v>147</v>
      </c>
      <c r="N21" s="3"/>
      <c r="O21" s="12" t="s">
        <v>57</v>
      </c>
      <c r="P21" s="12" t="s">
        <v>84</v>
      </c>
      <c r="Q21" s="23" t="s">
        <v>26</v>
      </c>
      <c r="R21" s="3" t="s">
        <v>31</v>
      </c>
    </row>
    <row r="22" spans="1:22" ht="16.5" x14ac:dyDescent="0.25">
      <c r="A22" s="29">
        <v>17</v>
      </c>
      <c r="B22" s="16" t="s">
        <v>133</v>
      </c>
      <c r="C22" s="54">
        <v>43112</v>
      </c>
      <c r="D22" s="3" t="s">
        <v>50</v>
      </c>
      <c r="E22" s="17">
        <v>868183034621552</v>
      </c>
      <c r="F22" s="3"/>
      <c r="G22" s="3" t="s">
        <v>48</v>
      </c>
      <c r="H22" s="3"/>
      <c r="I22" s="3" t="s">
        <v>52</v>
      </c>
      <c r="J22" s="3"/>
      <c r="K22" s="3" t="s">
        <v>54</v>
      </c>
      <c r="L22" s="3" t="s">
        <v>123</v>
      </c>
      <c r="M22" s="3" t="s">
        <v>60</v>
      </c>
      <c r="N22" s="3"/>
      <c r="O22" s="12" t="s">
        <v>57</v>
      </c>
      <c r="P22" s="12" t="s">
        <v>84</v>
      </c>
      <c r="Q22" s="23" t="s">
        <v>26</v>
      </c>
      <c r="R22" s="3" t="s">
        <v>31</v>
      </c>
      <c r="U22" s="41" t="s">
        <v>20</v>
      </c>
      <c r="V22" s="40" t="s">
        <v>21</v>
      </c>
    </row>
    <row r="23" spans="1:22" ht="16.5" x14ac:dyDescent="0.25">
      <c r="A23" s="29">
        <v>18</v>
      </c>
      <c r="B23" s="16" t="s">
        <v>133</v>
      </c>
      <c r="C23" s="54">
        <v>43112</v>
      </c>
      <c r="D23" s="3" t="s">
        <v>50</v>
      </c>
      <c r="E23" s="17">
        <v>868183033788733</v>
      </c>
      <c r="F23" s="3"/>
      <c r="G23" s="3" t="s">
        <v>48</v>
      </c>
      <c r="H23" s="3"/>
      <c r="I23" s="3" t="s">
        <v>52</v>
      </c>
      <c r="J23" s="3" t="s">
        <v>124</v>
      </c>
      <c r="K23" s="3" t="s">
        <v>54</v>
      </c>
      <c r="L23" s="3" t="s">
        <v>123</v>
      </c>
      <c r="M23" s="3" t="s">
        <v>146</v>
      </c>
      <c r="N23" s="3"/>
      <c r="O23" s="12" t="s">
        <v>57</v>
      </c>
      <c r="P23" s="12" t="s">
        <v>84</v>
      </c>
      <c r="Q23" s="23" t="s">
        <v>26</v>
      </c>
      <c r="R23" s="3" t="s">
        <v>31</v>
      </c>
      <c r="U23" s="39" t="s">
        <v>33</v>
      </c>
      <c r="V23" s="40">
        <f>COUNTIF(R6:R55,"MCU")</f>
        <v>0</v>
      </c>
    </row>
    <row r="24" spans="1:22" ht="16.5" x14ac:dyDescent="0.25">
      <c r="A24" s="29">
        <v>19</v>
      </c>
      <c r="B24" s="32" t="s">
        <v>135</v>
      </c>
      <c r="C24" s="12" t="s">
        <v>142</v>
      </c>
      <c r="D24" s="3" t="s">
        <v>50</v>
      </c>
      <c r="E24" s="17">
        <v>868183033785101</v>
      </c>
      <c r="F24" s="3"/>
      <c r="G24" s="3" t="s">
        <v>48</v>
      </c>
      <c r="H24" s="3"/>
      <c r="I24" s="3" t="s">
        <v>136</v>
      </c>
      <c r="J24" s="12" t="s">
        <v>127</v>
      </c>
      <c r="K24" s="3" t="s">
        <v>137</v>
      </c>
      <c r="L24" s="3" t="s">
        <v>123</v>
      </c>
      <c r="M24" s="3" t="s">
        <v>60</v>
      </c>
      <c r="N24" s="3"/>
      <c r="O24" s="12" t="s">
        <v>57</v>
      </c>
      <c r="P24" s="12" t="s">
        <v>84</v>
      </c>
      <c r="Q24" s="23" t="s">
        <v>26</v>
      </c>
      <c r="R24" s="3" t="s">
        <v>31</v>
      </c>
      <c r="U24" s="39" t="s">
        <v>43</v>
      </c>
      <c r="V24" s="40">
        <f>COUNTIF(R6:R55,"GSM")</f>
        <v>2</v>
      </c>
    </row>
    <row r="25" spans="1:22" ht="16.5" x14ac:dyDescent="0.25">
      <c r="A25" s="29">
        <v>20</v>
      </c>
      <c r="B25" s="32" t="s">
        <v>135</v>
      </c>
      <c r="C25" s="12" t="s">
        <v>142</v>
      </c>
      <c r="D25" s="3" t="s">
        <v>50</v>
      </c>
      <c r="E25" s="17">
        <v>867717030420112</v>
      </c>
      <c r="F25" s="3"/>
      <c r="G25" s="3" t="s">
        <v>48</v>
      </c>
      <c r="H25" s="3"/>
      <c r="I25" s="3" t="s">
        <v>94</v>
      </c>
      <c r="J25" s="12" t="s">
        <v>138</v>
      </c>
      <c r="K25" s="3" t="s">
        <v>96</v>
      </c>
      <c r="L25" s="3" t="s">
        <v>123</v>
      </c>
      <c r="M25" s="3" t="s">
        <v>144</v>
      </c>
      <c r="N25" s="3"/>
      <c r="O25" s="12" t="s">
        <v>57</v>
      </c>
      <c r="P25" s="12" t="s">
        <v>84</v>
      </c>
      <c r="Q25" s="23" t="s">
        <v>26</v>
      </c>
      <c r="R25" s="3" t="s">
        <v>31</v>
      </c>
      <c r="U25" s="39" t="s">
        <v>34</v>
      </c>
      <c r="V25" s="40">
        <f>COUNTIF(R6:R55,"GPS")</f>
        <v>0</v>
      </c>
    </row>
    <row r="26" spans="1:22" ht="16.5" x14ac:dyDescent="0.25">
      <c r="A26" s="29">
        <v>21</v>
      </c>
      <c r="B26" s="32" t="s">
        <v>135</v>
      </c>
      <c r="C26" s="12" t="s">
        <v>142</v>
      </c>
      <c r="D26" s="3" t="s">
        <v>50</v>
      </c>
      <c r="E26" s="17">
        <v>867717030610787</v>
      </c>
      <c r="F26" s="3"/>
      <c r="G26" s="3" t="s">
        <v>48</v>
      </c>
      <c r="H26" s="3"/>
      <c r="I26" s="3" t="s">
        <v>97</v>
      </c>
      <c r="J26" s="12" t="s">
        <v>98</v>
      </c>
      <c r="K26" s="3"/>
      <c r="L26" s="3" t="s">
        <v>123</v>
      </c>
      <c r="M26" s="3" t="s">
        <v>60</v>
      </c>
      <c r="N26" s="3"/>
      <c r="O26" s="12" t="s">
        <v>57</v>
      </c>
      <c r="P26" s="12" t="s">
        <v>84</v>
      </c>
      <c r="Q26" s="23" t="s">
        <v>26</v>
      </c>
      <c r="R26" s="3" t="s">
        <v>31</v>
      </c>
      <c r="U26" s="39" t="s">
        <v>40</v>
      </c>
      <c r="V26" s="40">
        <f>COUNTIF(R6:R55,"NG")</f>
        <v>0</v>
      </c>
    </row>
    <row r="27" spans="1:22" ht="16.5" x14ac:dyDescent="0.25">
      <c r="A27" s="29">
        <v>22</v>
      </c>
      <c r="B27" s="32" t="s">
        <v>135</v>
      </c>
      <c r="C27" s="12" t="s">
        <v>142</v>
      </c>
      <c r="D27" s="3" t="s">
        <v>50</v>
      </c>
      <c r="E27" s="17">
        <v>867717030522552</v>
      </c>
      <c r="F27" s="3"/>
      <c r="G27" s="3" t="s">
        <v>48</v>
      </c>
      <c r="H27" s="3"/>
      <c r="I27" s="3" t="s">
        <v>97</v>
      </c>
      <c r="J27" s="3" t="s">
        <v>124</v>
      </c>
      <c r="K27" s="3" t="s">
        <v>96</v>
      </c>
      <c r="L27" s="3" t="s">
        <v>123</v>
      </c>
      <c r="M27" s="3" t="s">
        <v>144</v>
      </c>
      <c r="N27" s="3"/>
      <c r="O27" s="12" t="s">
        <v>57</v>
      </c>
      <c r="P27" s="12" t="s">
        <v>84</v>
      </c>
      <c r="Q27" s="23" t="s">
        <v>26</v>
      </c>
      <c r="R27" s="3" t="s">
        <v>31</v>
      </c>
      <c r="U27" s="39" t="s">
        <v>29</v>
      </c>
      <c r="V27" s="40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3"/>
      <c r="N28" s="12"/>
      <c r="O28" s="12"/>
      <c r="P28" s="12"/>
      <c r="Q28" s="28"/>
      <c r="R28" s="30"/>
      <c r="U28" s="39" t="s">
        <v>35</v>
      </c>
      <c r="V28" s="40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39" t="s">
        <v>36</v>
      </c>
      <c r="V29" s="40">
        <f>COUNTIF(R6:R55,"NCFW")</f>
        <v>18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39" t="s">
        <v>37</v>
      </c>
      <c r="V30" s="40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M35" sqref="M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9"/>
    </row>
    <row r="2" spans="1:22" ht="20.25" customHeight="1" x14ac:dyDescent="0.25">
      <c r="A2" s="60" t="s">
        <v>11</v>
      </c>
      <c r="B2" s="61"/>
      <c r="C2" s="61"/>
      <c r="D2" s="61"/>
      <c r="E2" s="62" t="s">
        <v>46</v>
      </c>
      <c r="F2" s="62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25</v>
      </c>
      <c r="R4" s="55" t="s">
        <v>20</v>
      </c>
      <c r="U4" s="55" t="s">
        <v>25</v>
      </c>
      <c r="V4" s="55" t="s">
        <v>20</v>
      </c>
    </row>
    <row r="5" spans="1:22" ht="45" customHeight="1" x14ac:dyDescent="0.25">
      <c r="A5" s="63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5" t="s">
        <v>19</v>
      </c>
      <c r="J5" s="55"/>
      <c r="K5" s="47" t="s">
        <v>16</v>
      </c>
      <c r="L5" s="47" t="s">
        <v>17</v>
      </c>
      <c r="M5" s="46" t="s">
        <v>13</v>
      </c>
      <c r="N5" s="47" t="s">
        <v>14</v>
      </c>
      <c r="O5" s="65"/>
      <c r="P5" s="65"/>
      <c r="Q5" s="55"/>
      <c r="R5" s="55"/>
      <c r="U5" s="55"/>
      <c r="V5" s="55"/>
    </row>
    <row r="6" spans="1:22" s="1" customFormat="1" ht="15.75" customHeight="1" x14ac:dyDescent="0.25">
      <c r="A6" s="29">
        <v>1</v>
      </c>
      <c r="B6" s="16" t="s">
        <v>49</v>
      </c>
      <c r="C6" s="16" t="s">
        <v>70</v>
      </c>
      <c r="D6" s="3" t="s">
        <v>47</v>
      </c>
      <c r="E6" s="17">
        <v>868926033958171</v>
      </c>
      <c r="F6" s="3"/>
      <c r="G6" s="3" t="s">
        <v>48</v>
      </c>
      <c r="H6" s="12"/>
      <c r="I6" s="19" t="s">
        <v>55</v>
      </c>
      <c r="J6" s="13"/>
      <c r="K6" s="12" t="s">
        <v>62</v>
      </c>
      <c r="L6" s="12"/>
      <c r="M6" s="12" t="s">
        <v>66</v>
      </c>
      <c r="N6" s="48" t="s">
        <v>65</v>
      </c>
      <c r="O6" s="12" t="s">
        <v>57</v>
      </c>
      <c r="P6" s="12" t="s">
        <v>58</v>
      </c>
      <c r="Q6" s="23" t="s">
        <v>26</v>
      </c>
      <c r="R6" s="3" t="s">
        <v>31</v>
      </c>
      <c r="U6" s="56" t="s">
        <v>24</v>
      </c>
      <c r="V6" s="37" t="s">
        <v>27</v>
      </c>
    </row>
    <row r="7" spans="1:22" s="1" customFormat="1" ht="15.75" customHeight="1" x14ac:dyDescent="0.25">
      <c r="A7" s="29">
        <v>2</v>
      </c>
      <c r="B7" s="16" t="s">
        <v>49</v>
      </c>
      <c r="C7" s="16" t="s">
        <v>70</v>
      </c>
      <c r="D7" s="3" t="s">
        <v>47</v>
      </c>
      <c r="E7" s="17">
        <v>866192037792874</v>
      </c>
      <c r="F7" s="3"/>
      <c r="G7" s="3" t="s">
        <v>48</v>
      </c>
      <c r="H7" s="19"/>
      <c r="I7" s="19" t="s">
        <v>52</v>
      </c>
      <c r="J7" s="12"/>
      <c r="K7" s="12" t="s">
        <v>62</v>
      </c>
      <c r="L7" s="12"/>
      <c r="M7" s="12" t="s">
        <v>66</v>
      </c>
      <c r="N7" s="48" t="s">
        <v>65</v>
      </c>
      <c r="O7" s="12" t="s">
        <v>57</v>
      </c>
      <c r="P7" s="12" t="s">
        <v>58</v>
      </c>
      <c r="Q7" s="23" t="s">
        <v>26</v>
      </c>
      <c r="R7" s="3" t="s">
        <v>31</v>
      </c>
      <c r="U7" s="57"/>
      <c r="V7" s="37" t="s">
        <v>44</v>
      </c>
    </row>
    <row r="8" spans="1:22" s="1" customFormat="1" ht="15.75" customHeight="1" x14ac:dyDescent="0.25">
      <c r="A8" s="29">
        <v>3</v>
      </c>
      <c r="B8" s="16" t="s">
        <v>49</v>
      </c>
      <c r="C8" s="16" t="s">
        <v>70</v>
      </c>
      <c r="D8" s="3" t="s">
        <v>47</v>
      </c>
      <c r="E8" s="17">
        <v>869627031847486</v>
      </c>
      <c r="F8" s="3"/>
      <c r="G8" s="3" t="s">
        <v>48</v>
      </c>
      <c r="H8" s="20"/>
      <c r="I8" s="19" t="s">
        <v>67</v>
      </c>
      <c r="J8" s="13"/>
      <c r="K8" s="12" t="s">
        <v>62</v>
      </c>
      <c r="L8" s="12"/>
      <c r="M8" s="12" t="s">
        <v>66</v>
      </c>
      <c r="N8" s="48" t="s">
        <v>65</v>
      </c>
      <c r="O8" s="12" t="s">
        <v>57</v>
      </c>
      <c r="P8" s="12" t="s">
        <v>58</v>
      </c>
      <c r="Q8" s="23" t="s">
        <v>26</v>
      </c>
      <c r="R8" s="3" t="s">
        <v>31</v>
      </c>
      <c r="U8" s="57"/>
      <c r="V8" s="37" t="s">
        <v>28</v>
      </c>
    </row>
    <row r="9" spans="1:22" s="1" customFormat="1" ht="15.75" customHeight="1" x14ac:dyDescent="0.25">
      <c r="A9" s="29">
        <v>4</v>
      </c>
      <c r="B9" s="16" t="s">
        <v>49</v>
      </c>
      <c r="C9" s="16" t="s">
        <v>70</v>
      </c>
      <c r="D9" s="3" t="s">
        <v>47</v>
      </c>
      <c r="E9" s="17">
        <v>868926033955532</v>
      </c>
      <c r="F9" s="3"/>
      <c r="G9" s="3" t="s">
        <v>48</v>
      </c>
      <c r="H9" s="20"/>
      <c r="I9" s="20" t="s">
        <v>63</v>
      </c>
      <c r="J9" s="12"/>
      <c r="K9" s="12" t="s">
        <v>62</v>
      </c>
      <c r="L9" s="12"/>
      <c r="M9" s="12" t="s">
        <v>66</v>
      </c>
      <c r="N9" s="48" t="s">
        <v>65</v>
      </c>
      <c r="O9" s="12" t="s">
        <v>57</v>
      </c>
      <c r="P9" s="12" t="s">
        <v>58</v>
      </c>
      <c r="Q9" s="23" t="s">
        <v>26</v>
      </c>
      <c r="R9" s="3" t="s">
        <v>31</v>
      </c>
      <c r="U9" s="57"/>
      <c r="V9" s="37" t="s">
        <v>39</v>
      </c>
    </row>
    <row r="10" spans="1:22" s="1" customFormat="1" ht="15.75" customHeight="1" x14ac:dyDescent="0.25">
      <c r="A10" s="29">
        <v>5</v>
      </c>
      <c r="B10" s="16" t="s">
        <v>49</v>
      </c>
      <c r="C10" s="16" t="s">
        <v>70</v>
      </c>
      <c r="D10" s="3" t="s">
        <v>47</v>
      </c>
      <c r="E10" s="17">
        <v>864811036993439</v>
      </c>
      <c r="F10" s="3"/>
      <c r="G10" s="3" t="s">
        <v>48</v>
      </c>
      <c r="H10" s="20" t="s">
        <v>61</v>
      </c>
      <c r="I10" s="20" t="s">
        <v>63</v>
      </c>
      <c r="J10" s="12" t="s">
        <v>53</v>
      </c>
      <c r="K10" s="12" t="s">
        <v>62</v>
      </c>
      <c r="L10" s="12"/>
      <c r="M10" s="12" t="s">
        <v>64</v>
      </c>
      <c r="N10" s="48" t="s">
        <v>65</v>
      </c>
      <c r="O10" s="12" t="s">
        <v>57</v>
      </c>
      <c r="P10" s="12" t="s">
        <v>58</v>
      </c>
      <c r="Q10" s="23" t="s">
        <v>26</v>
      </c>
      <c r="R10" s="3" t="s">
        <v>31</v>
      </c>
      <c r="U10" s="58"/>
      <c r="V10" s="37" t="s">
        <v>38</v>
      </c>
    </row>
    <row r="11" spans="1:22" s="1" customFormat="1" ht="15.75" customHeight="1" x14ac:dyDescent="0.25">
      <c r="A11" s="29">
        <v>6</v>
      </c>
      <c r="B11" s="16">
        <v>43231</v>
      </c>
      <c r="C11" s="16" t="s">
        <v>118</v>
      </c>
      <c r="D11" s="3" t="s">
        <v>47</v>
      </c>
      <c r="E11" s="17">
        <v>869627031835424</v>
      </c>
      <c r="F11" s="3"/>
      <c r="G11" s="3" t="s">
        <v>48</v>
      </c>
      <c r="H11" s="12"/>
      <c r="I11" s="13" t="s">
        <v>52</v>
      </c>
      <c r="J11" s="12" t="s">
        <v>86</v>
      </c>
      <c r="K11" s="12" t="s">
        <v>85</v>
      </c>
      <c r="L11" s="12"/>
      <c r="M11" s="12" t="s">
        <v>87</v>
      </c>
      <c r="N11" s="48" t="s">
        <v>65</v>
      </c>
      <c r="O11" s="12" t="s">
        <v>57</v>
      </c>
      <c r="P11" s="12" t="s">
        <v>84</v>
      </c>
      <c r="Q11" s="23" t="s">
        <v>24</v>
      </c>
      <c r="R11" s="3" t="s">
        <v>38</v>
      </c>
      <c r="U11" s="56" t="s">
        <v>26</v>
      </c>
      <c r="V11" s="37" t="s">
        <v>30</v>
      </c>
    </row>
    <row r="12" spans="1:22" s="14" customFormat="1" ht="15.75" customHeight="1" x14ac:dyDescent="0.25">
      <c r="A12" s="29">
        <v>7</v>
      </c>
      <c r="B12" s="16">
        <v>43231</v>
      </c>
      <c r="C12" s="16" t="s">
        <v>118</v>
      </c>
      <c r="D12" s="3" t="s">
        <v>47</v>
      </c>
      <c r="E12" s="17">
        <v>864811036929268</v>
      </c>
      <c r="F12" s="3"/>
      <c r="G12" s="3" t="s">
        <v>48</v>
      </c>
      <c r="H12" s="12"/>
      <c r="I12" s="12" t="s">
        <v>88</v>
      </c>
      <c r="J12" s="12"/>
      <c r="K12" s="12" t="s">
        <v>62</v>
      </c>
      <c r="L12" s="12"/>
      <c r="M12" s="12" t="s">
        <v>66</v>
      </c>
      <c r="N12" s="48" t="s">
        <v>65</v>
      </c>
      <c r="O12" s="12" t="s">
        <v>57</v>
      </c>
      <c r="P12" s="12" t="s">
        <v>84</v>
      </c>
      <c r="Q12" s="23" t="s">
        <v>26</v>
      </c>
      <c r="R12" s="3" t="s">
        <v>32</v>
      </c>
      <c r="U12" s="57"/>
      <c r="V12" s="38" t="s">
        <v>31</v>
      </c>
    </row>
    <row r="13" spans="1:22" s="1" customFormat="1" ht="15.75" customHeight="1" x14ac:dyDescent="0.25">
      <c r="A13" s="29">
        <v>8</v>
      </c>
      <c r="B13" s="16">
        <v>43231</v>
      </c>
      <c r="C13" s="16" t="s">
        <v>118</v>
      </c>
      <c r="D13" s="3" t="s">
        <v>47</v>
      </c>
      <c r="E13" s="17">
        <v>864811036991425</v>
      </c>
      <c r="F13" s="3"/>
      <c r="G13" s="3" t="s">
        <v>48</v>
      </c>
      <c r="H13" s="21"/>
      <c r="I13" s="21"/>
      <c r="J13" s="21" t="s">
        <v>89</v>
      </c>
      <c r="K13" s="21"/>
      <c r="L13" s="12"/>
      <c r="M13" s="12" t="s">
        <v>90</v>
      </c>
      <c r="N13" s="21"/>
      <c r="O13" s="12" t="s">
        <v>102</v>
      </c>
      <c r="P13" s="12" t="s">
        <v>84</v>
      </c>
      <c r="Q13" s="28" t="s">
        <v>24</v>
      </c>
      <c r="R13" s="49" t="s">
        <v>38</v>
      </c>
      <c r="U13" s="58"/>
      <c r="V13" s="37" t="s">
        <v>32</v>
      </c>
    </row>
    <row r="14" spans="1:22" s="1" customFormat="1" ht="15.75" customHeight="1" x14ac:dyDescent="0.25">
      <c r="A14" s="29">
        <v>9</v>
      </c>
      <c r="B14" s="16">
        <v>43292</v>
      </c>
      <c r="C14" s="16">
        <v>43323</v>
      </c>
      <c r="D14" s="3" t="s">
        <v>47</v>
      </c>
      <c r="E14" s="17">
        <v>868926033955870</v>
      </c>
      <c r="F14" s="3"/>
      <c r="G14" s="3" t="s">
        <v>48</v>
      </c>
      <c r="H14" s="12"/>
      <c r="I14" s="12"/>
      <c r="J14" s="12" t="s">
        <v>100</v>
      </c>
      <c r="K14" s="12" t="s">
        <v>62</v>
      </c>
      <c r="L14" s="12"/>
      <c r="M14" s="12" t="s">
        <v>101</v>
      </c>
      <c r="N14" s="48" t="s">
        <v>65</v>
      </c>
      <c r="O14" s="12" t="s">
        <v>57</v>
      </c>
      <c r="P14" s="12" t="s">
        <v>84</v>
      </c>
      <c r="Q14" s="23" t="s">
        <v>26</v>
      </c>
      <c r="R14" s="3" t="s">
        <v>32</v>
      </c>
    </row>
    <row r="15" spans="1:22" ht="16.5" x14ac:dyDescent="0.25">
      <c r="A15" s="29">
        <v>10</v>
      </c>
      <c r="B15" s="16">
        <v>43292</v>
      </c>
      <c r="C15" s="16">
        <v>43323</v>
      </c>
      <c r="D15" s="3" t="s">
        <v>47</v>
      </c>
      <c r="E15" s="17">
        <v>866192037774294</v>
      </c>
      <c r="F15" s="3"/>
      <c r="G15" s="3" t="s">
        <v>48</v>
      </c>
      <c r="H15" s="12"/>
      <c r="I15" s="22" t="s">
        <v>97</v>
      </c>
      <c r="J15" s="12"/>
      <c r="K15" s="12" t="s">
        <v>99</v>
      </c>
      <c r="L15" s="12" t="s">
        <v>62</v>
      </c>
      <c r="M15" s="12" t="s">
        <v>60</v>
      </c>
      <c r="N15" s="48" t="s">
        <v>65</v>
      </c>
      <c r="O15" s="12" t="s">
        <v>57</v>
      </c>
      <c r="P15" s="12" t="s">
        <v>84</v>
      </c>
      <c r="Q15" s="23" t="s">
        <v>26</v>
      </c>
      <c r="R15" s="3" t="s">
        <v>32</v>
      </c>
    </row>
    <row r="16" spans="1:22" ht="16.5" x14ac:dyDescent="0.25">
      <c r="A16" s="29">
        <v>11</v>
      </c>
      <c r="B16" s="16">
        <v>43292</v>
      </c>
      <c r="C16" s="16">
        <v>43323</v>
      </c>
      <c r="D16" s="3" t="s">
        <v>47</v>
      </c>
      <c r="E16" s="17">
        <v>864811036994874</v>
      </c>
      <c r="F16" s="3"/>
      <c r="G16" s="3" t="s">
        <v>48</v>
      </c>
      <c r="H16" s="12"/>
      <c r="I16" s="12" t="s">
        <v>52</v>
      </c>
      <c r="J16" s="12"/>
      <c r="K16" s="12" t="s">
        <v>99</v>
      </c>
      <c r="L16" s="12" t="s">
        <v>62</v>
      </c>
      <c r="M16" s="12" t="s">
        <v>60</v>
      </c>
      <c r="N16" s="48" t="s">
        <v>65</v>
      </c>
      <c r="O16" s="12" t="s">
        <v>57</v>
      </c>
      <c r="P16" s="12" t="s">
        <v>84</v>
      </c>
      <c r="Q16" s="23" t="s">
        <v>26</v>
      </c>
      <c r="R16" s="3" t="s">
        <v>32</v>
      </c>
      <c r="U16" s="27" t="s">
        <v>41</v>
      </c>
      <c r="V16" s="26" t="s">
        <v>21</v>
      </c>
    </row>
    <row r="17" spans="1:22" ht="16.5" x14ac:dyDescent="0.25">
      <c r="A17" s="29">
        <v>12</v>
      </c>
      <c r="B17" s="16">
        <v>43445</v>
      </c>
      <c r="C17" s="16" t="s">
        <v>118</v>
      </c>
      <c r="D17" s="3" t="s">
        <v>47</v>
      </c>
      <c r="E17" s="17">
        <v>864811036990781</v>
      </c>
      <c r="F17" s="3"/>
      <c r="G17" s="3" t="s">
        <v>48</v>
      </c>
      <c r="H17" s="12"/>
      <c r="I17" s="12" t="s">
        <v>108</v>
      </c>
      <c r="J17" s="12" t="s">
        <v>86</v>
      </c>
      <c r="K17" s="12" t="s">
        <v>85</v>
      </c>
      <c r="L17" s="12"/>
      <c r="M17" s="12" t="s">
        <v>117</v>
      </c>
      <c r="N17" s="48" t="s">
        <v>65</v>
      </c>
      <c r="O17" s="12" t="s">
        <v>57</v>
      </c>
      <c r="P17" s="12" t="s">
        <v>58</v>
      </c>
      <c r="Q17" s="28" t="s">
        <v>24</v>
      </c>
      <c r="R17" s="3" t="s">
        <v>28</v>
      </c>
      <c r="U17" s="24" t="s">
        <v>23</v>
      </c>
      <c r="V17" s="3">
        <f>COUNTIF(Q6:Q55,"PM")</f>
        <v>24</v>
      </c>
    </row>
    <row r="18" spans="1:22" ht="16.5" x14ac:dyDescent="0.25">
      <c r="A18" s="29">
        <v>13</v>
      </c>
      <c r="B18" s="16">
        <v>43445</v>
      </c>
      <c r="C18" s="16" t="s">
        <v>118</v>
      </c>
      <c r="D18" s="3" t="s">
        <v>47</v>
      </c>
      <c r="E18" s="17">
        <v>868345035605351</v>
      </c>
      <c r="F18" s="3"/>
      <c r="G18" s="3" t="s">
        <v>48</v>
      </c>
      <c r="H18" s="12"/>
      <c r="I18" s="12" t="s">
        <v>52</v>
      </c>
      <c r="J18" s="12" t="s">
        <v>53</v>
      </c>
      <c r="K18" s="12" t="s">
        <v>85</v>
      </c>
      <c r="L18" s="12"/>
      <c r="M18" s="12" t="s">
        <v>64</v>
      </c>
      <c r="N18" s="48" t="s">
        <v>65</v>
      </c>
      <c r="O18" s="12" t="s">
        <v>57</v>
      </c>
      <c r="P18" s="12" t="s">
        <v>58</v>
      </c>
      <c r="Q18" s="28" t="s">
        <v>26</v>
      </c>
      <c r="R18" s="3" t="s">
        <v>31</v>
      </c>
      <c r="U18" s="24" t="s">
        <v>22</v>
      </c>
      <c r="V18" s="3">
        <f>COUNTIF(Q6:Q56,"PC")</f>
        <v>3</v>
      </c>
    </row>
    <row r="19" spans="1:22" ht="17.25" x14ac:dyDescent="0.25">
      <c r="A19" s="29">
        <v>14</v>
      </c>
      <c r="B19" s="16">
        <v>43445</v>
      </c>
      <c r="C19" s="16" t="s">
        <v>118</v>
      </c>
      <c r="D19" s="3" t="s">
        <v>47</v>
      </c>
      <c r="E19" s="17">
        <v>864811031214427</v>
      </c>
      <c r="F19" s="3"/>
      <c r="G19" s="3" t="s">
        <v>48</v>
      </c>
      <c r="H19" s="12" t="s">
        <v>61</v>
      </c>
      <c r="I19" s="12" t="s">
        <v>112</v>
      </c>
      <c r="K19" s="12" t="s">
        <v>85</v>
      </c>
      <c r="L19" s="12"/>
      <c r="M19" s="12" t="s">
        <v>66</v>
      </c>
      <c r="N19" s="48" t="s">
        <v>65</v>
      </c>
      <c r="O19" s="12" t="s">
        <v>57</v>
      </c>
      <c r="P19" s="12" t="s">
        <v>58</v>
      </c>
      <c r="Q19" s="28" t="s">
        <v>26</v>
      </c>
      <c r="R19" s="3" t="s">
        <v>31</v>
      </c>
      <c r="U19" s="42" t="s">
        <v>42</v>
      </c>
      <c r="V19" s="43">
        <f>SUM(V17:V18)</f>
        <v>27</v>
      </c>
    </row>
    <row r="20" spans="1:22" ht="16.5" x14ac:dyDescent="0.25">
      <c r="A20" s="29">
        <v>15</v>
      </c>
      <c r="B20" s="16">
        <v>43445</v>
      </c>
      <c r="C20" s="16" t="s">
        <v>118</v>
      </c>
      <c r="D20" s="3" t="s">
        <v>47</v>
      </c>
      <c r="E20" s="17">
        <v>864811031280790</v>
      </c>
      <c r="F20" s="3"/>
      <c r="G20" s="3" t="s">
        <v>48</v>
      </c>
      <c r="H20" s="12"/>
      <c r="I20" s="12" t="s">
        <v>74</v>
      </c>
      <c r="J20" s="12"/>
      <c r="K20" s="12" t="s">
        <v>85</v>
      </c>
      <c r="L20" s="12"/>
      <c r="M20" s="12" t="s">
        <v>66</v>
      </c>
      <c r="N20" s="48" t="s">
        <v>65</v>
      </c>
      <c r="O20" s="12" t="s">
        <v>57</v>
      </c>
      <c r="P20" s="12" t="s">
        <v>58</v>
      </c>
      <c r="Q20" s="28" t="s">
        <v>26</v>
      </c>
      <c r="R20" s="3" t="s">
        <v>31</v>
      </c>
    </row>
    <row r="21" spans="1:22" ht="16.5" x14ac:dyDescent="0.25">
      <c r="A21" s="29">
        <v>16</v>
      </c>
      <c r="B21" s="16">
        <v>43445</v>
      </c>
      <c r="C21" s="16" t="s">
        <v>118</v>
      </c>
      <c r="D21" s="3" t="s">
        <v>47</v>
      </c>
      <c r="E21" s="17">
        <v>869627031774466</v>
      </c>
      <c r="F21" s="3"/>
      <c r="G21" s="3" t="s">
        <v>48</v>
      </c>
      <c r="H21" s="12"/>
      <c r="I21" s="12" t="s">
        <v>52</v>
      </c>
      <c r="J21" s="12"/>
      <c r="K21" s="12" t="s">
        <v>85</v>
      </c>
      <c r="L21" s="12"/>
      <c r="M21" s="12" t="s">
        <v>66</v>
      </c>
      <c r="N21" s="48" t="s">
        <v>65</v>
      </c>
      <c r="O21" s="12" t="s">
        <v>57</v>
      </c>
      <c r="P21" s="12" t="s">
        <v>58</v>
      </c>
      <c r="Q21" s="28" t="s">
        <v>26</v>
      </c>
      <c r="R21" s="3" t="s">
        <v>31</v>
      </c>
    </row>
    <row r="22" spans="1:22" ht="16.5" x14ac:dyDescent="0.25">
      <c r="A22" s="29">
        <v>17</v>
      </c>
      <c r="B22" s="16">
        <v>43445</v>
      </c>
      <c r="C22" s="16" t="s">
        <v>118</v>
      </c>
      <c r="D22" s="3" t="s">
        <v>47</v>
      </c>
      <c r="E22" s="17">
        <v>864811037233165</v>
      </c>
      <c r="F22" s="3"/>
      <c r="G22" s="3" t="s">
        <v>48</v>
      </c>
      <c r="H22" s="3"/>
      <c r="I22" s="3" t="s">
        <v>114</v>
      </c>
      <c r="J22" s="3"/>
      <c r="K22" s="3" t="s">
        <v>113</v>
      </c>
      <c r="L22" s="3"/>
      <c r="M22" s="12" t="s">
        <v>66</v>
      </c>
      <c r="N22" s="48" t="s">
        <v>65</v>
      </c>
      <c r="O22" s="12" t="s">
        <v>57</v>
      </c>
      <c r="P22" s="12" t="s">
        <v>58</v>
      </c>
      <c r="Q22" s="28" t="s">
        <v>26</v>
      </c>
      <c r="R22" s="3" t="s">
        <v>31</v>
      </c>
      <c r="U22" s="41" t="s">
        <v>20</v>
      </c>
      <c r="V22" s="40" t="s">
        <v>21</v>
      </c>
    </row>
    <row r="23" spans="1:22" ht="16.5" x14ac:dyDescent="0.25">
      <c r="A23" s="29">
        <v>18</v>
      </c>
      <c r="B23" s="16" t="s">
        <v>133</v>
      </c>
      <c r="C23" s="54">
        <v>43112</v>
      </c>
      <c r="D23" s="3" t="s">
        <v>47</v>
      </c>
      <c r="E23" s="17">
        <v>868345031039993</v>
      </c>
      <c r="F23" s="3"/>
      <c r="G23" s="3" t="s">
        <v>48</v>
      </c>
      <c r="H23" s="3"/>
      <c r="I23" s="3" t="s">
        <v>82</v>
      </c>
      <c r="J23" s="3"/>
      <c r="K23" s="3" t="s">
        <v>132</v>
      </c>
      <c r="L23" s="12" t="s">
        <v>85</v>
      </c>
      <c r="M23" s="12" t="s">
        <v>60</v>
      </c>
      <c r="N23" s="48" t="s">
        <v>65</v>
      </c>
      <c r="O23" s="12" t="s">
        <v>57</v>
      </c>
      <c r="P23" s="12" t="s">
        <v>58</v>
      </c>
      <c r="Q23" s="28" t="s">
        <v>26</v>
      </c>
      <c r="R23" s="3" t="s">
        <v>31</v>
      </c>
      <c r="U23" s="39" t="s">
        <v>33</v>
      </c>
      <c r="V23" s="40">
        <f>COUNTIF(R6:R55,"MCU")</f>
        <v>0</v>
      </c>
    </row>
    <row r="24" spans="1:22" ht="16.5" x14ac:dyDescent="0.25">
      <c r="A24" s="29">
        <v>19</v>
      </c>
      <c r="B24" s="16" t="s">
        <v>133</v>
      </c>
      <c r="C24" s="54">
        <v>43112</v>
      </c>
      <c r="D24" s="3" t="s">
        <v>47</v>
      </c>
      <c r="E24" s="17">
        <v>864811037182867</v>
      </c>
      <c r="F24" s="3"/>
      <c r="G24" s="3" t="s">
        <v>48</v>
      </c>
      <c r="H24" s="3"/>
      <c r="I24" s="3" t="s">
        <v>134</v>
      </c>
      <c r="J24" s="3"/>
      <c r="K24" s="3"/>
      <c r="L24" s="3" t="s">
        <v>113</v>
      </c>
      <c r="M24" s="12" t="s">
        <v>60</v>
      </c>
      <c r="N24" s="48" t="s">
        <v>65</v>
      </c>
      <c r="O24" s="12" t="s">
        <v>57</v>
      </c>
      <c r="P24" s="12" t="s">
        <v>58</v>
      </c>
      <c r="Q24" s="28" t="s">
        <v>26</v>
      </c>
      <c r="R24" s="3" t="s">
        <v>31</v>
      </c>
      <c r="U24" s="39" t="s">
        <v>43</v>
      </c>
      <c r="V24" s="40">
        <f>COUNTIF(R6:R55,"GSM")</f>
        <v>0</v>
      </c>
    </row>
    <row r="25" spans="1:22" ht="16.5" x14ac:dyDescent="0.25">
      <c r="A25" s="29">
        <v>20</v>
      </c>
      <c r="B25" s="32" t="s">
        <v>135</v>
      </c>
      <c r="C25" s="12" t="s">
        <v>142</v>
      </c>
      <c r="D25" s="3" t="s">
        <v>47</v>
      </c>
      <c r="E25" s="17">
        <v>868926033943645</v>
      </c>
      <c r="F25" s="3"/>
      <c r="G25" s="3" t="s">
        <v>48</v>
      </c>
      <c r="H25" s="3"/>
      <c r="I25" s="3" t="s">
        <v>139</v>
      </c>
      <c r="J25" s="3"/>
      <c r="K25" s="3" t="s">
        <v>85</v>
      </c>
      <c r="L25" s="3"/>
      <c r="M25" s="12" t="s">
        <v>66</v>
      </c>
      <c r="N25" s="48" t="s">
        <v>65</v>
      </c>
      <c r="O25" s="12" t="s">
        <v>57</v>
      </c>
      <c r="P25" s="12" t="s">
        <v>84</v>
      </c>
      <c r="Q25" s="28" t="s">
        <v>26</v>
      </c>
      <c r="R25" s="3" t="s">
        <v>31</v>
      </c>
      <c r="U25" s="39" t="s">
        <v>34</v>
      </c>
      <c r="V25" s="40">
        <f>COUNTIF(R6:R55,"GPS")</f>
        <v>1</v>
      </c>
    </row>
    <row r="26" spans="1:22" ht="16.5" x14ac:dyDescent="0.25">
      <c r="A26" s="29">
        <v>21</v>
      </c>
      <c r="B26" s="32" t="s">
        <v>135</v>
      </c>
      <c r="C26" s="12" t="s">
        <v>142</v>
      </c>
      <c r="D26" s="3" t="s">
        <v>47</v>
      </c>
      <c r="E26" s="17">
        <v>869627031758279</v>
      </c>
      <c r="F26" s="3"/>
      <c r="G26" s="3" t="s">
        <v>48</v>
      </c>
      <c r="H26" s="3"/>
      <c r="I26" s="3" t="s">
        <v>139</v>
      </c>
      <c r="J26" s="3"/>
      <c r="K26" s="3" t="s">
        <v>85</v>
      </c>
      <c r="L26" s="3"/>
      <c r="M26" s="12" t="s">
        <v>66</v>
      </c>
      <c r="N26" s="48" t="s">
        <v>65</v>
      </c>
      <c r="O26" s="12" t="s">
        <v>57</v>
      </c>
      <c r="P26" s="12" t="s">
        <v>84</v>
      </c>
      <c r="Q26" s="28" t="s">
        <v>26</v>
      </c>
      <c r="R26" s="3" t="s">
        <v>31</v>
      </c>
      <c r="U26" s="39" t="s">
        <v>40</v>
      </c>
      <c r="V26" s="40">
        <f>COUNTIF(R6:R55,"NG")</f>
        <v>0</v>
      </c>
    </row>
    <row r="27" spans="1:22" ht="16.5" x14ac:dyDescent="0.25">
      <c r="A27" s="29">
        <v>22</v>
      </c>
      <c r="B27" s="32" t="s">
        <v>135</v>
      </c>
      <c r="C27" s="12" t="s">
        <v>142</v>
      </c>
      <c r="D27" s="3" t="s">
        <v>47</v>
      </c>
      <c r="E27" s="17">
        <v>868926033939791</v>
      </c>
      <c r="F27" s="3"/>
      <c r="G27" s="3" t="s">
        <v>48</v>
      </c>
      <c r="H27" s="3"/>
      <c r="I27" s="3" t="s">
        <v>139</v>
      </c>
      <c r="J27" s="3"/>
      <c r="K27" s="12" t="s">
        <v>85</v>
      </c>
      <c r="L27" s="3"/>
      <c r="M27" s="12" t="s">
        <v>66</v>
      </c>
      <c r="N27" s="48" t="s">
        <v>65</v>
      </c>
      <c r="O27" s="12" t="s">
        <v>57</v>
      </c>
      <c r="P27" s="12" t="s">
        <v>84</v>
      </c>
      <c r="Q27" s="28" t="s">
        <v>26</v>
      </c>
      <c r="R27" s="3" t="s">
        <v>31</v>
      </c>
      <c r="U27" s="39" t="s">
        <v>29</v>
      </c>
      <c r="V27" s="40">
        <f>COUNTIF(R6:R55,"LK")</f>
        <v>2</v>
      </c>
    </row>
    <row r="28" spans="1:22" ht="16.5" x14ac:dyDescent="0.25">
      <c r="A28" s="29">
        <v>23</v>
      </c>
      <c r="B28" s="32" t="s">
        <v>135</v>
      </c>
      <c r="C28" s="12" t="s">
        <v>142</v>
      </c>
      <c r="D28" s="3" t="s">
        <v>47</v>
      </c>
      <c r="E28" s="17">
        <v>869627031758329</v>
      </c>
      <c r="F28" s="3"/>
      <c r="G28" s="3" t="s">
        <v>48</v>
      </c>
      <c r="H28" s="12"/>
      <c r="I28" s="12" t="s">
        <v>139</v>
      </c>
      <c r="J28" s="12"/>
      <c r="K28" s="12" t="s">
        <v>85</v>
      </c>
      <c r="L28" s="12"/>
      <c r="M28" s="12" t="s">
        <v>66</v>
      </c>
      <c r="N28" s="48" t="s">
        <v>65</v>
      </c>
      <c r="O28" s="12" t="s">
        <v>57</v>
      </c>
      <c r="P28" s="12" t="s">
        <v>84</v>
      </c>
      <c r="Q28" s="28" t="s">
        <v>26</v>
      </c>
      <c r="R28" s="3" t="s">
        <v>31</v>
      </c>
      <c r="U28" s="39" t="s">
        <v>35</v>
      </c>
      <c r="V28" s="40">
        <f>COUNTIF(R6:R55,"MCH")</f>
        <v>0</v>
      </c>
    </row>
    <row r="29" spans="1:22" ht="16.5" x14ac:dyDescent="0.25">
      <c r="A29" s="29">
        <v>24</v>
      </c>
      <c r="B29" s="32" t="s">
        <v>135</v>
      </c>
      <c r="C29" s="12" t="s">
        <v>142</v>
      </c>
      <c r="D29" s="3" t="s">
        <v>47</v>
      </c>
      <c r="E29" s="17">
        <v>868926033990216</v>
      </c>
      <c r="F29" s="3"/>
      <c r="G29" s="3" t="s">
        <v>48</v>
      </c>
      <c r="H29" s="12"/>
      <c r="I29" s="12" t="s">
        <v>139</v>
      </c>
      <c r="J29" s="3"/>
      <c r="K29" s="12" t="s">
        <v>85</v>
      </c>
      <c r="L29" s="12"/>
      <c r="M29" s="12" t="s">
        <v>66</v>
      </c>
      <c r="N29" s="48" t="s">
        <v>65</v>
      </c>
      <c r="O29" s="12" t="s">
        <v>57</v>
      </c>
      <c r="P29" s="12" t="s">
        <v>84</v>
      </c>
      <c r="Q29" s="28" t="s">
        <v>26</v>
      </c>
      <c r="R29" s="3" t="s">
        <v>31</v>
      </c>
      <c r="U29" s="39" t="s">
        <v>36</v>
      </c>
      <c r="V29" s="40">
        <f>COUNTIF(R6:R55,"NCFW")</f>
        <v>20</v>
      </c>
    </row>
    <row r="30" spans="1:22" ht="16.5" x14ac:dyDescent="0.25">
      <c r="A30" s="29">
        <v>25</v>
      </c>
      <c r="B30" s="32" t="s">
        <v>135</v>
      </c>
      <c r="C30" s="12" t="s">
        <v>142</v>
      </c>
      <c r="D30" s="3" t="s">
        <v>47</v>
      </c>
      <c r="E30" s="17">
        <v>869627031783194</v>
      </c>
      <c r="F30" s="3"/>
      <c r="G30" s="3" t="s">
        <v>48</v>
      </c>
      <c r="H30" s="12"/>
      <c r="I30" s="12" t="s">
        <v>139</v>
      </c>
      <c r="J30" s="12"/>
      <c r="K30" s="12" t="s">
        <v>85</v>
      </c>
      <c r="L30" s="12"/>
      <c r="M30" s="12" t="s">
        <v>66</v>
      </c>
      <c r="N30" s="48" t="s">
        <v>65</v>
      </c>
      <c r="O30" s="12" t="s">
        <v>57</v>
      </c>
      <c r="P30" s="12" t="s">
        <v>84</v>
      </c>
      <c r="Q30" s="28" t="s">
        <v>26</v>
      </c>
      <c r="R30" s="3" t="s">
        <v>31</v>
      </c>
      <c r="U30" s="39" t="s">
        <v>37</v>
      </c>
      <c r="V30" s="40">
        <f>COUNTIF(R6:R55,"KL")</f>
        <v>4</v>
      </c>
    </row>
    <row r="31" spans="1:22" ht="16.5" x14ac:dyDescent="0.25">
      <c r="A31" s="29">
        <v>26</v>
      </c>
      <c r="B31" s="32" t="s">
        <v>135</v>
      </c>
      <c r="C31" s="12" t="s">
        <v>142</v>
      </c>
      <c r="D31" s="3" t="s">
        <v>47</v>
      </c>
      <c r="E31" s="17">
        <v>869627031776958</v>
      </c>
      <c r="F31" s="3"/>
      <c r="G31" s="3" t="s">
        <v>48</v>
      </c>
      <c r="H31" s="12"/>
      <c r="I31" s="12" t="s">
        <v>52</v>
      </c>
      <c r="J31" s="12"/>
      <c r="K31" s="12" t="s">
        <v>62</v>
      </c>
      <c r="L31" s="12"/>
      <c r="M31" s="12" t="s">
        <v>66</v>
      </c>
      <c r="N31" s="48" t="s">
        <v>65</v>
      </c>
      <c r="O31" s="12" t="s">
        <v>57</v>
      </c>
      <c r="P31" s="12" t="s">
        <v>84</v>
      </c>
      <c r="Q31" s="28" t="s">
        <v>26</v>
      </c>
      <c r="R31" s="3" t="s">
        <v>31</v>
      </c>
    </row>
    <row r="32" spans="1:22" ht="16.5" x14ac:dyDescent="0.25">
      <c r="A32" s="29">
        <v>27</v>
      </c>
      <c r="B32" s="32" t="s">
        <v>135</v>
      </c>
      <c r="C32" s="12" t="s">
        <v>142</v>
      </c>
      <c r="D32" s="3" t="s">
        <v>47</v>
      </c>
      <c r="E32" s="17">
        <v>866192037792536</v>
      </c>
      <c r="F32" s="3"/>
      <c r="G32" s="3" t="s">
        <v>48</v>
      </c>
      <c r="H32" s="12"/>
      <c r="I32" s="12" t="s">
        <v>141</v>
      </c>
      <c r="J32" s="12"/>
      <c r="K32" s="12" t="s">
        <v>140</v>
      </c>
      <c r="L32" s="3" t="s">
        <v>113</v>
      </c>
      <c r="M32" s="12" t="s">
        <v>145</v>
      </c>
      <c r="N32" s="48" t="s">
        <v>65</v>
      </c>
      <c r="O32" s="12" t="s">
        <v>57</v>
      </c>
      <c r="P32" s="12" t="s">
        <v>84</v>
      </c>
      <c r="Q32" s="28" t="s">
        <v>26</v>
      </c>
      <c r="R32" s="3" t="s">
        <v>31</v>
      </c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conditionalFormatting sqref="J25:J32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zoomScale="55" zoomScaleNormal="55" workbookViewId="0">
      <selection activeCell="B6" sqref="B6:R6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9"/>
    </row>
    <row r="2" spans="1:22" ht="20.25" customHeight="1" x14ac:dyDescent="0.25">
      <c r="A2" s="60" t="s">
        <v>11</v>
      </c>
      <c r="B2" s="61"/>
      <c r="C2" s="61"/>
      <c r="D2" s="61"/>
      <c r="E2" s="62" t="s">
        <v>46</v>
      </c>
      <c r="F2" s="62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25</v>
      </c>
      <c r="R4" s="55" t="s">
        <v>20</v>
      </c>
      <c r="U4" s="55" t="s">
        <v>25</v>
      </c>
      <c r="V4" s="55" t="s">
        <v>20</v>
      </c>
    </row>
    <row r="5" spans="1:22" ht="45" customHeight="1" x14ac:dyDescent="0.25">
      <c r="A5" s="63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5" t="s">
        <v>19</v>
      </c>
      <c r="J5" s="55"/>
      <c r="K5" s="45" t="s">
        <v>16</v>
      </c>
      <c r="L5" s="45" t="s">
        <v>17</v>
      </c>
      <c r="M5" s="44" t="s">
        <v>13</v>
      </c>
      <c r="N5" s="45" t="s">
        <v>14</v>
      </c>
      <c r="O5" s="65"/>
      <c r="P5" s="65"/>
      <c r="Q5" s="55"/>
      <c r="R5" s="55"/>
      <c r="U5" s="55"/>
      <c r="V5" s="55"/>
    </row>
    <row r="6" spans="1:22" s="1" customFormat="1" ht="15.75" customHeight="1" x14ac:dyDescent="0.25">
      <c r="A6" s="29">
        <v>1</v>
      </c>
      <c r="B6" s="16">
        <v>43231</v>
      </c>
      <c r="C6" s="16" t="s">
        <v>118</v>
      </c>
      <c r="D6" s="12" t="s">
        <v>72</v>
      </c>
      <c r="E6" s="31">
        <v>863586032907234</v>
      </c>
      <c r="F6" s="12"/>
      <c r="G6" s="12" t="s">
        <v>75</v>
      </c>
      <c r="H6" s="12" t="s">
        <v>115</v>
      </c>
      <c r="I6" s="19" t="s">
        <v>80</v>
      </c>
      <c r="J6" s="13" t="s">
        <v>53</v>
      </c>
      <c r="K6" s="12" t="s">
        <v>77</v>
      </c>
      <c r="L6" s="12"/>
      <c r="M6" s="13" t="s">
        <v>116</v>
      </c>
      <c r="N6" s="12"/>
      <c r="O6" s="12" t="s">
        <v>57</v>
      </c>
      <c r="P6" s="12" t="s">
        <v>84</v>
      </c>
      <c r="Q6" s="50" t="s">
        <v>24</v>
      </c>
      <c r="R6" s="12" t="s">
        <v>44</v>
      </c>
      <c r="U6" s="56" t="s">
        <v>24</v>
      </c>
      <c r="V6" s="37" t="s">
        <v>27</v>
      </c>
    </row>
    <row r="7" spans="1:22" s="1" customFormat="1" ht="15.75" customHeight="1" x14ac:dyDescent="0.25">
      <c r="A7" s="29">
        <v>2</v>
      </c>
      <c r="B7" s="16">
        <v>43231</v>
      </c>
      <c r="C7" s="16" t="s">
        <v>118</v>
      </c>
      <c r="D7" s="3" t="s">
        <v>72</v>
      </c>
      <c r="E7" s="17">
        <v>863586032913521</v>
      </c>
      <c r="F7" s="3"/>
      <c r="G7" s="3" t="s">
        <v>75</v>
      </c>
      <c r="H7" s="19"/>
      <c r="I7" s="19" t="s">
        <v>74</v>
      </c>
      <c r="J7" s="12" t="s">
        <v>76</v>
      </c>
      <c r="K7" s="12" t="s">
        <v>73</v>
      </c>
      <c r="L7" s="12" t="s">
        <v>77</v>
      </c>
      <c r="M7" s="12" t="s">
        <v>78</v>
      </c>
      <c r="N7" s="12"/>
      <c r="O7" s="12" t="s">
        <v>57</v>
      </c>
      <c r="P7" s="12" t="s">
        <v>79</v>
      </c>
      <c r="Q7" s="23" t="s">
        <v>24</v>
      </c>
      <c r="R7" s="3" t="s">
        <v>39</v>
      </c>
      <c r="U7" s="57"/>
      <c r="V7" s="37" t="s">
        <v>44</v>
      </c>
    </row>
    <row r="8" spans="1:22" s="1" customFormat="1" ht="15.75" customHeight="1" x14ac:dyDescent="0.25">
      <c r="A8" s="29">
        <v>3</v>
      </c>
      <c r="B8" s="16">
        <v>43292</v>
      </c>
      <c r="C8" s="16">
        <v>43323</v>
      </c>
      <c r="D8" s="3" t="s">
        <v>72</v>
      </c>
      <c r="E8" s="17">
        <v>862631039238075</v>
      </c>
      <c r="F8" s="3"/>
      <c r="G8" s="3" t="s">
        <v>75</v>
      </c>
      <c r="H8" s="20"/>
      <c r="I8" s="19" t="s">
        <v>92</v>
      </c>
      <c r="J8" s="13"/>
      <c r="K8" s="12" t="s">
        <v>93</v>
      </c>
      <c r="L8" s="12" t="s">
        <v>77</v>
      </c>
      <c r="M8" s="13" t="s">
        <v>60</v>
      </c>
      <c r="N8" s="12"/>
      <c r="O8" s="12" t="s">
        <v>57</v>
      </c>
      <c r="P8" s="12" t="s">
        <v>84</v>
      </c>
      <c r="Q8" s="23" t="s">
        <v>26</v>
      </c>
      <c r="R8" s="3" t="s">
        <v>31</v>
      </c>
      <c r="U8" s="57"/>
      <c r="V8" s="37" t="s">
        <v>28</v>
      </c>
    </row>
    <row r="9" spans="1:22" s="1" customFormat="1" ht="15.75" customHeight="1" x14ac:dyDescent="0.25">
      <c r="A9" s="29">
        <v>4</v>
      </c>
      <c r="B9" s="16">
        <v>43445</v>
      </c>
      <c r="C9" s="16" t="s">
        <v>118</v>
      </c>
      <c r="D9" s="3" t="s">
        <v>72</v>
      </c>
      <c r="E9" s="17">
        <v>864811037274482</v>
      </c>
      <c r="F9" s="3"/>
      <c r="G9" s="3" t="s">
        <v>75</v>
      </c>
      <c r="H9" s="20"/>
      <c r="I9" s="19" t="s">
        <v>109</v>
      </c>
      <c r="J9" s="12"/>
      <c r="K9" s="12" t="s">
        <v>77</v>
      </c>
      <c r="L9" s="12"/>
      <c r="M9" s="13" t="s">
        <v>60</v>
      </c>
      <c r="N9" s="12"/>
      <c r="O9" s="12" t="s">
        <v>57</v>
      </c>
      <c r="P9" s="12" t="s">
        <v>58</v>
      </c>
      <c r="Q9" s="23" t="s">
        <v>26</v>
      </c>
      <c r="R9" s="3" t="s">
        <v>31</v>
      </c>
      <c r="U9" s="57"/>
      <c r="V9" s="37" t="s">
        <v>39</v>
      </c>
    </row>
    <row r="10" spans="1:22" s="1" customFormat="1" ht="15.75" customHeight="1" x14ac:dyDescent="0.25">
      <c r="A10" s="29">
        <v>5</v>
      </c>
      <c r="B10" s="16">
        <v>43445</v>
      </c>
      <c r="C10" s="16" t="s">
        <v>118</v>
      </c>
      <c r="D10" s="3" t="s">
        <v>72</v>
      </c>
      <c r="E10" s="17">
        <v>863586034555296</v>
      </c>
      <c r="F10" s="3" t="s">
        <v>104</v>
      </c>
      <c r="G10" s="3" t="s">
        <v>75</v>
      </c>
      <c r="H10" s="20"/>
      <c r="I10" s="20" t="s">
        <v>63</v>
      </c>
      <c r="J10" s="12" t="s">
        <v>111</v>
      </c>
      <c r="K10" s="12" t="s">
        <v>107</v>
      </c>
      <c r="L10" s="12" t="s">
        <v>77</v>
      </c>
      <c r="M10" s="13" t="s">
        <v>110</v>
      </c>
      <c r="N10" s="12"/>
      <c r="O10" s="12" t="s">
        <v>57</v>
      </c>
      <c r="P10" s="12" t="s">
        <v>58</v>
      </c>
      <c r="Q10" s="23" t="s">
        <v>24</v>
      </c>
      <c r="R10" s="3" t="s">
        <v>39</v>
      </c>
      <c r="U10" s="58"/>
      <c r="V10" s="37" t="s">
        <v>38</v>
      </c>
    </row>
    <row r="11" spans="1:22" s="1" customFormat="1" ht="15.75" customHeight="1" x14ac:dyDescent="0.25">
      <c r="A11" s="29">
        <v>6</v>
      </c>
      <c r="B11" s="16">
        <v>43445</v>
      </c>
      <c r="C11" s="16" t="s">
        <v>118</v>
      </c>
      <c r="D11" s="3" t="s">
        <v>72</v>
      </c>
      <c r="E11" s="17">
        <v>862631034744705</v>
      </c>
      <c r="F11" s="3"/>
      <c r="G11" s="3" t="s">
        <v>75</v>
      </c>
      <c r="H11" s="12"/>
      <c r="I11" s="13" t="s">
        <v>105</v>
      </c>
      <c r="J11" s="12" t="s">
        <v>53</v>
      </c>
      <c r="K11" s="12" t="s">
        <v>77</v>
      </c>
      <c r="L11" s="12"/>
      <c r="M11" s="12" t="s">
        <v>106</v>
      </c>
      <c r="N11" s="12"/>
      <c r="O11" s="12" t="s">
        <v>57</v>
      </c>
      <c r="P11" s="12" t="s">
        <v>58</v>
      </c>
      <c r="Q11" s="23" t="s">
        <v>26</v>
      </c>
      <c r="R11" s="3" t="s">
        <v>31</v>
      </c>
      <c r="U11" s="56" t="s">
        <v>26</v>
      </c>
      <c r="V11" s="37" t="s">
        <v>30</v>
      </c>
    </row>
    <row r="12" spans="1:22" s="14" customFormat="1" ht="15.75" customHeight="1" x14ac:dyDescent="0.25">
      <c r="A12" s="29">
        <v>7</v>
      </c>
      <c r="B12" s="16" t="s">
        <v>119</v>
      </c>
      <c r="C12" s="16">
        <v>43112</v>
      </c>
      <c r="D12" s="3" t="s">
        <v>72</v>
      </c>
      <c r="E12" s="17">
        <v>862631034712041</v>
      </c>
      <c r="F12" s="3"/>
      <c r="G12" s="3" t="s">
        <v>75</v>
      </c>
      <c r="H12" s="12"/>
      <c r="I12" s="12" t="s">
        <v>120</v>
      </c>
      <c r="J12" s="12" t="s">
        <v>121</v>
      </c>
      <c r="K12" s="12" t="s">
        <v>77</v>
      </c>
      <c r="L12" s="12"/>
      <c r="M12" s="12" t="s">
        <v>122</v>
      </c>
      <c r="N12" s="12"/>
      <c r="O12" s="12" t="s">
        <v>57</v>
      </c>
      <c r="P12" s="12" t="s">
        <v>84</v>
      </c>
      <c r="Q12" s="23" t="s">
        <v>24</v>
      </c>
      <c r="R12" s="3" t="s">
        <v>38</v>
      </c>
      <c r="U12" s="57"/>
      <c r="V12" s="38" t="s">
        <v>31</v>
      </c>
    </row>
    <row r="13" spans="1:22" s="1" customFormat="1" ht="15.75" customHeight="1" x14ac:dyDescent="0.25">
      <c r="A13" s="29">
        <v>8</v>
      </c>
      <c r="B13" s="16" t="s">
        <v>135</v>
      </c>
      <c r="C13" s="16" t="s">
        <v>142</v>
      </c>
      <c r="D13" s="3" t="s">
        <v>72</v>
      </c>
      <c r="E13" s="17">
        <v>863586032928909</v>
      </c>
      <c r="F13" s="3"/>
      <c r="G13" s="3" t="s">
        <v>75</v>
      </c>
      <c r="H13" s="21"/>
      <c r="I13" s="21" t="s">
        <v>82</v>
      </c>
      <c r="J13" s="21" t="s">
        <v>53</v>
      </c>
      <c r="K13" s="21" t="s">
        <v>107</v>
      </c>
      <c r="L13" s="12" t="s">
        <v>77</v>
      </c>
      <c r="M13" s="12" t="s">
        <v>143</v>
      </c>
      <c r="N13" s="21"/>
      <c r="O13" s="12" t="s">
        <v>57</v>
      </c>
      <c r="P13" s="12" t="s">
        <v>84</v>
      </c>
      <c r="Q13" s="23" t="s">
        <v>24</v>
      </c>
      <c r="R13" s="3" t="s">
        <v>38</v>
      </c>
      <c r="U13" s="58"/>
      <c r="V13" s="37" t="s">
        <v>32</v>
      </c>
    </row>
    <row r="14" spans="1:22" s="1" customFormat="1" ht="15.75" customHeight="1" x14ac:dyDescent="0.25">
      <c r="A14" s="29">
        <v>9</v>
      </c>
      <c r="B14" s="16" t="s">
        <v>49</v>
      </c>
      <c r="C14" s="16" t="s">
        <v>70</v>
      </c>
      <c r="D14" s="3" t="s">
        <v>50</v>
      </c>
      <c r="E14" s="17">
        <v>868183034703665</v>
      </c>
      <c r="F14" s="3"/>
      <c r="G14" s="3" t="s">
        <v>48</v>
      </c>
      <c r="H14" s="19" t="s">
        <v>69</v>
      </c>
      <c r="I14" s="19" t="s">
        <v>52</v>
      </c>
      <c r="J14" s="13" t="s">
        <v>53</v>
      </c>
      <c r="K14" s="12" t="s">
        <v>51</v>
      </c>
      <c r="L14" s="12" t="s">
        <v>71</v>
      </c>
      <c r="M14" s="12" t="s">
        <v>68</v>
      </c>
      <c r="N14" s="12"/>
      <c r="O14" s="12" t="s">
        <v>57</v>
      </c>
      <c r="P14" s="12" t="s">
        <v>58</v>
      </c>
      <c r="Q14" s="23" t="s">
        <v>24</v>
      </c>
      <c r="R14" s="3" t="s">
        <v>44</v>
      </c>
    </row>
    <row r="15" spans="1:22" ht="16.5" x14ac:dyDescent="0.25">
      <c r="A15" s="29">
        <v>10</v>
      </c>
      <c r="B15" s="16" t="s">
        <v>49</v>
      </c>
      <c r="C15" s="16" t="s">
        <v>70</v>
      </c>
      <c r="D15" s="3" t="s">
        <v>50</v>
      </c>
      <c r="E15" s="17">
        <v>868183033857611</v>
      </c>
      <c r="F15" s="3"/>
      <c r="G15" s="3" t="s">
        <v>48</v>
      </c>
      <c r="H15" s="19"/>
      <c r="I15" s="19" t="s">
        <v>52</v>
      </c>
      <c r="J15" s="12"/>
      <c r="K15" s="12" t="s">
        <v>54</v>
      </c>
      <c r="L15" s="12" t="s">
        <v>71</v>
      </c>
      <c r="M15" s="12" t="s">
        <v>60</v>
      </c>
      <c r="N15" s="12"/>
      <c r="O15" s="12" t="s">
        <v>57</v>
      </c>
      <c r="P15" s="12" t="s">
        <v>58</v>
      </c>
      <c r="Q15" s="23" t="s">
        <v>26</v>
      </c>
      <c r="R15" s="3" t="s">
        <v>31</v>
      </c>
    </row>
    <row r="16" spans="1:22" ht="16.5" x14ac:dyDescent="0.25">
      <c r="A16" s="29">
        <v>11</v>
      </c>
      <c r="B16" s="16" t="s">
        <v>49</v>
      </c>
      <c r="C16" s="16" t="s">
        <v>70</v>
      </c>
      <c r="D16" s="3" t="s">
        <v>50</v>
      </c>
      <c r="E16" s="17">
        <v>868183034705272</v>
      </c>
      <c r="F16" s="3"/>
      <c r="G16" s="3" t="s">
        <v>48</v>
      </c>
      <c r="H16" s="20"/>
      <c r="I16" s="19" t="s">
        <v>52</v>
      </c>
      <c r="J16" s="13" t="s">
        <v>53</v>
      </c>
      <c r="K16" s="12" t="s">
        <v>51</v>
      </c>
      <c r="L16" s="12" t="s">
        <v>71</v>
      </c>
      <c r="M16" s="13" t="s">
        <v>59</v>
      </c>
      <c r="N16" s="12"/>
      <c r="O16" s="12" t="s">
        <v>57</v>
      </c>
      <c r="P16" s="12" t="s">
        <v>58</v>
      </c>
      <c r="Q16" s="23" t="s">
        <v>24</v>
      </c>
      <c r="R16" s="3" t="s">
        <v>44</v>
      </c>
      <c r="U16" s="27" t="s">
        <v>41</v>
      </c>
      <c r="V16" s="26" t="s">
        <v>21</v>
      </c>
    </row>
    <row r="17" spans="1:22" ht="16.5" x14ac:dyDescent="0.25">
      <c r="A17" s="29">
        <v>12</v>
      </c>
      <c r="B17" s="16" t="s">
        <v>49</v>
      </c>
      <c r="C17" s="16" t="s">
        <v>70</v>
      </c>
      <c r="D17" s="3" t="s">
        <v>50</v>
      </c>
      <c r="E17" s="17">
        <v>867717030471404</v>
      </c>
      <c r="F17" s="3"/>
      <c r="G17" s="3" t="s">
        <v>48</v>
      </c>
      <c r="H17" s="20"/>
      <c r="I17" s="19" t="s">
        <v>55</v>
      </c>
      <c r="J17" s="13" t="s">
        <v>53</v>
      </c>
      <c r="K17" s="12" t="s">
        <v>54</v>
      </c>
      <c r="L17" s="12" t="s">
        <v>71</v>
      </c>
      <c r="M17" s="12" t="s">
        <v>56</v>
      </c>
      <c r="N17" s="12"/>
      <c r="O17" s="12" t="s">
        <v>57</v>
      </c>
      <c r="P17" s="12" t="s">
        <v>58</v>
      </c>
      <c r="Q17" s="23" t="s">
        <v>26</v>
      </c>
      <c r="R17" s="3" t="s">
        <v>31</v>
      </c>
      <c r="U17" s="24" t="s">
        <v>23</v>
      </c>
      <c r="V17" s="3">
        <f>COUNTIF(Q6:Q55,"PM")</f>
        <v>39</v>
      </c>
    </row>
    <row r="18" spans="1:22" ht="16.5" x14ac:dyDescent="0.25">
      <c r="A18" s="29">
        <v>13</v>
      </c>
      <c r="B18" s="16">
        <v>43231</v>
      </c>
      <c r="C18" s="16" t="s">
        <v>118</v>
      </c>
      <c r="D18" s="3" t="s">
        <v>50</v>
      </c>
      <c r="E18" s="17">
        <v>867717030420229</v>
      </c>
      <c r="F18" s="3"/>
      <c r="G18" s="3" t="s">
        <v>48</v>
      </c>
      <c r="H18" s="20"/>
      <c r="I18" s="20" t="s">
        <v>82</v>
      </c>
      <c r="J18" s="12"/>
      <c r="K18" s="12" t="s">
        <v>54</v>
      </c>
      <c r="L18" s="12" t="s">
        <v>83</v>
      </c>
      <c r="M18" s="12" t="s">
        <v>60</v>
      </c>
      <c r="N18" s="12"/>
      <c r="O18" s="12" t="s">
        <v>57</v>
      </c>
      <c r="P18" s="12" t="s">
        <v>84</v>
      </c>
      <c r="Q18" s="23" t="s">
        <v>26</v>
      </c>
      <c r="R18" s="3" t="s">
        <v>31</v>
      </c>
      <c r="U18" s="24" t="s">
        <v>22</v>
      </c>
      <c r="V18" s="3">
        <f>COUNTIF(Q6:Q56,"PC")</f>
        <v>11</v>
      </c>
    </row>
    <row r="19" spans="1:22" ht="17.25" x14ac:dyDescent="0.25">
      <c r="A19" s="29">
        <v>14</v>
      </c>
      <c r="B19" s="16">
        <v>43231</v>
      </c>
      <c r="C19" s="16" t="s">
        <v>118</v>
      </c>
      <c r="D19" s="3" t="s">
        <v>50</v>
      </c>
      <c r="E19" s="17">
        <v>868183034620679</v>
      </c>
      <c r="F19" s="3"/>
      <c r="G19" s="3" t="s">
        <v>48</v>
      </c>
      <c r="H19" s="12"/>
      <c r="I19" s="13" t="s">
        <v>52</v>
      </c>
      <c r="J19" s="12" t="s">
        <v>91</v>
      </c>
      <c r="K19" s="12" t="s">
        <v>81</v>
      </c>
      <c r="L19" s="12" t="s">
        <v>83</v>
      </c>
      <c r="M19" s="12" t="s">
        <v>60</v>
      </c>
      <c r="N19" s="12"/>
      <c r="O19" s="12" t="s">
        <v>57</v>
      </c>
      <c r="P19" s="12" t="s">
        <v>84</v>
      </c>
      <c r="Q19" s="23" t="s">
        <v>26</v>
      </c>
      <c r="R19" s="3" t="s">
        <v>31</v>
      </c>
      <c r="U19" s="42" t="s">
        <v>42</v>
      </c>
      <c r="V19" s="43">
        <f>SUM(V17:V18)</f>
        <v>50</v>
      </c>
    </row>
    <row r="20" spans="1:22" ht="16.5" x14ac:dyDescent="0.25">
      <c r="A20" s="29">
        <v>15</v>
      </c>
      <c r="B20" s="16">
        <v>43292</v>
      </c>
      <c r="C20" s="16">
        <v>43323</v>
      </c>
      <c r="D20" s="3" t="s">
        <v>50</v>
      </c>
      <c r="E20" s="17">
        <v>867717030525118</v>
      </c>
      <c r="F20" s="3"/>
      <c r="G20" s="3" t="s">
        <v>48</v>
      </c>
      <c r="H20" s="12"/>
      <c r="I20" s="12" t="s">
        <v>97</v>
      </c>
      <c r="J20" s="12"/>
      <c r="K20" s="12" t="s">
        <v>96</v>
      </c>
      <c r="L20" s="12" t="s">
        <v>83</v>
      </c>
      <c r="M20" s="12" t="s">
        <v>60</v>
      </c>
      <c r="N20" s="12"/>
      <c r="O20" s="12" t="s">
        <v>57</v>
      </c>
      <c r="P20" s="12" t="s">
        <v>84</v>
      </c>
      <c r="Q20" s="23" t="s">
        <v>26</v>
      </c>
      <c r="R20" s="3" t="s">
        <v>31</v>
      </c>
    </row>
    <row r="21" spans="1:22" ht="16.5" x14ac:dyDescent="0.25">
      <c r="A21" s="29">
        <v>16</v>
      </c>
      <c r="B21" s="16">
        <v>43292</v>
      </c>
      <c r="C21" s="16">
        <v>43323</v>
      </c>
      <c r="D21" s="3" t="s">
        <v>50</v>
      </c>
      <c r="E21" s="17">
        <v>867717030422027</v>
      </c>
      <c r="F21" s="3"/>
      <c r="G21" s="3" t="s">
        <v>48</v>
      </c>
      <c r="H21" s="21"/>
      <c r="I21" s="21" t="s">
        <v>94</v>
      </c>
      <c r="J21" s="21" t="s">
        <v>98</v>
      </c>
      <c r="K21" s="21"/>
      <c r="L21" s="12" t="s">
        <v>83</v>
      </c>
      <c r="M21" s="12" t="s">
        <v>66</v>
      </c>
      <c r="N21" s="12"/>
      <c r="O21" s="12" t="s">
        <v>57</v>
      </c>
      <c r="P21" s="12" t="s">
        <v>84</v>
      </c>
      <c r="Q21" s="23" t="s">
        <v>26</v>
      </c>
      <c r="R21" s="3" t="s">
        <v>31</v>
      </c>
    </row>
    <row r="22" spans="1:22" ht="16.5" x14ac:dyDescent="0.25">
      <c r="A22" s="29">
        <v>17</v>
      </c>
      <c r="B22" s="16">
        <v>43292</v>
      </c>
      <c r="C22" s="16">
        <v>43323</v>
      </c>
      <c r="D22" s="3" t="s">
        <v>50</v>
      </c>
      <c r="E22" s="17">
        <v>867717030423538</v>
      </c>
      <c r="F22" s="3" t="s">
        <v>95</v>
      </c>
      <c r="G22" s="3" t="s">
        <v>48</v>
      </c>
      <c r="H22" s="12"/>
      <c r="I22" s="12" t="s">
        <v>94</v>
      </c>
      <c r="J22" s="21" t="s">
        <v>98</v>
      </c>
      <c r="K22" s="12"/>
      <c r="L22" s="12" t="s">
        <v>83</v>
      </c>
      <c r="M22" s="12" t="s">
        <v>66</v>
      </c>
      <c r="N22" s="12"/>
      <c r="O22" s="12" t="s">
        <v>57</v>
      </c>
      <c r="P22" s="12" t="s">
        <v>84</v>
      </c>
      <c r="Q22" s="23" t="s">
        <v>26</v>
      </c>
      <c r="R22" s="3" t="s">
        <v>31</v>
      </c>
      <c r="U22" s="41" t="s">
        <v>20</v>
      </c>
      <c r="V22" s="40" t="s">
        <v>21</v>
      </c>
    </row>
    <row r="23" spans="1:22" ht="16.5" x14ac:dyDescent="0.25">
      <c r="A23" s="29">
        <v>18</v>
      </c>
      <c r="B23" s="16">
        <v>43445</v>
      </c>
      <c r="C23" s="16" t="s">
        <v>118</v>
      </c>
      <c r="D23" s="3" t="s">
        <v>50</v>
      </c>
      <c r="E23" s="17">
        <v>868183034643838</v>
      </c>
      <c r="F23" s="3"/>
      <c r="G23" s="3" t="s">
        <v>48</v>
      </c>
      <c r="H23" s="3" t="s">
        <v>103</v>
      </c>
      <c r="I23" s="22" t="s">
        <v>52</v>
      </c>
      <c r="J23" s="13" t="s">
        <v>53</v>
      </c>
      <c r="K23" s="12" t="s">
        <v>54</v>
      </c>
      <c r="L23" s="12" t="s">
        <v>83</v>
      </c>
      <c r="M23" s="12" t="s">
        <v>56</v>
      </c>
      <c r="N23" s="12"/>
      <c r="O23" s="12" t="s">
        <v>57</v>
      </c>
      <c r="P23" s="12" t="s">
        <v>58</v>
      </c>
      <c r="Q23" s="23" t="s">
        <v>26</v>
      </c>
      <c r="R23" s="3" t="s">
        <v>31</v>
      </c>
      <c r="U23" s="39" t="s">
        <v>33</v>
      </c>
      <c r="V23" s="40">
        <f>COUNTIF(R6:R55,"MCU")</f>
        <v>0</v>
      </c>
    </row>
    <row r="24" spans="1:22" ht="16.5" x14ac:dyDescent="0.25">
      <c r="A24" s="29">
        <v>19</v>
      </c>
      <c r="B24" s="16">
        <v>43445</v>
      </c>
      <c r="C24" s="16" t="s">
        <v>118</v>
      </c>
      <c r="D24" s="3" t="s">
        <v>50</v>
      </c>
      <c r="E24" s="17">
        <v>868183033828091</v>
      </c>
      <c r="F24" s="3"/>
      <c r="G24" s="3" t="s">
        <v>48</v>
      </c>
      <c r="H24" s="3" t="s">
        <v>103</v>
      </c>
      <c r="I24" s="12" t="s">
        <v>52</v>
      </c>
      <c r="J24" s="12"/>
      <c r="K24" s="12" t="s">
        <v>83</v>
      </c>
      <c r="L24" s="12"/>
      <c r="M24" s="53" t="s">
        <v>66</v>
      </c>
      <c r="N24" s="12"/>
      <c r="O24" s="12" t="s">
        <v>57</v>
      </c>
      <c r="P24" s="12" t="s">
        <v>58</v>
      </c>
      <c r="Q24" s="23" t="s">
        <v>26</v>
      </c>
      <c r="R24" s="3" t="s">
        <v>31</v>
      </c>
      <c r="U24" s="39" t="s">
        <v>43</v>
      </c>
      <c r="V24" s="40">
        <f>COUNTIF(R6:R55,"GSM")</f>
        <v>3</v>
      </c>
    </row>
    <row r="25" spans="1:22" ht="16.5" x14ac:dyDescent="0.25">
      <c r="A25" s="29">
        <v>20</v>
      </c>
      <c r="B25" s="16">
        <v>43445</v>
      </c>
      <c r="C25" s="16" t="s">
        <v>118</v>
      </c>
      <c r="D25" s="3" t="s">
        <v>50</v>
      </c>
      <c r="E25" s="17">
        <v>868183033879367</v>
      </c>
      <c r="F25" s="3"/>
      <c r="G25" s="3" t="s">
        <v>48</v>
      </c>
      <c r="H25" s="3" t="s">
        <v>103</v>
      </c>
      <c r="I25" s="12" t="s">
        <v>52</v>
      </c>
      <c r="J25" s="13" t="s">
        <v>53</v>
      </c>
      <c r="K25" s="12" t="s">
        <v>54</v>
      </c>
      <c r="L25" s="12" t="s">
        <v>83</v>
      </c>
      <c r="M25" s="12" t="s">
        <v>56</v>
      </c>
      <c r="N25" s="12"/>
      <c r="O25" s="12" t="s">
        <v>57</v>
      </c>
      <c r="P25" s="12" t="s">
        <v>58</v>
      </c>
      <c r="Q25" s="23" t="s">
        <v>26</v>
      </c>
      <c r="R25" s="3" t="s">
        <v>31</v>
      </c>
      <c r="U25" s="39" t="s">
        <v>34</v>
      </c>
      <c r="V25" s="40">
        <f>COUNTIF(R6:R55,"GPS")</f>
        <v>1</v>
      </c>
    </row>
    <row r="26" spans="1:22" ht="16.5" x14ac:dyDescent="0.25">
      <c r="A26" s="29">
        <v>21</v>
      </c>
      <c r="B26" s="16" t="s">
        <v>133</v>
      </c>
      <c r="C26" s="54">
        <v>43112</v>
      </c>
      <c r="D26" s="3" t="s">
        <v>50</v>
      </c>
      <c r="E26" s="17">
        <v>868183033860797</v>
      </c>
      <c r="F26" s="3"/>
      <c r="G26" s="3" t="s">
        <v>48</v>
      </c>
      <c r="H26" s="12"/>
      <c r="I26" s="12" t="s">
        <v>131</v>
      </c>
      <c r="J26" s="12"/>
      <c r="K26" s="12" t="s">
        <v>54</v>
      </c>
      <c r="L26" s="3" t="s">
        <v>123</v>
      </c>
      <c r="M26" s="12" t="s">
        <v>60</v>
      </c>
      <c r="N26" s="12"/>
      <c r="O26" s="12" t="s">
        <v>57</v>
      </c>
      <c r="P26" s="12" t="s">
        <v>58</v>
      </c>
      <c r="Q26" s="23" t="s">
        <v>26</v>
      </c>
      <c r="R26" s="3" t="s">
        <v>31</v>
      </c>
      <c r="U26" s="39" t="s">
        <v>40</v>
      </c>
      <c r="V26" s="40">
        <f>COUNTIF(R6:R55,"NG")</f>
        <v>2</v>
      </c>
    </row>
    <row r="27" spans="1:22" ht="16.5" x14ac:dyDescent="0.25">
      <c r="A27" s="29">
        <v>22</v>
      </c>
      <c r="B27" s="16" t="s">
        <v>133</v>
      </c>
      <c r="C27" s="54">
        <v>43112</v>
      </c>
      <c r="D27" s="3" t="s">
        <v>50</v>
      </c>
      <c r="E27" s="17">
        <v>867857039905174</v>
      </c>
      <c r="F27" s="3"/>
      <c r="G27" s="3" t="s">
        <v>48</v>
      </c>
      <c r="H27" s="12"/>
      <c r="I27" s="12" t="s">
        <v>126</v>
      </c>
      <c r="J27" s="12" t="s">
        <v>127</v>
      </c>
      <c r="K27" s="12" t="s">
        <v>54</v>
      </c>
      <c r="L27" s="3" t="s">
        <v>123</v>
      </c>
      <c r="M27" s="12" t="s">
        <v>128</v>
      </c>
      <c r="N27" s="12"/>
      <c r="O27" s="12" t="s">
        <v>57</v>
      </c>
      <c r="P27" s="12" t="s">
        <v>84</v>
      </c>
      <c r="Q27" s="23" t="s">
        <v>24</v>
      </c>
      <c r="R27" s="3" t="s">
        <v>38</v>
      </c>
      <c r="U27" s="39" t="s">
        <v>29</v>
      </c>
      <c r="V27" s="40">
        <f>COUNTIF(R6:R55,"LK")</f>
        <v>5</v>
      </c>
    </row>
    <row r="28" spans="1:22" ht="16.5" x14ac:dyDescent="0.25">
      <c r="A28" s="29">
        <v>23</v>
      </c>
      <c r="B28" s="16" t="s">
        <v>133</v>
      </c>
      <c r="C28" s="54">
        <v>43112</v>
      </c>
      <c r="D28" s="3" t="s">
        <v>50</v>
      </c>
      <c r="E28" s="17">
        <v>868183034650205</v>
      </c>
      <c r="F28" s="3"/>
      <c r="G28" s="3" t="s">
        <v>48</v>
      </c>
      <c r="H28" s="12"/>
      <c r="I28" s="12" t="s">
        <v>129</v>
      </c>
      <c r="J28" s="12" t="s">
        <v>127</v>
      </c>
      <c r="K28" s="12" t="s">
        <v>130</v>
      </c>
      <c r="L28" s="3" t="s">
        <v>123</v>
      </c>
      <c r="M28" s="12" t="s">
        <v>60</v>
      </c>
      <c r="N28" s="12"/>
      <c r="O28" s="12" t="s">
        <v>57</v>
      </c>
      <c r="P28" s="12" t="s">
        <v>84</v>
      </c>
      <c r="Q28" s="23" t="s">
        <v>26</v>
      </c>
      <c r="R28" s="3" t="s">
        <v>31</v>
      </c>
      <c r="U28" s="39" t="s">
        <v>35</v>
      </c>
      <c r="V28" s="40">
        <f>COUNTIF(R6:R55,"MCH")</f>
        <v>0</v>
      </c>
    </row>
    <row r="29" spans="1:22" ht="16.5" x14ac:dyDescent="0.25">
      <c r="A29" s="29">
        <v>24</v>
      </c>
      <c r="B29" s="16" t="s">
        <v>133</v>
      </c>
      <c r="C29" s="54">
        <v>43112</v>
      </c>
      <c r="D29" s="3" t="s">
        <v>50</v>
      </c>
      <c r="E29" s="17">
        <v>868183034620679</v>
      </c>
      <c r="F29" s="3"/>
      <c r="G29" s="3" t="s">
        <v>48</v>
      </c>
      <c r="H29" s="12"/>
      <c r="I29" s="12" t="s">
        <v>52</v>
      </c>
      <c r="J29" s="12" t="s">
        <v>125</v>
      </c>
      <c r="K29" s="12" t="s">
        <v>83</v>
      </c>
      <c r="L29" s="3" t="s">
        <v>123</v>
      </c>
      <c r="M29" s="3" t="s">
        <v>147</v>
      </c>
      <c r="N29" s="3"/>
      <c r="O29" s="12" t="s">
        <v>57</v>
      </c>
      <c r="P29" s="12" t="s">
        <v>84</v>
      </c>
      <c r="Q29" s="23" t="s">
        <v>26</v>
      </c>
      <c r="R29" s="3" t="s">
        <v>31</v>
      </c>
      <c r="U29" s="39" t="s">
        <v>36</v>
      </c>
      <c r="V29" s="40">
        <f>COUNTIF(R6:R55,"NCFW")</f>
        <v>35</v>
      </c>
    </row>
    <row r="30" spans="1:22" ht="16.5" x14ac:dyDescent="0.25">
      <c r="A30" s="29">
        <v>25</v>
      </c>
      <c r="B30" s="16" t="s">
        <v>133</v>
      </c>
      <c r="C30" s="54">
        <v>43112</v>
      </c>
      <c r="D30" s="3" t="s">
        <v>50</v>
      </c>
      <c r="E30" s="17">
        <v>868183034621552</v>
      </c>
      <c r="F30" s="3"/>
      <c r="G30" s="3" t="s">
        <v>48</v>
      </c>
      <c r="H30" s="3"/>
      <c r="I30" s="3" t="s">
        <v>52</v>
      </c>
      <c r="J30" s="3"/>
      <c r="K30" s="3" t="s">
        <v>54</v>
      </c>
      <c r="L30" s="3" t="s">
        <v>123</v>
      </c>
      <c r="M30" s="3" t="s">
        <v>60</v>
      </c>
      <c r="N30" s="3"/>
      <c r="O30" s="12" t="s">
        <v>57</v>
      </c>
      <c r="P30" s="12" t="s">
        <v>84</v>
      </c>
      <c r="Q30" s="23" t="s">
        <v>26</v>
      </c>
      <c r="R30" s="3" t="s">
        <v>31</v>
      </c>
      <c r="U30" s="39" t="s">
        <v>37</v>
      </c>
      <c r="V30" s="40">
        <f>COUNTIF(R6:R55,"KL")</f>
        <v>4</v>
      </c>
    </row>
    <row r="31" spans="1:22" ht="16.5" x14ac:dyDescent="0.25">
      <c r="A31" s="29">
        <v>26</v>
      </c>
      <c r="B31" s="16" t="s">
        <v>133</v>
      </c>
      <c r="C31" s="54">
        <v>43112</v>
      </c>
      <c r="D31" s="3" t="s">
        <v>50</v>
      </c>
      <c r="E31" s="17">
        <v>868183033788733</v>
      </c>
      <c r="F31" s="3"/>
      <c r="G31" s="3" t="s">
        <v>48</v>
      </c>
      <c r="H31" s="3"/>
      <c r="I31" s="3" t="s">
        <v>52</v>
      </c>
      <c r="J31" s="3" t="s">
        <v>124</v>
      </c>
      <c r="K31" s="3" t="s">
        <v>54</v>
      </c>
      <c r="L31" s="3" t="s">
        <v>123</v>
      </c>
      <c r="M31" s="3" t="s">
        <v>146</v>
      </c>
      <c r="N31" s="3"/>
      <c r="O31" s="12" t="s">
        <v>57</v>
      </c>
      <c r="P31" s="12" t="s">
        <v>84</v>
      </c>
      <c r="Q31" s="23" t="s">
        <v>26</v>
      </c>
      <c r="R31" s="3" t="s">
        <v>31</v>
      </c>
    </row>
    <row r="32" spans="1:22" ht="16.5" x14ac:dyDescent="0.25">
      <c r="A32" s="29">
        <v>27</v>
      </c>
      <c r="B32" s="32" t="s">
        <v>135</v>
      </c>
      <c r="C32" s="12" t="s">
        <v>142</v>
      </c>
      <c r="D32" s="3" t="s">
        <v>50</v>
      </c>
      <c r="E32" s="17">
        <v>868183033785101</v>
      </c>
      <c r="F32" s="3"/>
      <c r="G32" s="3" t="s">
        <v>48</v>
      </c>
      <c r="H32" s="3"/>
      <c r="I32" s="3" t="s">
        <v>136</v>
      </c>
      <c r="J32" s="12" t="s">
        <v>127</v>
      </c>
      <c r="K32" s="3" t="s">
        <v>137</v>
      </c>
      <c r="L32" s="3" t="s">
        <v>123</v>
      </c>
      <c r="M32" s="3" t="s">
        <v>60</v>
      </c>
      <c r="N32" s="3"/>
      <c r="O32" s="12" t="s">
        <v>57</v>
      </c>
      <c r="P32" s="12" t="s">
        <v>84</v>
      </c>
      <c r="Q32" s="23" t="s">
        <v>26</v>
      </c>
      <c r="R32" s="3" t="s">
        <v>31</v>
      </c>
    </row>
    <row r="33" spans="1:18" ht="16.5" x14ac:dyDescent="0.25">
      <c r="A33" s="29">
        <v>28</v>
      </c>
      <c r="B33" s="32" t="s">
        <v>135</v>
      </c>
      <c r="C33" s="12" t="s">
        <v>142</v>
      </c>
      <c r="D33" s="3" t="s">
        <v>50</v>
      </c>
      <c r="E33" s="17">
        <v>867717030420112</v>
      </c>
      <c r="F33" s="3"/>
      <c r="G33" s="3" t="s">
        <v>48</v>
      </c>
      <c r="H33" s="3"/>
      <c r="I33" s="3" t="s">
        <v>94</v>
      </c>
      <c r="J33" s="12" t="s">
        <v>138</v>
      </c>
      <c r="K33" s="3" t="s">
        <v>96</v>
      </c>
      <c r="L33" s="3" t="s">
        <v>123</v>
      </c>
      <c r="M33" s="3" t="s">
        <v>144</v>
      </c>
      <c r="N33" s="3"/>
      <c r="O33" s="12" t="s">
        <v>57</v>
      </c>
      <c r="P33" s="12" t="s">
        <v>84</v>
      </c>
      <c r="Q33" s="23" t="s">
        <v>26</v>
      </c>
      <c r="R33" s="3" t="s">
        <v>31</v>
      </c>
    </row>
    <row r="34" spans="1:18" ht="16.5" x14ac:dyDescent="0.25">
      <c r="A34" s="29">
        <v>29</v>
      </c>
      <c r="B34" s="32" t="s">
        <v>135</v>
      </c>
      <c r="C34" s="12" t="s">
        <v>142</v>
      </c>
      <c r="D34" s="3" t="s">
        <v>50</v>
      </c>
      <c r="E34" s="17">
        <v>867717030610787</v>
      </c>
      <c r="F34" s="3"/>
      <c r="G34" s="3" t="s">
        <v>48</v>
      </c>
      <c r="H34" s="3"/>
      <c r="I34" s="3" t="s">
        <v>97</v>
      </c>
      <c r="J34" s="12" t="s">
        <v>98</v>
      </c>
      <c r="K34" s="3"/>
      <c r="L34" s="3" t="s">
        <v>123</v>
      </c>
      <c r="M34" s="3" t="s">
        <v>60</v>
      </c>
      <c r="N34" s="3"/>
      <c r="O34" s="12" t="s">
        <v>57</v>
      </c>
      <c r="P34" s="12" t="s">
        <v>84</v>
      </c>
      <c r="Q34" s="23" t="s">
        <v>26</v>
      </c>
      <c r="R34" s="3" t="s">
        <v>31</v>
      </c>
    </row>
    <row r="35" spans="1:18" ht="16.5" x14ac:dyDescent="0.25">
      <c r="A35" s="29">
        <v>30</v>
      </c>
      <c r="B35" s="32" t="s">
        <v>135</v>
      </c>
      <c r="C35" s="12" t="s">
        <v>142</v>
      </c>
      <c r="D35" s="3" t="s">
        <v>50</v>
      </c>
      <c r="E35" s="17">
        <v>867717030522552</v>
      </c>
      <c r="F35" s="3"/>
      <c r="G35" s="3" t="s">
        <v>48</v>
      </c>
      <c r="H35" s="3"/>
      <c r="I35" s="3" t="s">
        <v>97</v>
      </c>
      <c r="J35" s="3" t="s">
        <v>124</v>
      </c>
      <c r="K35" s="3" t="s">
        <v>96</v>
      </c>
      <c r="L35" s="3" t="s">
        <v>123</v>
      </c>
      <c r="M35" s="3" t="s">
        <v>144</v>
      </c>
      <c r="N35" s="3"/>
      <c r="O35" s="12" t="s">
        <v>57</v>
      </c>
      <c r="P35" s="12" t="s">
        <v>84</v>
      </c>
      <c r="Q35" s="23" t="s">
        <v>26</v>
      </c>
      <c r="R35" s="3" t="s">
        <v>31</v>
      </c>
    </row>
    <row r="36" spans="1:18" ht="16.5" x14ac:dyDescent="0.25">
      <c r="A36" s="29">
        <v>31</v>
      </c>
      <c r="B36" s="16" t="s">
        <v>49</v>
      </c>
      <c r="C36" s="16" t="s">
        <v>70</v>
      </c>
      <c r="D36" s="3" t="s">
        <v>47</v>
      </c>
      <c r="E36" s="17">
        <v>868926033958171</v>
      </c>
      <c r="F36" s="3"/>
      <c r="G36" s="3" t="s">
        <v>48</v>
      </c>
      <c r="H36" s="12"/>
      <c r="I36" s="19" t="s">
        <v>55</v>
      </c>
      <c r="J36" s="13"/>
      <c r="K36" s="12" t="s">
        <v>62</v>
      </c>
      <c r="L36" s="12"/>
      <c r="M36" s="12" t="s">
        <v>66</v>
      </c>
      <c r="N36" s="48" t="s">
        <v>65</v>
      </c>
      <c r="O36" s="12" t="s">
        <v>57</v>
      </c>
      <c r="P36" s="12" t="s">
        <v>58</v>
      </c>
      <c r="Q36" s="23" t="s">
        <v>26</v>
      </c>
      <c r="R36" s="3" t="s">
        <v>31</v>
      </c>
    </row>
    <row r="37" spans="1:18" ht="16.5" x14ac:dyDescent="0.25">
      <c r="A37" s="29">
        <v>32</v>
      </c>
      <c r="B37" s="16" t="s">
        <v>49</v>
      </c>
      <c r="C37" s="16" t="s">
        <v>70</v>
      </c>
      <c r="D37" s="3" t="s">
        <v>47</v>
      </c>
      <c r="E37" s="17">
        <v>866192037792874</v>
      </c>
      <c r="F37" s="3"/>
      <c r="G37" s="3" t="s">
        <v>48</v>
      </c>
      <c r="H37" s="19"/>
      <c r="I37" s="19" t="s">
        <v>52</v>
      </c>
      <c r="J37" s="12"/>
      <c r="K37" s="12" t="s">
        <v>62</v>
      </c>
      <c r="L37" s="12"/>
      <c r="M37" s="12" t="s">
        <v>66</v>
      </c>
      <c r="N37" s="48" t="s">
        <v>65</v>
      </c>
      <c r="O37" s="12" t="s">
        <v>57</v>
      </c>
      <c r="P37" s="12" t="s">
        <v>58</v>
      </c>
      <c r="Q37" s="23" t="s">
        <v>26</v>
      </c>
      <c r="R37" s="3" t="s">
        <v>31</v>
      </c>
    </row>
    <row r="38" spans="1:18" ht="16.5" x14ac:dyDescent="0.25">
      <c r="A38" s="29">
        <v>33</v>
      </c>
      <c r="B38" s="16" t="s">
        <v>49</v>
      </c>
      <c r="C38" s="16" t="s">
        <v>70</v>
      </c>
      <c r="D38" s="3" t="s">
        <v>47</v>
      </c>
      <c r="E38" s="17">
        <v>869627031847486</v>
      </c>
      <c r="F38" s="3"/>
      <c r="G38" s="3" t="s">
        <v>48</v>
      </c>
      <c r="H38" s="20"/>
      <c r="I38" s="19" t="s">
        <v>67</v>
      </c>
      <c r="J38" s="13"/>
      <c r="K38" s="12" t="s">
        <v>62</v>
      </c>
      <c r="L38" s="12"/>
      <c r="M38" s="12" t="s">
        <v>66</v>
      </c>
      <c r="N38" s="48" t="s">
        <v>65</v>
      </c>
      <c r="O38" s="12" t="s">
        <v>57</v>
      </c>
      <c r="P38" s="12" t="s">
        <v>58</v>
      </c>
      <c r="Q38" s="23" t="s">
        <v>26</v>
      </c>
      <c r="R38" s="3" t="s">
        <v>31</v>
      </c>
    </row>
    <row r="39" spans="1:18" ht="16.5" x14ac:dyDescent="0.25">
      <c r="A39" s="29">
        <v>34</v>
      </c>
      <c r="B39" s="16" t="s">
        <v>49</v>
      </c>
      <c r="C39" s="16" t="s">
        <v>70</v>
      </c>
      <c r="D39" s="3" t="s">
        <v>47</v>
      </c>
      <c r="E39" s="17">
        <v>868926033955532</v>
      </c>
      <c r="F39" s="3"/>
      <c r="G39" s="3" t="s">
        <v>48</v>
      </c>
      <c r="H39" s="20"/>
      <c r="I39" s="20" t="s">
        <v>63</v>
      </c>
      <c r="J39" s="12"/>
      <c r="K39" s="12" t="s">
        <v>62</v>
      </c>
      <c r="L39" s="12"/>
      <c r="M39" s="12" t="s">
        <v>66</v>
      </c>
      <c r="N39" s="48" t="s">
        <v>65</v>
      </c>
      <c r="O39" s="12" t="s">
        <v>57</v>
      </c>
      <c r="P39" s="12" t="s">
        <v>58</v>
      </c>
      <c r="Q39" s="23" t="s">
        <v>26</v>
      </c>
      <c r="R39" s="3" t="s">
        <v>31</v>
      </c>
    </row>
    <row r="40" spans="1:18" ht="16.5" x14ac:dyDescent="0.25">
      <c r="A40" s="29">
        <v>35</v>
      </c>
      <c r="B40" s="16" t="s">
        <v>49</v>
      </c>
      <c r="C40" s="16" t="s">
        <v>70</v>
      </c>
      <c r="D40" s="3" t="s">
        <v>47</v>
      </c>
      <c r="E40" s="17">
        <v>864811036993439</v>
      </c>
      <c r="F40" s="3"/>
      <c r="G40" s="3" t="s">
        <v>48</v>
      </c>
      <c r="H40" s="20" t="s">
        <v>61</v>
      </c>
      <c r="I40" s="20" t="s">
        <v>63</v>
      </c>
      <c r="J40" s="12" t="s">
        <v>53</v>
      </c>
      <c r="K40" s="12" t="s">
        <v>62</v>
      </c>
      <c r="L40" s="12"/>
      <c r="M40" s="12" t="s">
        <v>64</v>
      </c>
      <c r="N40" s="48" t="s">
        <v>65</v>
      </c>
      <c r="O40" s="12" t="s">
        <v>57</v>
      </c>
      <c r="P40" s="12" t="s">
        <v>58</v>
      </c>
      <c r="Q40" s="23" t="s">
        <v>26</v>
      </c>
      <c r="R40" s="3" t="s">
        <v>31</v>
      </c>
    </row>
    <row r="41" spans="1:18" ht="16.5" x14ac:dyDescent="0.25">
      <c r="A41" s="29">
        <v>36</v>
      </c>
      <c r="B41" s="16">
        <v>43231</v>
      </c>
      <c r="C41" s="16" t="s">
        <v>118</v>
      </c>
      <c r="D41" s="3" t="s">
        <v>47</v>
      </c>
      <c r="E41" s="17">
        <v>869627031835424</v>
      </c>
      <c r="F41" s="3"/>
      <c r="G41" s="3" t="s">
        <v>48</v>
      </c>
      <c r="H41" s="12"/>
      <c r="I41" s="13" t="s">
        <v>52</v>
      </c>
      <c r="J41" s="12" t="s">
        <v>86</v>
      </c>
      <c r="K41" s="12" t="s">
        <v>85</v>
      </c>
      <c r="L41" s="12"/>
      <c r="M41" s="12" t="s">
        <v>87</v>
      </c>
      <c r="N41" s="48" t="s">
        <v>65</v>
      </c>
      <c r="O41" s="12" t="s">
        <v>57</v>
      </c>
      <c r="P41" s="12" t="s">
        <v>84</v>
      </c>
      <c r="Q41" s="23" t="s">
        <v>24</v>
      </c>
      <c r="R41" s="3" t="s">
        <v>38</v>
      </c>
    </row>
    <row r="42" spans="1:18" ht="16.5" x14ac:dyDescent="0.25">
      <c r="A42" s="29">
        <v>37</v>
      </c>
      <c r="B42" s="16">
        <v>43231</v>
      </c>
      <c r="C42" s="16" t="s">
        <v>118</v>
      </c>
      <c r="D42" s="3" t="s">
        <v>47</v>
      </c>
      <c r="E42" s="17">
        <v>864811036929268</v>
      </c>
      <c r="F42" s="3"/>
      <c r="G42" s="3" t="s">
        <v>48</v>
      </c>
      <c r="H42" s="12"/>
      <c r="I42" s="12" t="s">
        <v>88</v>
      </c>
      <c r="J42" s="12"/>
      <c r="K42" s="12" t="s">
        <v>62</v>
      </c>
      <c r="L42" s="12"/>
      <c r="M42" s="12" t="s">
        <v>66</v>
      </c>
      <c r="N42" s="48" t="s">
        <v>65</v>
      </c>
      <c r="O42" s="12" t="s">
        <v>57</v>
      </c>
      <c r="P42" s="12" t="s">
        <v>84</v>
      </c>
      <c r="Q42" s="23" t="s">
        <v>26</v>
      </c>
      <c r="R42" s="3" t="s">
        <v>32</v>
      </c>
    </row>
    <row r="43" spans="1:18" ht="16.5" x14ac:dyDescent="0.25">
      <c r="A43" s="29">
        <v>38</v>
      </c>
      <c r="B43" s="16">
        <v>43231</v>
      </c>
      <c r="C43" s="16" t="s">
        <v>118</v>
      </c>
      <c r="D43" s="3" t="s">
        <v>47</v>
      </c>
      <c r="E43" s="17">
        <v>864811036991425</v>
      </c>
      <c r="F43" s="3"/>
      <c r="G43" s="3" t="s">
        <v>48</v>
      </c>
      <c r="H43" s="21"/>
      <c r="I43" s="21"/>
      <c r="J43" s="21" t="s">
        <v>89</v>
      </c>
      <c r="K43" s="21"/>
      <c r="L43" s="12"/>
      <c r="M43" s="12" t="s">
        <v>90</v>
      </c>
      <c r="N43" s="21"/>
      <c r="O43" s="12" t="s">
        <v>102</v>
      </c>
      <c r="P43" s="12" t="s">
        <v>84</v>
      </c>
      <c r="Q43" s="28" t="s">
        <v>24</v>
      </c>
      <c r="R43" s="49" t="s">
        <v>38</v>
      </c>
    </row>
    <row r="44" spans="1:18" ht="16.5" x14ac:dyDescent="0.25">
      <c r="A44" s="29">
        <v>39</v>
      </c>
      <c r="B44" s="16">
        <v>43292</v>
      </c>
      <c r="C44" s="16">
        <v>43323</v>
      </c>
      <c r="D44" s="3" t="s">
        <v>47</v>
      </c>
      <c r="E44" s="17">
        <v>868926033955870</v>
      </c>
      <c r="F44" s="3"/>
      <c r="G44" s="3" t="s">
        <v>48</v>
      </c>
      <c r="H44" s="12"/>
      <c r="I44" s="12"/>
      <c r="J44" s="12" t="s">
        <v>100</v>
      </c>
      <c r="K44" s="12" t="s">
        <v>62</v>
      </c>
      <c r="L44" s="12"/>
      <c r="M44" s="12" t="s">
        <v>101</v>
      </c>
      <c r="N44" s="48" t="s">
        <v>65</v>
      </c>
      <c r="O44" s="12" t="s">
        <v>57</v>
      </c>
      <c r="P44" s="12" t="s">
        <v>84</v>
      </c>
      <c r="Q44" s="23" t="s">
        <v>26</v>
      </c>
      <c r="R44" s="3" t="s">
        <v>32</v>
      </c>
    </row>
    <row r="45" spans="1:18" ht="16.5" x14ac:dyDescent="0.25">
      <c r="A45" s="29">
        <v>40</v>
      </c>
      <c r="B45" s="16">
        <v>43292</v>
      </c>
      <c r="C45" s="16">
        <v>43323</v>
      </c>
      <c r="D45" s="3" t="s">
        <v>47</v>
      </c>
      <c r="E45" s="17">
        <v>866192037774294</v>
      </c>
      <c r="F45" s="3"/>
      <c r="G45" s="3" t="s">
        <v>48</v>
      </c>
      <c r="H45" s="12"/>
      <c r="I45" s="22" t="s">
        <v>97</v>
      </c>
      <c r="J45" s="12"/>
      <c r="K45" s="12" t="s">
        <v>99</v>
      </c>
      <c r="L45" s="12" t="s">
        <v>62</v>
      </c>
      <c r="M45" s="12" t="s">
        <v>60</v>
      </c>
      <c r="N45" s="48" t="s">
        <v>65</v>
      </c>
      <c r="O45" s="12" t="s">
        <v>57</v>
      </c>
      <c r="P45" s="12" t="s">
        <v>84</v>
      </c>
      <c r="Q45" s="23" t="s">
        <v>26</v>
      </c>
      <c r="R45" s="3" t="s">
        <v>32</v>
      </c>
    </row>
    <row r="46" spans="1:18" ht="16.5" x14ac:dyDescent="0.25">
      <c r="A46" s="29">
        <v>41</v>
      </c>
      <c r="B46" s="16">
        <v>43292</v>
      </c>
      <c r="C46" s="16">
        <v>43323</v>
      </c>
      <c r="D46" s="3" t="s">
        <v>47</v>
      </c>
      <c r="E46" s="17">
        <v>864811036994874</v>
      </c>
      <c r="F46" s="3"/>
      <c r="G46" s="3" t="s">
        <v>48</v>
      </c>
      <c r="H46" s="12"/>
      <c r="I46" s="12" t="s">
        <v>52</v>
      </c>
      <c r="J46" s="12"/>
      <c r="K46" s="12" t="s">
        <v>99</v>
      </c>
      <c r="L46" s="12" t="s">
        <v>62</v>
      </c>
      <c r="M46" s="12" t="s">
        <v>60</v>
      </c>
      <c r="N46" s="48" t="s">
        <v>65</v>
      </c>
      <c r="O46" s="12" t="s">
        <v>57</v>
      </c>
      <c r="P46" s="12" t="s">
        <v>84</v>
      </c>
      <c r="Q46" s="23" t="s">
        <v>26</v>
      </c>
      <c r="R46" s="3" t="s">
        <v>32</v>
      </c>
    </row>
    <row r="47" spans="1:18" ht="16.5" x14ac:dyDescent="0.25">
      <c r="A47" s="29">
        <v>42</v>
      </c>
      <c r="B47" s="16">
        <v>43445</v>
      </c>
      <c r="C47" s="16" t="s">
        <v>118</v>
      </c>
      <c r="D47" s="3" t="s">
        <v>47</v>
      </c>
      <c r="E47" s="17">
        <v>864811036990781</v>
      </c>
      <c r="F47" s="3"/>
      <c r="G47" s="3" t="s">
        <v>48</v>
      </c>
      <c r="H47" s="12"/>
      <c r="I47" s="12" t="s">
        <v>108</v>
      </c>
      <c r="J47" s="12" t="s">
        <v>86</v>
      </c>
      <c r="K47" s="12" t="s">
        <v>85</v>
      </c>
      <c r="L47" s="12"/>
      <c r="M47" s="12" t="s">
        <v>117</v>
      </c>
      <c r="N47" s="48" t="s">
        <v>65</v>
      </c>
      <c r="O47" s="12" t="s">
        <v>57</v>
      </c>
      <c r="P47" s="12" t="s">
        <v>58</v>
      </c>
      <c r="Q47" s="28" t="s">
        <v>24</v>
      </c>
      <c r="R47" s="3" t="s">
        <v>28</v>
      </c>
    </row>
    <row r="48" spans="1:18" ht="16.5" x14ac:dyDescent="0.25">
      <c r="A48" s="29">
        <v>43</v>
      </c>
      <c r="B48" s="16">
        <v>43445</v>
      </c>
      <c r="C48" s="16" t="s">
        <v>118</v>
      </c>
      <c r="D48" s="3" t="s">
        <v>47</v>
      </c>
      <c r="E48" s="17">
        <v>868345035605351</v>
      </c>
      <c r="F48" s="3"/>
      <c r="G48" s="3" t="s">
        <v>48</v>
      </c>
      <c r="H48" s="12"/>
      <c r="I48" s="12" t="s">
        <v>52</v>
      </c>
      <c r="J48" s="12" t="s">
        <v>53</v>
      </c>
      <c r="K48" s="12" t="s">
        <v>85</v>
      </c>
      <c r="L48" s="12"/>
      <c r="M48" s="12" t="s">
        <v>64</v>
      </c>
      <c r="N48" s="48" t="s">
        <v>65</v>
      </c>
      <c r="O48" s="12" t="s">
        <v>57</v>
      </c>
      <c r="P48" s="12" t="s">
        <v>58</v>
      </c>
      <c r="Q48" s="28" t="s">
        <v>26</v>
      </c>
      <c r="R48" s="3" t="s">
        <v>31</v>
      </c>
    </row>
    <row r="49" spans="1:18" ht="16.5" x14ac:dyDescent="0.25">
      <c r="A49" s="29">
        <v>44</v>
      </c>
      <c r="B49" s="16">
        <v>43445</v>
      </c>
      <c r="C49" s="16" t="s">
        <v>118</v>
      </c>
      <c r="D49" s="3" t="s">
        <v>47</v>
      </c>
      <c r="E49" s="17">
        <v>864811031214427</v>
      </c>
      <c r="F49" s="3"/>
      <c r="G49" s="3" t="s">
        <v>48</v>
      </c>
      <c r="H49" s="12" t="s">
        <v>61</v>
      </c>
      <c r="I49" s="12" t="s">
        <v>112</v>
      </c>
      <c r="K49" s="12" t="s">
        <v>85</v>
      </c>
      <c r="L49" s="12"/>
      <c r="M49" s="12" t="s">
        <v>66</v>
      </c>
      <c r="N49" s="48" t="s">
        <v>65</v>
      </c>
      <c r="O49" s="12" t="s">
        <v>57</v>
      </c>
      <c r="P49" s="12" t="s">
        <v>58</v>
      </c>
      <c r="Q49" s="28" t="s">
        <v>26</v>
      </c>
      <c r="R49" s="3" t="s">
        <v>31</v>
      </c>
    </row>
    <row r="50" spans="1:18" ht="16.5" x14ac:dyDescent="0.25">
      <c r="A50" s="29">
        <v>45</v>
      </c>
      <c r="B50" s="16">
        <v>43445</v>
      </c>
      <c r="C50" s="16" t="s">
        <v>118</v>
      </c>
      <c r="D50" s="3" t="s">
        <v>47</v>
      </c>
      <c r="E50" s="17">
        <v>864811031280790</v>
      </c>
      <c r="F50" s="3"/>
      <c r="G50" s="3" t="s">
        <v>48</v>
      </c>
      <c r="H50" s="12"/>
      <c r="I50" s="12" t="s">
        <v>74</v>
      </c>
      <c r="J50" s="12"/>
      <c r="K50" s="12" t="s">
        <v>85</v>
      </c>
      <c r="L50" s="12"/>
      <c r="M50" s="12" t="s">
        <v>66</v>
      </c>
      <c r="N50" s="48" t="s">
        <v>65</v>
      </c>
      <c r="O50" s="12" t="s">
        <v>57</v>
      </c>
      <c r="P50" s="12" t="s">
        <v>58</v>
      </c>
      <c r="Q50" s="28" t="s">
        <v>26</v>
      </c>
      <c r="R50" s="3" t="s">
        <v>31</v>
      </c>
    </row>
    <row r="51" spans="1:18" ht="16.5" x14ac:dyDescent="0.25">
      <c r="A51" s="29">
        <v>46</v>
      </c>
      <c r="B51" s="16">
        <v>43445</v>
      </c>
      <c r="C51" s="16" t="s">
        <v>118</v>
      </c>
      <c r="D51" s="3" t="s">
        <v>47</v>
      </c>
      <c r="E51" s="17">
        <v>869627031774466</v>
      </c>
      <c r="F51" s="3"/>
      <c r="G51" s="3" t="s">
        <v>48</v>
      </c>
      <c r="H51" s="12"/>
      <c r="I51" s="12" t="s">
        <v>52</v>
      </c>
      <c r="J51" s="12"/>
      <c r="K51" s="12" t="s">
        <v>85</v>
      </c>
      <c r="L51" s="12"/>
      <c r="M51" s="12" t="s">
        <v>66</v>
      </c>
      <c r="N51" s="48" t="s">
        <v>65</v>
      </c>
      <c r="O51" s="12" t="s">
        <v>57</v>
      </c>
      <c r="P51" s="12" t="s">
        <v>58</v>
      </c>
      <c r="Q51" s="28" t="s">
        <v>26</v>
      </c>
      <c r="R51" s="3" t="s">
        <v>31</v>
      </c>
    </row>
    <row r="52" spans="1:18" ht="16.5" x14ac:dyDescent="0.25">
      <c r="A52" s="29">
        <v>47</v>
      </c>
      <c r="B52" s="16">
        <v>43445</v>
      </c>
      <c r="C52" s="16" t="s">
        <v>118</v>
      </c>
      <c r="D52" s="3" t="s">
        <v>47</v>
      </c>
      <c r="E52" s="17">
        <v>864811037233165</v>
      </c>
      <c r="F52" s="3"/>
      <c r="G52" s="3" t="s">
        <v>48</v>
      </c>
      <c r="H52" s="3"/>
      <c r="I52" s="3" t="s">
        <v>114</v>
      </c>
      <c r="J52" s="3"/>
      <c r="K52" s="3" t="s">
        <v>113</v>
      </c>
      <c r="L52" s="3"/>
      <c r="M52" s="12" t="s">
        <v>66</v>
      </c>
      <c r="N52" s="48" t="s">
        <v>65</v>
      </c>
      <c r="O52" s="12" t="s">
        <v>57</v>
      </c>
      <c r="P52" s="12" t="s">
        <v>58</v>
      </c>
      <c r="Q52" s="28" t="s">
        <v>26</v>
      </c>
      <c r="R52" s="3" t="s">
        <v>31</v>
      </c>
    </row>
    <row r="53" spans="1:18" ht="16.5" x14ac:dyDescent="0.25">
      <c r="A53" s="29">
        <v>48</v>
      </c>
      <c r="B53" s="16" t="s">
        <v>133</v>
      </c>
      <c r="C53" s="54">
        <v>43112</v>
      </c>
      <c r="D53" s="3" t="s">
        <v>47</v>
      </c>
      <c r="E53" s="17">
        <v>868345031039993</v>
      </c>
      <c r="F53" s="3"/>
      <c r="G53" s="3" t="s">
        <v>48</v>
      </c>
      <c r="H53" s="3"/>
      <c r="I53" s="3" t="s">
        <v>82</v>
      </c>
      <c r="J53" s="3"/>
      <c r="K53" s="3" t="s">
        <v>132</v>
      </c>
      <c r="L53" s="12" t="s">
        <v>85</v>
      </c>
      <c r="M53" s="12" t="s">
        <v>60</v>
      </c>
      <c r="N53" s="48" t="s">
        <v>65</v>
      </c>
      <c r="O53" s="12" t="s">
        <v>57</v>
      </c>
      <c r="P53" s="12" t="s">
        <v>58</v>
      </c>
      <c r="Q53" s="28" t="s">
        <v>26</v>
      </c>
      <c r="R53" s="3" t="s">
        <v>31</v>
      </c>
    </row>
    <row r="54" spans="1:18" ht="16.5" x14ac:dyDescent="0.25">
      <c r="A54" s="29">
        <v>49</v>
      </c>
      <c r="B54" s="16" t="s">
        <v>133</v>
      </c>
      <c r="C54" s="54">
        <v>43112</v>
      </c>
      <c r="D54" s="3" t="s">
        <v>47</v>
      </c>
      <c r="E54" s="17">
        <v>864811037182867</v>
      </c>
      <c r="F54" s="3"/>
      <c r="G54" s="3" t="s">
        <v>48</v>
      </c>
      <c r="H54" s="3"/>
      <c r="I54" s="3" t="s">
        <v>134</v>
      </c>
      <c r="J54" s="3"/>
      <c r="K54" s="3"/>
      <c r="L54" s="3" t="s">
        <v>113</v>
      </c>
      <c r="M54" s="12" t="s">
        <v>60</v>
      </c>
      <c r="N54" s="48" t="s">
        <v>65</v>
      </c>
      <c r="O54" s="12" t="s">
        <v>57</v>
      </c>
      <c r="P54" s="12" t="s">
        <v>58</v>
      </c>
      <c r="Q54" s="28" t="s">
        <v>26</v>
      </c>
      <c r="R54" s="3" t="s">
        <v>31</v>
      </c>
    </row>
    <row r="55" spans="1:18" ht="16.5" x14ac:dyDescent="0.25">
      <c r="A55" s="29">
        <v>50</v>
      </c>
      <c r="B55" s="32" t="s">
        <v>135</v>
      </c>
      <c r="C55" s="12" t="s">
        <v>142</v>
      </c>
      <c r="D55" s="3" t="s">
        <v>47</v>
      </c>
      <c r="E55" s="17">
        <v>868926033943645</v>
      </c>
      <c r="F55" s="3"/>
      <c r="G55" s="3" t="s">
        <v>48</v>
      </c>
      <c r="H55" s="3"/>
      <c r="I55" s="3" t="s">
        <v>139</v>
      </c>
      <c r="J55" s="3"/>
      <c r="K55" s="3" t="s">
        <v>85</v>
      </c>
      <c r="L55" s="3"/>
      <c r="M55" s="12" t="s">
        <v>66</v>
      </c>
      <c r="N55" s="48" t="s">
        <v>65</v>
      </c>
      <c r="O55" s="12" t="s">
        <v>57</v>
      </c>
      <c r="P55" s="12" t="s">
        <v>84</v>
      </c>
      <c r="Q55" s="28" t="s">
        <v>26</v>
      </c>
      <c r="R55" s="3" t="s">
        <v>31</v>
      </c>
    </row>
    <row r="56" spans="1:18" ht="16.5" x14ac:dyDescent="0.25">
      <c r="B56" s="32" t="s">
        <v>135</v>
      </c>
      <c r="C56" s="12" t="s">
        <v>142</v>
      </c>
      <c r="D56" s="3" t="s">
        <v>47</v>
      </c>
      <c r="E56" s="17">
        <v>869627031758279</v>
      </c>
      <c r="F56" s="3"/>
      <c r="G56" s="3" t="s">
        <v>48</v>
      </c>
      <c r="H56" s="3"/>
      <c r="I56" s="3" t="s">
        <v>139</v>
      </c>
      <c r="J56" s="3"/>
      <c r="K56" s="3" t="s">
        <v>85</v>
      </c>
      <c r="L56" s="3"/>
      <c r="M56" s="12" t="s">
        <v>66</v>
      </c>
      <c r="N56" s="48" t="s">
        <v>65</v>
      </c>
      <c r="O56" s="12" t="s">
        <v>57</v>
      </c>
      <c r="P56" s="12" t="s">
        <v>84</v>
      </c>
      <c r="Q56" s="28" t="s">
        <v>26</v>
      </c>
      <c r="R56" s="3" t="s">
        <v>31</v>
      </c>
    </row>
    <row r="57" spans="1:18" ht="16.5" x14ac:dyDescent="0.25">
      <c r="B57" s="32" t="s">
        <v>135</v>
      </c>
      <c r="C57" s="12" t="s">
        <v>142</v>
      </c>
      <c r="D57" s="3" t="s">
        <v>47</v>
      </c>
      <c r="E57" s="17">
        <v>868926033939791</v>
      </c>
      <c r="F57" s="3"/>
      <c r="G57" s="3" t="s">
        <v>48</v>
      </c>
      <c r="H57" s="3"/>
      <c r="I57" s="3" t="s">
        <v>139</v>
      </c>
      <c r="J57" s="3"/>
      <c r="K57" s="12" t="s">
        <v>85</v>
      </c>
      <c r="L57" s="3"/>
      <c r="M57" s="12" t="s">
        <v>66</v>
      </c>
      <c r="N57" s="48" t="s">
        <v>65</v>
      </c>
      <c r="O57" s="12" t="s">
        <v>57</v>
      </c>
      <c r="P57" s="12" t="s">
        <v>84</v>
      </c>
      <c r="Q57" s="28" t="s">
        <v>26</v>
      </c>
      <c r="R57" s="3" t="s">
        <v>31</v>
      </c>
    </row>
    <row r="58" spans="1:18" ht="16.5" x14ac:dyDescent="0.25">
      <c r="B58" s="32" t="s">
        <v>135</v>
      </c>
      <c r="C58" s="12" t="s">
        <v>142</v>
      </c>
      <c r="D58" s="3" t="s">
        <v>47</v>
      </c>
      <c r="E58" s="17">
        <v>869627031758329</v>
      </c>
      <c r="F58" s="3"/>
      <c r="G58" s="3" t="s">
        <v>48</v>
      </c>
      <c r="H58" s="12"/>
      <c r="I58" s="12" t="s">
        <v>139</v>
      </c>
      <c r="J58" s="12"/>
      <c r="K58" s="12" t="s">
        <v>85</v>
      </c>
      <c r="L58" s="12"/>
      <c r="M58" s="12" t="s">
        <v>66</v>
      </c>
      <c r="N58" s="48" t="s">
        <v>65</v>
      </c>
      <c r="O58" s="12" t="s">
        <v>57</v>
      </c>
      <c r="P58" s="12" t="s">
        <v>84</v>
      </c>
      <c r="Q58" s="28" t="s">
        <v>26</v>
      </c>
      <c r="R58" s="3" t="s">
        <v>31</v>
      </c>
    </row>
    <row r="59" spans="1:18" ht="16.5" x14ac:dyDescent="0.25">
      <c r="B59" s="32" t="s">
        <v>135</v>
      </c>
      <c r="C59" s="12" t="s">
        <v>142</v>
      </c>
      <c r="D59" s="3" t="s">
        <v>47</v>
      </c>
      <c r="E59" s="17">
        <v>868926033990216</v>
      </c>
      <c r="F59" s="3"/>
      <c r="G59" s="3" t="s">
        <v>48</v>
      </c>
      <c r="H59" s="12"/>
      <c r="I59" s="12" t="s">
        <v>139</v>
      </c>
      <c r="J59" s="3"/>
      <c r="K59" s="12" t="s">
        <v>85</v>
      </c>
      <c r="L59" s="12"/>
      <c r="M59" s="12" t="s">
        <v>66</v>
      </c>
      <c r="N59" s="48" t="s">
        <v>65</v>
      </c>
      <c r="O59" s="12" t="s">
        <v>57</v>
      </c>
      <c r="P59" s="12" t="s">
        <v>84</v>
      </c>
      <c r="Q59" s="28" t="s">
        <v>26</v>
      </c>
      <c r="R59" s="3" t="s">
        <v>31</v>
      </c>
    </row>
    <row r="60" spans="1:18" ht="16.5" x14ac:dyDescent="0.25">
      <c r="B60" s="32" t="s">
        <v>135</v>
      </c>
      <c r="C60" s="12" t="s">
        <v>142</v>
      </c>
      <c r="D60" s="3" t="s">
        <v>47</v>
      </c>
      <c r="E60" s="17">
        <v>869627031783194</v>
      </c>
      <c r="F60" s="3"/>
      <c r="G60" s="3" t="s">
        <v>48</v>
      </c>
      <c r="H60" s="12"/>
      <c r="I60" s="12" t="s">
        <v>139</v>
      </c>
      <c r="J60" s="12"/>
      <c r="K60" s="12" t="s">
        <v>85</v>
      </c>
      <c r="L60" s="12"/>
      <c r="M60" s="12" t="s">
        <v>66</v>
      </c>
      <c r="N60" s="48" t="s">
        <v>65</v>
      </c>
      <c r="O60" s="12" t="s">
        <v>57</v>
      </c>
      <c r="P60" s="12" t="s">
        <v>84</v>
      </c>
      <c r="Q60" s="28" t="s">
        <v>26</v>
      </c>
      <c r="R60" s="3" t="s">
        <v>31</v>
      </c>
    </row>
    <row r="61" spans="1:18" ht="16.5" x14ac:dyDescent="0.25">
      <c r="B61" s="32" t="s">
        <v>135</v>
      </c>
      <c r="C61" s="12" t="s">
        <v>142</v>
      </c>
      <c r="D61" s="3" t="s">
        <v>47</v>
      </c>
      <c r="E61" s="17">
        <v>869627031776958</v>
      </c>
      <c r="F61" s="3"/>
      <c r="G61" s="3" t="s">
        <v>48</v>
      </c>
      <c r="H61" s="12"/>
      <c r="I61" s="12" t="s">
        <v>52</v>
      </c>
      <c r="J61" s="12"/>
      <c r="K61" s="12" t="s">
        <v>62</v>
      </c>
      <c r="L61" s="12"/>
      <c r="M61" s="12" t="s">
        <v>66</v>
      </c>
      <c r="N61" s="48" t="s">
        <v>65</v>
      </c>
      <c r="O61" s="12" t="s">
        <v>57</v>
      </c>
      <c r="P61" s="12" t="s">
        <v>84</v>
      </c>
      <c r="Q61" s="28" t="s">
        <v>26</v>
      </c>
      <c r="R61" s="3" t="s">
        <v>31</v>
      </c>
    </row>
    <row r="62" spans="1:18" ht="16.5" x14ac:dyDescent="0.25">
      <c r="B62" s="32" t="s">
        <v>135</v>
      </c>
      <c r="C62" s="12" t="s">
        <v>142</v>
      </c>
      <c r="D62" s="3" t="s">
        <v>47</v>
      </c>
      <c r="E62" s="17">
        <v>866192037792536</v>
      </c>
      <c r="F62" s="3"/>
      <c r="G62" s="3" t="s">
        <v>48</v>
      </c>
      <c r="H62" s="12"/>
      <c r="I62" s="12" t="s">
        <v>141</v>
      </c>
      <c r="J62" s="12"/>
      <c r="K62" s="12" t="s">
        <v>140</v>
      </c>
      <c r="L62" s="3" t="s">
        <v>113</v>
      </c>
      <c r="M62" s="12" t="s">
        <v>145</v>
      </c>
      <c r="N62" s="48" t="s">
        <v>65</v>
      </c>
      <c r="O62" s="12" t="s">
        <v>57</v>
      </c>
      <c r="P62" s="12" t="s">
        <v>84</v>
      </c>
      <c r="Q62" s="28" t="s">
        <v>26</v>
      </c>
      <c r="R62" s="3" t="s">
        <v>31</v>
      </c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conditionalFormatting sqref="J55:J62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TG102LE</vt:lpstr>
      <vt:lpstr>TG102V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2018-12-10T03:48:20Z</dcterms:modified>
</cp:coreProperties>
</file>