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8\thang3\02.XuLyBH\"/>
    </mc:Choice>
  </mc:AlternateContent>
  <bookViews>
    <workbookView xWindow="-15" yWindow="4035" windowWidth="10320" windowHeight="4065" activeTab="2"/>
  </bookViews>
  <sheets>
    <sheet name="TG102SE" sheetId="14" r:id="rId1"/>
    <sheet name="TG102V" sheetId="18" r:id="rId2"/>
    <sheet name="Tong hop thang" sheetId="17" r:id="rId3"/>
  </sheets>
  <calcPr calcId="152511"/>
</workbook>
</file>

<file path=xl/calcChain.xml><?xml version="1.0" encoding="utf-8"?>
<calcChain xmlns="http://schemas.openxmlformats.org/spreadsheetml/2006/main">
  <c r="V30" i="18" l="1"/>
  <c r="V29" i="18"/>
  <c r="V28" i="18"/>
  <c r="V27" i="18"/>
  <c r="V26" i="18"/>
  <c r="V25" i="18"/>
  <c r="V24" i="18"/>
  <c r="V23" i="18"/>
  <c r="V18" i="18"/>
  <c r="V17" i="18"/>
  <c r="V19" i="18" s="1"/>
  <c r="U24" i="17" l="1"/>
  <c r="V24" i="14"/>
  <c r="U23" i="17" l="1"/>
  <c r="V29" i="14"/>
  <c r="V30" i="14" l="1"/>
  <c r="V28" i="14"/>
  <c r="V27" i="14"/>
  <c r="V26" i="14"/>
  <c r="V25" i="14"/>
  <c r="V23" i="14"/>
  <c r="U29" i="17"/>
  <c r="U30" i="17"/>
  <c r="U28" i="17"/>
  <c r="U27" i="17"/>
  <c r="U26" i="17"/>
  <c r="U25" i="17"/>
  <c r="U18" i="17"/>
  <c r="U17" i="17"/>
  <c r="V17" i="14"/>
  <c r="V18" i="14" l="1"/>
  <c r="V19" i="14" s="1"/>
</calcChain>
</file>

<file path=xl/sharedStrings.xml><?xml version="1.0" encoding="utf-8"?>
<sst xmlns="http://schemas.openxmlformats.org/spreadsheetml/2006/main" count="234" uniqueCount="66">
  <si>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</si>
  <si>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</si>
  <si>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</si>
  <si>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</si>
  <si>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</si>
  <si>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</si>
  <si>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</si>
  <si>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</si>
  <si>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</si>
  <si>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</si>
  <si>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</si>
  <si>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</si>
  <si>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</si>
  <si>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</si>
  <si>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</si>
  <si>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</si>
  <si>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</si>
  <si>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</si>
  <si>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</si>
  <si>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</si>
  <si>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</si>
  <si>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</si>
  <si>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</si>
  <si>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</si>
  <si>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</si>
  <si>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</si>
  <si>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</si>
  <si>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</si>
  <si>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</si>
  <si>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SIM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</si>
  <si>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</si>
  <si>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</si>
  <si>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</si>
  <si>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</si>
  <si>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</si>
  <si>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</si>
  <si>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</si>
  <si>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</si>
  <si>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</si>
  <si>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</si>
  <si>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</si>
  <si>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</si>
  <si>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</si>
  <si>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</si>
  <si>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</si>
  <si>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TG102SE</t>
  </si>
  <si>
    <t>Lỗi module GSM</t>
  </si>
  <si>
    <t>GSM</t>
  </si>
  <si>
    <t>Trung NA</t>
  </si>
  <si>
    <t>XỬ LÝ THIẾT BỊ BẢO HÀNH THÁNG 3 NĂM 2018</t>
  </si>
  <si>
    <t>Còn BH</t>
  </si>
  <si>
    <t>sim</t>
  </si>
  <si>
    <t>30/03/2018</t>
  </si>
  <si>
    <t>SE.3.00.---01.030317</t>
  </si>
  <si>
    <t>125.212.203.114,16767</t>
  </si>
  <si>
    <t>Lock : '125.212.203.114,16767</t>
  </si>
  <si>
    <t>SE.3.00.---02.180115</t>
  </si>
  <si>
    <t>Hỏng Diode quá áp</t>
  </si>
  <si>
    <t>Thay Diode quá áp,nâng cấp FW</t>
  </si>
  <si>
    <t>BT</t>
  </si>
  <si>
    <t>Thể</t>
  </si>
  <si>
    <t>Nổ cầu chì,Hỏng Diode quá áp</t>
  </si>
  <si>
    <t>Thay cầu chì,Diode quá áp,nâng cấp FW</t>
  </si>
  <si>
    <t>SE.3.00.---01.300517</t>
  </si>
  <si>
    <t>Khách ktra lại sim</t>
  </si>
  <si>
    <t>SE.3.00.---01.120817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</si>
</sst>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1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9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9" t="s">
        <v>49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11"/>
    </row>
    <row r="2" spans="1:22" ht="20.25" customHeight="1" x14ac:dyDescent="0.25">
      <c r="A2" s="60" t="s">
        <v>11</v>
      </c>
      <c r="B2" s="61"/>
      <c r="C2" s="61"/>
      <c r="D2" s="61"/>
      <c r="E2" s="62" t="s">
        <v>48</v>
      </c>
      <c r="F2" s="62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40"/>
      <c r="B3" s="41"/>
      <c r="C3" s="41"/>
      <c r="D3" s="41"/>
      <c r="E3" s="41"/>
      <c r="F3" s="41"/>
      <c r="G3" s="41"/>
      <c r="H3" s="41"/>
      <c r="I3" s="41"/>
      <c r="J3" s="41"/>
      <c r="K3" s="41"/>
      <c r="L3" s="42"/>
      <c r="M3" s="41"/>
      <c r="N3" s="41"/>
      <c r="O3" s="41"/>
      <c r="P3" s="41"/>
      <c r="Q3" s="43"/>
    </row>
    <row r="4" spans="1:22" ht="16.5" x14ac:dyDescent="0.25">
      <c r="A4" s="63" t="s">
        <v>0</v>
      </c>
      <c r="B4" s="65" t="s">
        <v>10</v>
      </c>
      <c r="C4" s="65"/>
      <c r="D4" s="65"/>
      <c r="E4" s="65"/>
      <c r="F4" s="65"/>
      <c r="G4" s="65"/>
      <c r="H4" s="65"/>
      <c r="I4" s="65"/>
      <c r="J4" s="58" t="s">
        <v>6</v>
      </c>
      <c r="K4" s="58" t="s">
        <v>15</v>
      </c>
      <c r="L4" s="58"/>
      <c r="M4" s="58" t="s">
        <v>8</v>
      </c>
      <c r="N4" s="58"/>
      <c r="O4" s="64" t="s">
        <v>9</v>
      </c>
      <c r="P4" s="64" t="s">
        <v>18</v>
      </c>
      <c r="Q4" s="58" t="s">
        <v>26</v>
      </c>
      <c r="R4" s="58" t="s">
        <v>20</v>
      </c>
      <c r="U4" s="58" t="s">
        <v>26</v>
      </c>
      <c r="V4" s="58" t="s">
        <v>20</v>
      </c>
    </row>
    <row r="5" spans="1:22" ht="45" customHeight="1" x14ac:dyDescent="0.25">
      <c r="A5" s="63"/>
      <c r="B5" s="1" t="s">
        <v>1</v>
      </c>
      <c r="C5" s="1" t="s">
        <v>2</v>
      </c>
      <c r="D5" s="39" t="s">
        <v>3</v>
      </c>
      <c r="E5" s="39" t="s">
        <v>12</v>
      </c>
      <c r="F5" s="39" t="s">
        <v>4</v>
      </c>
      <c r="G5" s="5" t="s">
        <v>5</v>
      </c>
      <c r="H5" s="5" t="s">
        <v>7</v>
      </c>
      <c r="I5" s="19" t="s">
        <v>19</v>
      </c>
      <c r="J5" s="58"/>
      <c r="K5" s="1" t="s">
        <v>16</v>
      </c>
      <c r="L5" s="1" t="s">
        <v>17</v>
      </c>
      <c r="M5" s="39" t="s">
        <v>13</v>
      </c>
      <c r="N5" s="1" t="s">
        <v>14</v>
      </c>
      <c r="O5" s="64"/>
      <c r="P5" s="64"/>
      <c r="Q5" s="58"/>
      <c r="R5" s="58"/>
      <c r="U5" s="58"/>
      <c r="V5" s="58"/>
    </row>
    <row r="6" spans="1:22" s="2" customFormat="1" ht="15.75" customHeight="1" x14ac:dyDescent="0.25">
      <c r="A6" s="34">
        <v>1</v>
      </c>
      <c r="B6" s="21" t="s">
        <v>52</v>
      </c>
      <c r="C6" s="21" t="s">
        <v>52</v>
      </c>
      <c r="D6" s="4" t="s">
        <v>45</v>
      </c>
      <c r="E6" s="22">
        <v>863586034555312</v>
      </c>
      <c r="F6" s="4"/>
      <c r="G6" s="4" t="s">
        <v>50</v>
      </c>
      <c r="H6" s="16"/>
      <c r="I6" s="24" t="s">
        <v>55</v>
      </c>
      <c r="J6" s="16" t="s">
        <v>57</v>
      </c>
      <c r="K6" s="16" t="s">
        <v>53</v>
      </c>
      <c r="L6" s="16" t="s">
        <v>56</v>
      </c>
      <c r="M6" s="16" t="s">
        <v>58</v>
      </c>
      <c r="N6" s="16"/>
      <c r="O6" s="16" t="s">
        <v>59</v>
      </c>
      <c r="P6" s="16" t="s">
        <v>60</v>
      </c>
      <c r="Q6" s="28" t="s">
        <v>25</v>
      </c>
      <c r="R6" s="4" t="s">
        <v>41</v>
      </c>
      <c r="U6" s="55" t="s">
        <v>25</v>
      </c>
      <c r="V6" s="45" t="s">
        <v>28</v>
      </c>
    </row>
    <row r="7" spans="1:22" s="2" customFormat="1" ht="15.75" customHeight="1" x14ac:dyDescent="0.25">
      <c r="A7" s="34">
        <v>2</v>
      </c>
      <c r="B7" s="21" t="s">
        <v>52</v>
      </c>
      <c r="C7" s="21" t="s">
        <v>52</v>
      </c>
      <c r="D7" s="4" t="s">
        <v>45</v>
      </c>
      <c r="E7" s="22">
        <v>863586032921490</v>
      </c>
      <c r="F7" s="4" t="s">
        <v>51</v>
      </c>
      <c r="G7" s="4" t="s">
        <v>50</v>
      </c>
      <c r="H7" s="24" t="s">
        <v>64</v>
      </c>
      <c r="I7" s="24" t="s">
        <v>54</v>
      </c>
      <c r="J7" s="16" t="s">
        <v>61</v>
      </c>
      <c r="K7" s="16" t="s">
        <v>63</v>
      </c>
      <c r="L7" s="16" t="s">
        <v>56</v>
      </c>
      <c r="M7" s="16" t="s">
        <v>62</v>
      </c>
      <c r="N7" s="16"/>
      <c r="O7" s="16" t="s">
        <v>59</v>
      </c>
      <c r="P7" s="16" t="s">
        <v>60</v>
      </c>
      <c r="Q7" s="28" t="s">
        <v>25</v>
      </c>
      <c r="R7" s="4" t="s">
        <v>41</v>
      </c>
      <c r="U7" s="56"/>
      <c r="V7" s="45" t="s">
        <v>47</v>
      </c>
    </row>
    <row r="8" spans="1:22" s="2" customFormat="1" ht="15.75" customHeight="1" x14ac:dyDescent="0.25">
      <c r="A8" s="34">
        <v>3</v>
      </c>
      <c r="B8" s="21" t="s">
        <v>52</v>
      </c>
      <c r="C8" s="21" t="s">
        <v>52</v>
      </c>
      <c r="D8" s="4" t="s">
        <v>45</v>
      </c>
      <c r="E8" s="22">
        <v>863586032920856</v>
      </c>
      <c r="F8" s="4"/>
      <c r="G8" s="4" t="s">
        <v>50</v>
      </c>
      <c r="H8" s="25"/>
      <c r="I8" s="24" t="s">
        <v>54</v>
      </c>
      <c r="J8" s="16" t="s">
        <v>57</v>
      </c>
      <c r="K8" s="16" t="s">
        <v>65</v>
      </c>
      <c r="L8" s="16" t="s">
        <v>56</v>
      </c>
      <c r="M8" s="16" t="s">
        <v>58</v>
      </c>
      <c r="N8" s="16"/>
      <c r="O8" s="16" t="s">
        <v>59</v>
      </c>
      <c r="P8" s="16" t="s">
        <v>60</v>
      </c>
      <c r="Q8" s="28" t="s">
        <v>25</v>
      </c>
      <c r="R8" s="4" t="s">
        <v>41</v>
      </c>
      <c r="U8" s="56"/>
      <c r="V8" s="45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56"/>
      <c r="V9" s="45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57"/>
      <c r="V10" s="45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55" t="s">
        <v>27</v>
      </c>
      <c r="V11" s="45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4"/>
      <c r="U12" s="56"/>
      <c r="V12" s="46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57"/>
      <c r="V13" s="45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0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3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1" t="s">
        <v>44</v>
      </c>
      <c r="V19" s="52">
        <f>SUM(V17:V18)</f>
        <v>3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9" t="s">
        <v>20</v>
      </c>
      <c r="V22" s="48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7" t="s">
        <v>35</v>
      </c>
      <c r="V23" s="48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7" t="s">
        <v>46</v>
      </c>
      <c r="V24" s="48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7" t="s">
        <v>36</v>
      </c>
      <c r="V25" s="48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7" t="s">
        <v>42</v>
      </c>
      <c r="V26" s="48">
        <f>COUNTIF(R6:R55,"NG")</f>
        <v>3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7" t="s">
        <v>31</v>
      </c>
      <c r="V27" s="48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7" t="s">
        <v>37</v>
      </c>
      <c r="V28" s="48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7" t="s">
        <v>38</v>
      </c>
      <c r="V29" s="48">
        <f>COUNTIF(R6:R55,"NCFW")</f>
        <v>0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7" t="s">
        <v>39</v>
      </c>
      <c r="V30" s="48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  <mergeCell ref="U6:U10"/>
    <mergeCell ref="U11:U13"/>
    <mergeCell ref="R4:R5"/>
    <mergeCell ref="U4:U5"/>
    <mergeCell ref="V4:V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A4" zoomScale="55" zoomScaleNormal="55" workbookViewId="0">
      <selection sqref="A1:P1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9" t="s">
        <v>49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11"/>
    </row>
    <row r="2" spans="1:22" ht="20.25" customHeight="1" x14ac:dyDescent="0.25">
      <c r="A2" s="60" t="s">
        <v>11</v>
      </c>
      <c r="B2" s="61"/>
      <c r="C2" s="61"/>
      <c r="D2" s="61"/>
      <c r="E2" s="62" t="s">
        <v>48</v>
      </c>
      <c r="F2" s="62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40"/>
      <c r="B3" s="41"/>
      <c r="C3" s="41"/>
      <c r="D3" s="41"/>
      <c r="E3" s="41"/>
      <c r="F3" s="41"/>
      <c r="G3" s="41"/>
      <c r="H3" s="41"/>
      <c r="I3" s="41"/>
      <c r="J3" s="41"/>
      <c r="K3" s="41"/>
      <c r="L3" s="42"/>
      <c r="M3" s="41"/>
      <c r="N3" s="41"/>
      <c r="O3" s="41"/>
      <c r="P3" s="41"/>
      <c r="Q3" s="43"/>
    </row>
    <row r="4" spans="1:22" ht="16.5" x14ac:dyDescent="0.25">
      <c r="A4" s="63" t="s">
        <v>0</v>
      </c>
      <c r="B4" s="65" t="s">
        <v>10</v>
      </c>
      <c r="C4" s="65"/>
      <c r="D4" s="65"/>
      <c r="E4" s="65"/>
      <c r="F4" s="65"/>
      <c r="G4" s="65"/>
      <c r="H4" s="65"/>
      <c r="I4" s="65"/>
      <c r="J4" s="58" t="s">
        <v>6</v>
      </c>
      <c r="K4" s="58" t="s">
        <v>15</v>
      </c>
      <c r="L4" s="58"/>
      <c r="M4" s="58" t="s">
        <v>8</v>
      </c>
      <c r="N4" s="58"/>
      <c r="O4" s="64" t="s">
        <v>9</v>
      </c>
      <c r="P4" s="64" t="s">
        <v>18</v>
      </c>
      <c r="Q4" s="58" t="s">
        <v>26</v>
      </c>
      <c r="R4" s="58" t="s">
        <v>20</v>
      </c>
      <c r="U4" s="58" t="s">
        <v>26</v>
      </c>
      <c r="V4" s="58" t="s">
        <v>20</v>
      </c>
    </row>
    <row r="5" spans="1:22" ht="45" customHeight="1" x14ac:dyDescent="0.25">
      <c r="A5" s="63"/>
      <c r="B5" s="54" t="s">
        <v>1</v>
      </c>
      <c r="C5" s="54" t="s">
        <v>2</v>
      </c>
      <c r="D5" s="53" t="s">
        <v>3</v>
      </c>
      <c r="E5" s="53" t="s">
        <v>12</v>
      </c>
      <c r="F5" s="53" t="s">
        <v>4</v>
      </c>
      <c r="G5" s="5" t="s">
        <v>5</v>
      </c>
      <c r="H5" s="5" t="s">
        <v>7</v>
      </c>
      <c r="I5" s="19" t="s">
        <v>19</v>
      </c>
      <c r="J5" s="58"/>
      <c r="K5" s="54" t="s">
        <v>16</v>
      </c>
      <c r="L5" s="54" t="s">
        <v>17</v>
      </c>
      <c r="M5" s="53" t="s">
        <v>13</v>
      </c>
      <c r="N5" s="54" t="s">
        <v>14</v>
      </c>
      <c r="O5" s="64"/>
      <c r="P5" s="64"/>
      <c r="Q5" s="58"/>
      <c r="R5" s="58"/>
      <c r="U5" s="58"/>
      <c r="V5" s="58"/>
    </row>
    <row r="6" spans="1:22" s="2" customFormat="1" ht="15.75" customHeight="1" x14ac:dyDescent="0.25">
      <c r="A6" s="34">
        <v>1</v>
      </c>
      <c r="B6" s="21"/>
      <c r="C6" s="21"/>
      <c r="D6" s="4"/>
      <c r="E6" s="22"/>
      <c r="F6" s="4"/>
      <c r="G6" s="4"/>
      <c r="H6" s="16"/>
      <c r="I6" s="24"/>
      <c r="J6" s="16"/>
      <c r="K6" s="16"/>
      <c r="L6" s="16"/>
      <c r="M6" s="16"/>
      <c r="N6" s="16"/>
      <c r="O6" s="16"/>
      <c r="P6" s="16"/>
      <c r="Q6" s="28"/>
      <c r="R6" s="4"/>
      <c r="U6" s="55" t="s">
        <v>25</v>
      </c>
      <c r="V6" s="45" t="s">
        <v>28</v>
      </c>
    </row>
    <row r="7" spans="1:22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24"/>
      <c r="I7" s="24"/>
      <c r="J7" s="16"/>
      <c r="K7" s="16"/>
      <c r="L7" s="16"/>
      <c r="M7" s="16"/>
      <c r="N7" s="16"/>
      <c r="O7" s="16"/>
      <c r="P7" s="16"/>
      <c r="Q7" s="28"/>
      <c r="R7" s="4"/>
      <c r="U7" s="56"/>
      <c r="V7" s="45" t="s">
        <v>47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56"/>
      <c r="V8" s="45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56"/>
      <c r="V9" s="45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57"/>
      <c r="V10" s="45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55" t="s">
        <v>27</v>
      </c>
      <c r="V11" s="45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4"/>
      <c r="U12" s="56"/>
      <c r="V12" s="46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57"/>
      <c r="V13" s="45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0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0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1" t="s">
        <v>44</v>
      </c>
      <c r="V19" s="52">
        <f>SUM(V17:V18)</f>
        <v>0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9" t="s">
        <v>20</v>
      </c>
      <c r="V22" s="48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7" t="s">
        <v>35</v>
      </c>
      <c r="V23" s="48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7" t="s">
        <v>46</v>
      </c>
      <c r="V24" s="48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7" t="s">
        <v>36</v>
      </c>
      <c r="V25" s="48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7" t="s">
        <v>42</v>
      </c>
      <c r="V26" s="48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7" t="s">
        <v>31</v>
      </c>
      <c r="V27" s="48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7" t="s">
        <v>37</v>
      </c>
      <c r="V28" s="48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7" t="s">
        <v>38</v>
      </c>
      <c r="V29" s="48">
        <f>COUNTIF(R6:R55,"NCFW")</f>
        <v>0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7" t="s">
        <v>39</v>
      </c>
      <c r="V30" s="48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  <mergeCell ref="V4:V5"/>
    <mergeCell ref="U6:U1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6" sqref="B6:R9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59" t="s">
        <v>49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7"/>
      <c r="R1" s="50"/>
    </row>
    <row r="2" spans="1:21" ht="20.25" customHeight="1" x14ac:dyDescent="0.25">
      <c r="A2" s="60" t="s">
        <v>11</v>
      </c>
      <c r="B2" s="61"/>
      <c r="C2" s="61"/>
      <c r="D2" s="61"/>
      <c r="E2" s="62" t="s">
        <v>48</v>
      </c>
      <c r="F2" s="62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50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1"/>
      <c r="R3" s="50"/>
    </row>
    <row r="4" spans="1:21" ht="16.5" x14ac:dyDescent="0.25">
      <c r="A4" s="66" t="s">
        <v>0</v>
      </c>
      <c r="B4" s="68" t="s">
        <v>10</v>
      </c>
      <c r="C4" s="69"/>
      <c r="D4" s="69"/>
      <c r="E4" s="69"/>
      <c r="F4" s="69"/>
      <c r="G4" s="69"/>
      <c r="H4" s="69"/>
      <c r="I4" s="70"/>
      <c r="J4" s="71" t="s">
        <v>6</v>
      </c>
      <c r="K4" s="58" t="s">
        <v>15</v>
      </c>
      <c r="L4" s="58"/>
      <c r="M4" s="73" t="s">
        <v>8</v>
      </c>
      <c r="N4" s="74"/>
      <c r="O4" s="75" t="s">
        <v>9</v>
      </c>
      <c r="P4" s="75" t="s">
        <v>18</v>
      </c>
      <c r="Q4" s="58" t="s">
        <v>26</v>
      </c>
      <c r="R4" s="58" t="s">
        <v>20</v>
      </c>
      <c r="T4" s="58" t="s">
        <v>26</v>
      </c>
      <c r="U4" s="58" t="s">
        <v>20</v>
      </c>
    </row>
    <row r="5" spans="1:21" ht="45" customHeight="1" x14ac:dyDescent="0.25">
      <c r="A5" s="67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72"/>
      <c r="K5" s="1" t="s">
        <v>16</v>
      </c>
      <c r="L5" s="1" t="s">
        <v>17</v>
      </c>
      <c r="M5" s="20" t="s">
        <v>13</v>
      </c>
      <c r="N5" s="1" t="s">
        <v>14</v>
      </c>
      <c r="O5" s="76"/>
      <c r="P5" s="76"/>
      <c r="Q5" s="58"/>
      <c r="R5" s="58"/>
      <c r="T5" s="58"/>
      <c r="U5" s="58"/>
    </row>
    <row r="6" spans="1:21" s="2" customFormat="1" ht="15.75" customHeight="1" x14ac:dyDescent="0.25">
      <c r="A6" s="34">
        <v>1</v>
      </c>
      <c r="B6" s="21" t="s">
        <v>52</v>
      </c>
      <c r="C6" s="21" t="s">
        <v>52</v>
      </c>
      <c r="D6" s="4" t="s">
        <v>45</v>
      </c>
      <c r="E6" s="22">
        <v>863586034555312</v>
      </c>
      <c r="F6" s="4"/>
      <c r="G6" s="4" t="s">
        <v>50</v>
      </c>
      <c r="H6" s="16"/>
      <c r="I6" s="24" t="s">
        <v>55</v>
      </c>
      <c r="J6" s="16" t="s">
        <v>57</v>
      </c>
      <c r="K6" s="16" t="s">
        <v>53</v>
      </c>
      <c r="L6" s="16" t="s">
        <v>56</v>
      </c>
      <c r="M6" s="16" t="s">
        <v>58</v>
      </c>
      <c r="N6" s="16"/>
      <c r="O6" s="16" t="s">
        <v>59</v>
      </c>
      <c r="P6" s="16" t="s">
        <v>60</v>
      </c>
      <c r="Q6" s="28" t="s">
        <v>25</v>
      </c>
      <c r="R6" s="4" t="s">
        <v>41</v>
      </c>
      <c r="T6" s="55" t="s">
        <v>25</v>
      </c>
      <c r="U6" s="45" t="s">
        <v>28</v>
      </c>
    </row>
    <row r="7" spans="1:21" s="2" customFormat="1" ht="15.75" customHeight="1" x14ac:dyDescent="0.25">
      <c r="A7" s="34">
        <v>2</v>
      </c>
      <c r="B7" s="21" t="s">
        <v>52</v>
      </c>
      <c r="C7" s="21" t="s">
        <v>52</v>
      </c>
      <c r="D7" s="4" t="s">
        <v>45</v>
      </c>
      <c r="E7" s="22">
        <v>863586032921490</v>
      </c>
      <c r="F7" s="4" t="s">
        <v>51</v>
      </c>
      <c r="G7" s="4" t="s">
        <v>50</v>
      </c>
      <c r="H7" s="24" t="s">
        <v>64</v>
      </c>
      <c r="I7" s="24" t="s">
        <v>54</v>
      </c>
      <c r="J7" s="16" t="s">
        <v>61</v>
      </c>
      <c r="K7" s="16" t="s">
        <v>63</v>
      </c>
      <c r="L7" s="16" t="s">
        <v>56</v>
      </c>
      <c r="M7" s="16" t="s">
        <v>62</v>
      </c>
      <c r="N7" s="16"/>
      <c r="O7" s="16" t="s">
        <v>59</v>
      </c>
      <c r="P7" s="16" t="s">
        <v>60</v>
      </c>
      <c r="Q7" s="28" t="s">
        <v>25</v>
      </c>
      <c r="R7" s="4" t="s">
        <v>41</v>
      </c>
      <c r="T7" s="56"/>
      <c r="U7" s="45" t="s">
        <v>29</v>
      </c>
    </row>
    <row r="8" spans="1:21" s="2" customFormat="1" ht="15.75" customHeight="1" x14ac:dyDescent="0.25">
      <c r="A8" s="34">
        <v>3</v>
      </c>
      <c r="B8" s="21" t="s">
        <v>52</v>
      </c>
      <c r="C8" s="21" t="s">
        <v>52</v>
      </c>
      <c r="D8" s="4" t="s">
        <v>45</v>
      </c>
      <c r="E8" s="22">
        <v>863586032920856</v>
      </c>
      <c r="F8" s="4"/>
      <c r="G8" s="4" t="s">
        <v>50</v>
      </c>
      <c r="H8" s="25"/>
      <c r="I8" s="24" t="s">
        <v>54</v>
      </c>
      <c r="J8" s="16" t="s">
        <v>57</v>
      </c>
      <c r="K8" s="16" t="s">
        <v>65</v>
      </c>
      <c r="L8" s="16" t="s">
        <v>56</v>
      </c>
      <c r="M8" s="16" t="s">
        <v>58</v>
      </c>
      <c r="N8" s="16"/>
      <c r="O8" s="16" t="s">
        <v>59</v>
      </c>
      <c r="P8" s="16" t="s">
        <v>60</v>
      </c>
      <c r="Q8" s="28" t="s">
        <v>25</v>
      </c>
      <c r="R8" s="4" t="s">
        <v>41</v>
      </c>
      <c r="T8" s="56"/>
      <c r="U8" s="45" t="s">
        <v>30</v>
      </c>
    </row>
    <row r="9" spans="1:21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T9" s="56"/>
      <c r="U9" s="45" t="s">
        <v>41</v>
      </c>
    </row>
    <row r="10" spans="1:21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3"/>
      <c r="R10" s="35"/>
      <c r="T10" s="57"/>
      <c r="U10" s="45" t="s">
        <v>40</v>
      </c>
    </row>
    <row r="11" spans="1:21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3"/>
      <c r="R11" s="35"/>
      <c r="T11" s="55" t="s">
        <v>27</v>
      </c>
      <c r="U11" s="45" t="s">
        <v>32</v>
      </c>
    </row>
    <row r="12" spans="1:21" s="18" customFormat="1" ht="15.75" customHeight="1" x14ac:dyDescent="0.25">
      <c r="A12" s="34">
        <v>7</v>
      </c>
      <c r="B12" s="21"/>
      <c r="C12" s="21"/>
      <c r="D12" s="4"/>
      <c r="E12" s="22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4"/>
      <c r="T12" s="56"/>
      <c r="U12" s="46" t="s">
        <v>33</v>
      </c>
    </row>
    <row r="13" spans="1:21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T13" s="57"/>
      <c r="U13" s="45" t="s">
        <v>34</v>
      </c>
    </row>
    <row r="14" spans="1:21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1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1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T16" s="32" t="s">
        <v>21</v>
      </c>
      <c r="U16" s="31" t="s">
        <v>22</v>
      </c>
    </row>
    <row r="17" spans="1:21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T17" s="29" t="s">
        <v>24</v>
      </c>
      <c r="U17" s="23">
        <f>COUNTIF(Q6:Q105,"PM")</f>
        <v>0</v>
      </c>
    </row>
    <row r="18" spans="1:21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T18" s="29" t="s">
        <v>23</v>
      </c>
      <c r="U18" s="23">
        <f>COUNTIF(Q6:Q105,"PC")</f>
        <v>3</v>
      </c>
    </row>
    <row r="19" spans="1:21" ht="16.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T19" s="35"/>
      <c r="U19" s="35"/>
    </row>
    <row r="20" spans="1:21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1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T22" s="49" t="s">
        <v>20</v>
      </c>
      <c r="U22" s="48" t="s">
        <v>22</v>
      </c>
    </row>
    <row r="23" spans="1:2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T23" s="47" t="s">
        <v>35</v>
      </c>
      <c r="U23" s="48">
        <f>COUNTIF(R6:R105,"MCU")</f>
        <v>0</v>
      </c>
    </row>
    <row r="24" spans="1:2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T24" s="47" t="s">
        <v>46</v>
      </c>
      <c r="U24" s="48">
        <f>COUNTIF(R6:R105,"GSM")</f>
        <v>0</v>
      </c>
    </row>
    <row r="25" spans="1:2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T25" s="47" t="s">
        <v>36</v>
      </c>
      <c r="U25" s="48">
        <f>COUNTIF(R6:R105,"GPS")</f>
        <v>0</v>
      </c>
    </row>
    <row r="26" spans="1:2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T26" s="47" t="s">
        <v>42</v>
      </c>
      <c r="U26" s="48">
        <f>COUNTIF(R6:R105,"NG")</f>
        <v>3</v>
      </c>
    </row>
    <row r="27" spans="1:2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T27" s="47" t="s">
        <v>31</v>
      </c>
      <c r="U27" s="48">
        <f>COUNTIF(R6:R105,"LK")</f>
        <v>0</v>
      </c>
    </row>
    <row r="28" spans="1:2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35"/>
      <c r="T28" s="47" t="s">
        <v>37</v>
      </c>
      <c r="U28" s="48">
        <f>COUNTIF(R6:R105,"MCH")</f>
        <v>0</v>
      </c>
    </row>
    <row r="29" spans="1:2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T29" s="47" t="s">
        <v>38</v>
      </c>
      <c r="U29" s="48">
        <f>COUNTIF(R6:R105,"NCFW")</f>
        <v>0</v>
      </c>
    </row>
    <row r="30" spans="1:2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T30" s="47" t="s">
        <v>39</v>
      </c>
      <c r="U30" s="48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R4:R5"/>
    <mergeCell ref="T4:T5"/>
    <mergeCell ref="U4:U5"/>
    <mergeCell ref="T6:T10"/>
    <mergeCell ref="T11:T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TG102SE</vt:lpstr>
      <vt:lpstr>TG102V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dcterms:created xsi:type="dcterms:W3CDTF">2014-07-04T02:52:10Z</dcterms:created>
  <dcterms:modified xsi:type="dcterms:W3CDTF">2018-04-02T01:39:32Z</dcterms:modified>
</cp:coreProperties>
</file>