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4\02.XuLyBH\"/>
    </mc:Choice>
  </mc:AlternateContent>
  <bookViews>
    <workbookView xWindow="-15" yWindow="4035" windowWidth="10320" windowHeight="4065" activeTab="5"/>
  </bookViews>
  <sheets>
    <sheet name="TG102V" sheetId="26" r:id="rId1"/>
    <sheet name="TG007" sheetId="24" r:id="rId2"/>
    <sheet name="TG007S" sheetId="25" r:id="rId3"/>
    <sheet name="TG102" sheetId="23" r:id="rId4"/>
    <sheet name="Ireader" sheetId="27" r:id="rId5"/>
    <sheet name="Tong hop thang" sheetId="17" r:id="rId6"/>
  </sheets>
  <calcPr calcId="152511"/>
</workbook>
</file>

<file path=xl/calcChain.xml><?xml version="1.0" encoding="utf-8"?>
<calcChain xmlns="http://schemas.openxmlformats.org/spreadsheetml/2006/main">
  <c r="V30" i="27" l="1"/>
  <c r="V29" i="27"/>
  <c r="V28" i="27"/>
  <c r="V27" i="27"/>
  <c r="V26" i="27"/>
  <c r="V25" i="27"/>
  <c r="V24" i="27"/>
  <c r="V23" i="27"/>
  <c r="V18" i="27"/>
  <c r="V17" i="27"/>
  <c r="V19" i="27" s="1"/>
  <c r="V30" i="26"/>
  <c r="V29" i="26"/>
  <c r="V28" i="26"/>
  <c r="V27" i="26"/>
  <c r="V26" i="26"/>
  <c r="V25" i="26"/>
  <c r="V24" i="26"/>
  <c r="V23" i="26"/>
  <c r="V18" i="26"/>
  <c r="V17" i="26"/>
  <c r="V30" i="25"/>
  <c r="V29" i="25"/>
  <c r="V28" i="25"/>
  <c r="V27" i="25"/>
  <c r="V26" i="25"/>
  <c r="V25" i="25"/>
  <c r="V24" i="25"/>
  <c r="V23" i="25"/>
  <c r="V18" i="25"/>
  <c r="V17" i="25"/>
  <c r="V30" i="24"/>
  <c r="V29" i="24"/>
  <c r="V28" i="24"/>
  <c r="V27" i="24"/>
  <c r="V26" i="24"/>
  <c r="V25" i="24"/>
  <c r="V24" i="24"/>
  <c r="V23" i="24"/>
  <c r="V18" i="24"/>
  <c r="V17" i="24"/>
  <c r="V19" i="26" l="1"/>
  <c r="V19" i="24"/>
  <c r="V19" i="25"/>
  <c r="V30" i="23"/>
  <c r="V29" i="23"/>
  <c r="V28" i="23"/>
  <c r="V27" i="23"/>
  <c r="V26" i="23"/>
  <c r="V25" i="23"/>
  <c r="V24" i="23"/>
  <c r="V23" i="23"/>
  <c r="V18" i="23"/>
  <c r="V17" i="23"/>
  <c r="V19" i="23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<sst xmlns="http://schemas.openxmlformats.org/spreadsheetml/2006/main" count="976" uniqueCount="132">
  <si>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</si>
  <si>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</si>
  <si>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</si>
  <si>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</si>
  <si>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</si>
  <si>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</si>
  <si>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</si>
  <si>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</si>
  <si>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</si>
  <si>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</si>
  <si>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</si>
  <si>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</si>
  <si>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</si>
  <si>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</si>
  <si>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</si>
  <si>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</si>
  <si>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</si>
  <si>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</si>
  <si>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</si>
  <si>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</si>
  <si>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</si>
  <si>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</si>
  <si>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</si>
  <si>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</si>
  <si>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</si>
  <si>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</si>
  <si>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</si>
  <si>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</si>
  <si>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</si>
  <si>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</si>
  <si>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</si>
  <si>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</si>
  <si>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</si>
  <si>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</si>
  <si>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</si>
  <si>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</si>
  <si>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</si>
  <si>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</si>
  <si>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</si>
  <si>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</si>
  <si>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</si>
  <si>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</si>
  <si>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</si>
  <si>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</si>
  <si>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</si>
  <si>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</si>
  <si>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4 NĂM 2018</t>
  </si>
  <si>
    <t>TG102</t>
  </si>
  <si>
    <t>H</t>
  </si>
  <si>
    <t>TechGlobal</t>
  </si>
  <si>
    <t>TG102V</t>
  </si>
  <si>
    <t>Còn BH</t>
  </si>
  <si>
    <t>TG007S</t>
  </si>
  <si>
    <t>TG007</t>
  </si>
  <si>
    <t>Ireader</t>
  </si>
  <si>
    <t>SL:3</t>
  </si>
  <si>
    <t>TG.007S.---01.171115</t>
  </si>
  <si>
    <t>203.162.121.024,09007</t>
  </si>
  <si>
    <t>Không nhận SIM</t>
  </si>
  <si>
    <t>Hàn lại khay SIM</t>
  </si>
  <si>
    <t>TG.007S.---01.180115</t>
  </si>
  <si>
    <t>BT</t>
  </si>
  <si>
    <t>Đạt</t>
  </si>
  <si>
    <t>X.3.0.0.00042.250815</t>
  </si>
  <si>
    <t>864161023179745, 203.162.121.025,09008</t>
  </si>
  <si>
    <t xml:space="preserve"> X.4.0.0.00002.180125</t>
  </si>
  <si>
    <t>Không nhận thẻ nhớ</t>
  </si>
  <si>
    <t>Hàn lại khay thẻ nhớ</t>
  </si>
  <si>
    <t xml:space="preserve">TG.007.---16.051017 </t>
  </si>
  <si>
    <t>Thiết bị hoạt động bình thường</t>
  </si>
  <si>
    <t>TG.007.---15.251116</t>
  </si>
  <si>
    <t>Hỏng diode quá áp</t>
  </si>
  <si>
    <t>Thay diode quá áp, nâng cấp FW</t>
  </si>
  <si>
    <t>203.162.121.026,09007</t>
  </si>
  <si>
    <t xml:space="preserve">TG.007.---14.060116 </t>
  </si>
  <si>
    <t>Hỏng cầu chì + diode quá áp</t>
  </si>
  <si>
    <t>Thay diode quá áp + cầu chì , nâng cấp FW</t>
  </si>
  <si>
    <t>203.162.121.044,09007</t>
  </si>
  <si>
    <t>Thay anten GSM</t>
  </si>
  <si>
    <t>Gãy anten GSM</t>
  </si>
  <si>
    <t>TG.007.---15.120617</t>
  </si>
  <si>
    <t>203.162.121.025,09007</t>
  </si>
  <si>
    <t xml:space="preserve">TG.007.---15.120617 </t>
  </si>
  <si>
    <t>Lỗi thạch anh 8Mhz</t>
  </si>
  <si>
    <t>Hàn lại thạch anh + nâng cấp FW</t>
  </si>
  <si>
    <t>Lỗi GSM</t>
  </si>
  <si>
    <t>Lỗi GPS</t>
  </si>
  <si>
    <t>Thay module GPS</t>
  </si>
  <si>
    <t>Không sáng đèn memory</t>
  </si>
  <si>
    <t>Hàn lại linh kiện</t>
  </si>
  <si>
    <t>VI.1.00.---01.180320</t>
  </si>
  <si>
    <t>125.212.203.114,16767</t>
  </si>
  <si>
    <t>Không nhận sim</t>
  </si>
  <si>
    <t>Hàn lại khay sim</t>
  </si>
  <si>
    <t>124.158.005.014,16873</t>
  </si>
  <si>
    <t>203.162.121.016,01102</t>
  </si>
  <si>
    <t>Không bắt GPS</t>
  </si>
  <si>
    <t xml:space="preserve">W.1.00.---01.170909 </t>
  </si>
  <si>
    <t>Nổ ACC + MCU</t>
  </si>
  <si>
    <t>203.162.121.025,01102</t>
  </si>
  <si>
    <t>WI.1.00.---01.180320</t>
  </si>
  <si>
    <t>Thay tran + MCU</t>
  </si>
  <si>
    <t>Lỗi còi + không nhận thẻ</t>
  </si>
  <si>
    <t>Xử lý phần cứng</t>
  </si>
  <si>
    <t>ID mới: 868004027151557</t>
  </si>
  <si>
    <t>Thay module GSM</t>
  </si>
  <si>
    <t>18/4/2018</t>
  </si>
  <si>
    <t>SL:1</t>
  </si>
  <si>
    <t>203.162.121.024,09107</t>
  </si>
  <si>
    <t>TG.007.---16.051017</t>
  </si>
  <si>
    <t>Lỗi led gps</t>
  </si>
  <si>
    <t>Hỏng MCU</t>
  </si>
  <si>
    <t>TG.007.---15.310517</t>
  </si>
  <si>
    <t>Thay cầu chì</t>
  </si>
  <si>
    <t>113.161.008.178,02000</t>
  </si>
  <si>
    <t>Thay diode quá áp</t>
  </si>
  <si>
    <t>Không chốt GPS</t>
  </si>
  <si>
    <t>Thay cuộn cảm trong module</t>
  </si>
  <si>
    <t>Không chốt GSM</t>
  </si>
  <si>
    <t xml:space="preserve">Setfactory lại </t>
  </si>
  <si>
    <t>Thay led GPS</t>
  </si>
  <si>
    <t>203.162.121.026,09107</t>
  </si>
  <si>
    <t>TG.007S.---01.120417</t>
  </si>
  <si>
    <t>Không lên nguồn</t>
  </si>
  <si>
    <t>Thay IC nguồn 3,3V</t>
  </si>
  <si>
    <t>4028268172, 203.162.121.025,09004</t>
  </si>
  <si>
    <t>ID mới: 865904028268172</t>
  </si>
  <si>
    <t>Còi bé</t>
  </si>
  <si>
    <t>Thay còi</t>
  </si>
  <si>
    <t>Thay MCU</t>
  </si>
  <si>
    <t>23/4/2018</t>
  </si>
  <si>
    <t>Lỗi GSP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</si>
</sst>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4" fontId="11" fillId="3" borderId="1" xfId="0" quotePrefix="1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14" fillId="0" borderId="0" xfId="0" applyFont="1" applyFill="1"/>
    <xf numFmtId="0" fontId="1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10" fillId="3" borderId="0" xfId="0" applyFont="1" applyFill="1"/>
    <xf numFmtId="0" fontId="10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11" fillId="0" borderId="1" xfId="0" applyFont="1" applyFill="1" applyBorder="1" applyAlignment="1">
      <alignment horizontal="center" vertical="center" wrapText="1"/>
    </xf>
    <xf numFmtId="0" fontId="14" fillId="0" borderId="0" xfId="0" applyFont="1"/>
    <xf numFmtId="0" fontId="11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0" fillId="3" borderId="0" xfId="0" applyFont="1" applyFill="1"/>
    <xf numFmtId="0" fontId="0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1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53.5703125" style="6" customWidth="1"/>
    <col min="10" max="10" width="60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7" t="s">
        <v>46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11"/>
    </row>
    <row r="2" spans="1:22" ht="20.25" customHeight="1" x14ac:dyDescent="0.25">
      <c r="A2" s="78" t="s">
        <v>11</v>
      </c>
      <c r="B2" s="79"/>
      <c r="C2" s="79"/>
      <c r="D2" s="79"/>
      <c r="E2" s="80" t="s">
        <v>49</v>
      </c>
      <c r="F2" s="8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9"/>
      <c r="M3" s="38"/>
      <c r="N3" s="38"/>
      <c r="O3" s="38"/>
      <c r="P3" s="38"/>
      <c r="Q3" s="40"/>
    </row>
    <row r="4" spans="1:22" ht="16.5" x14ac:dyDescent="0.25">
      <c r="A4" s="81" t="s">
        <v>0</v>
      </c>
      <c r="B4" s="82" t="s">
        <v>10</v>
      </c>
      <c r="C4" s="82"/>
      <c r="D4" s="82"/>
      <c r="E4" s="82"/>
      <c r="F4" s="82"/>
      <c r="G4" s="82"/>
      <c r="H4" s="82"/>
      <c r="I4" s="82"/>
      <c r="J4" s="73" t="s">
        <v>6</v>
      </c>
      <c r="K4" s="73" t="s">
        <v>15</v>
      </c>
      <c r="L4" s="73"/>
      <c r="M4" s="73" t="s">
        <v>8</v>
      </c>
      <c r="N4" s="73"/>
      <c r="O4" s="83" t="s">
        <v>9</v>
      </c>
      <c r="P4" s="83" t="s">
        <v>18</v>
      </c>
      <c r="Q4" s="73" t="s">
        <v>26</v>
      </c>
      <c r="R4" s="73" t="s">
        <v>20</v>
      </c>
      <c r="U4" s="73" t="s">
        <v>26</v>
      </c>
      <c r="V4" s="73" t="s">
        <v>20</v>
      </c>
    </row>
    <row r="5" spans="1:22" ht="45" customHeight="1" x14ac:dyDescent="0.25">
      <c r="A5" s="81"/>
      <c r="B5" s="59" t="s">
        <v>1</v>
      </c>
      <c r="C5" s="59" t="s">
        <v>2</v>
      </c>
      <c r="D5" s="58" t="s">
        <v>3</v>
      </c>
      <c r="E5" s="58" t="s">
        <v>12</v>
      </c>
      <c r="F5" s="58" t="s">
        <v>4</v>
      </c>
      <c r="G5" s="5" t="s">
        <v>5</v>
      </c>
      <c r="H5" s="5" t="s">
        <v>7</v>
      </c>
      <c r="I5" s="19" t="s">
        <v>19</v>
      </c>
      <c r="J5" s="73"/>
      <c r="K5" s="59" t="s">
        <v>16</v>
      </c>
      <c r="L5" s="59" t="s">
        <v>17</v>
      </c>
      <c r="M5" s="58" t="s">
        <v>13</v>
      </c>
      <c r="N5" s="59" t="s">
        <v>14</v>
      </c>
      <c r="O5" s="83"/>
      <c r="P5" s="83"/>
      <c r="Q5" s="73"/>
      <c r="R5" s="73"/>
      <c r="U5" s="73"/>
      <c r="V5" s="73"/>
    </row>
    <row r="6" spans="1:22" s="2" customFormat="1" ht="17.25" customHeight="1" x14ac:dyDescent="0.25">
      <c r="A6" s="33">
        <v>1</v>
      </c>
      <c r="B6" s="21">
        <v>43255</v>
      </c>
      <c r="C6" s="21">
        <v>43408</v>
      </c>
      <c r="D6" s="4" t="s">
        <v>50</v>
      </c>
      <c r="E6" s="22">
        <v>864811036956204</v>
      </c>
      <c r="F6" s="4"/>
      <c r="G6" s="4" t="s">
        <v>51</v>
      </c>
      <c r="H6" s="4"/>
      <c r="I6" s="24" t="s">
        <v>99</v>
      </c>
      <c r="J6" s="16" t="s">
        <v>98</v>
      </c>
      <c r="K6" s="16" t="s">
        <v>97</v>
      </c>
      <c r="L6" s="16" t="s">
        <v>100</v>
      </c>
      <c r="M6" s="16" t="s">
        <v>101</v>
      </c>
      <c r="N6" s="16"/>
      <c r="O6" s="16" t="s">
        <v>61</v>
      </c>
      <c r="P6" s="16" t="s">
        <v>62</v>
      </c>
      <c r="Q6" s="27" t="s">
        <v>25</v>
      </c>
      <c r="R6" s="4" t="s">
        <v>40</v>
      </c>
      <c r="U6" s="74" t="s">
        <v>25</v>
      </c>
      <c r="V6" s="41" t="s">
        <v>28</v>
      </c>
    </row>
    <row r="7" spans="1:22" s="2" customFormat="1" ht="15.75" customHeight="1" x14ac:dyDescent="0.25">
      <c r="A7" s="33">
        <v>2</v>
      </c>
      <c r="B7" s="21">
        <v>43255</v>
      </c>
      <c r="C7" s="21">
        <v>43408</v>
      </c>
      <c r="D7" s="4" t="s">
        <v>50</v>
      </c>
      <c r="E7" s="22">
        <v>864811036927759</v>
      </c>
      <c r="F7" s="4"/>
      <c r="G7" s="4" t="s">
        <v>51</v>
      </c>
      <c r="H7" s="4"/>
      <c r="I7" s="24" t="s">
        <v>99</v>
      </c>
      <c r="J7" s="16" t="s">
        <v>98</v>
      </c>
      <c r="K7" s="16" t="s">
        <v>97</v>
      </c>
      <c r="L7" s="16" t="s">
        <v>100</v>
      </c>
      <c r="M7" s="16" t="s">
        <v>101</v>
      </c>
      <c r="N7" s="16"/>
      <c r="O7" s="16" t="s">
        <v>61</v>
      </c>
      <c r="P7" s="16" t="s">
        <v>62</v>
      </c>
      <c r="Q7" s="27" t="s">
        <v>25</v>
      </c>
      <c r="R7" s="4" t="s">
        <v>40</v>
      </c>
      <c r="U7" s="75"/>
      <c r="V7" s="41" t="s">
        <v>45</v>
      </c>
    </row>
    <row r="8" spans="1:22" s="2" customFormat="1" ht="15.75" customHeight="1" x14ac:dyDescent="0.25">
      <c r="A8" s="33">
        <v>3</v>
      </c>
      <c r="B8" s="21">
        <v>43255</v>
      </c>
      <c r="C8" s="21">
        <v>43408</v>
      </c>
      <c r="D8" s="4" t="s">
        <v>50</v>
      </c>
      <c r="E8" s="22">
        <v>866192037847645</v>
      </c>
      <c r="F8" s="4"/>
      <c r="G8" s="4" t="s">
        <v>51</v>
      </c>
      <c r="H8" s="4"/>
      <c r="I8" s="16" t="s">
        <v>95</v>
      </c>
      <c r="J8" s="16" t="s">
        <v>96</v>
      </c>
      <c r="K8" s="16" t="s">
        <v>90</v>
      </c>
      <c r="L8" s="16"/>
      <c r="M8" s="16" t="s">
        <v>89</v>
      </c>
      <c r="N8" s="16"/>
      <c r="O8" s="16" t="s">
        <v>61</v>
      </c>
      <c r="P8" s="16" t="s">
        <v>62</v>
      </c>
      <c r="Q8" s="27" t="s">
        <v>25</v>
      </c>
      <c r="R8" s="4" t="s">
        <v>29</v>
      </c>
      <c r="U8" s="75"/>
      <c r="V8" s="41" t="s">
        <v>29</v>
      </c>
    </row>
    <row r="9" spans="1:22" s="2" customFormat="1" ht="15.75" customHeight="1" x14ac:dyDescent="0.25">
      <c r="A9" s="33">
        <v>4</v>
      </c>
      <c r="B9" s="21">
        <v>43255</v>
      </c>
      <c r="C9" s="21">
        <v>43408</v>
      </c>
      <c r="D9" s="4" t="s">
        <v>50</v>
      </c>
      <c r="E9" s="22">
        <v>864811036938897</v>
      </c>
      <c r="F9" s="4"/>
      <c r="G9" s="4" t="s">
        <v>51</v>
      </c>
      <c r="H9" s="4"/>
      <c r="I9" s="24" t="s">
        <v>99</v>
      </c>
      <c r="J9" s="16" t="s">
        <v>98</v>
      </c>
      <c r="K9" s="16" t="s">
        <v>97</v>
      </c>
      <c r="L9" s="16" t="s">
        <v>100</v>
      </c>
      <c r="M9" s="16" t="s">
        <v>101</v>
      </c>
      <c r="N9" s="16"/>
      <c r="O9" s="16" t="s">
        <v>61</v>
      </c>
      <c r="P9" s="16" t="s">
        <v>62</v>
      </c>
      <c r="Q9" s="27" t="s">
        <v>25</v>
      </c>
      <c r="R9" s="4" t="s">
        <v>40</v>
      </c>
      <c r="U9" s="75"/>
      <c r="V9" s="41" t="s">
        <v>40</v>
      </c>
    </row>
    <row r="10" spans="1:22" s="2" customFormat="1" ht="15.75" customHeight="1" x14ac:dyDescent="0.25">
      <c r="A10" s="33">
        <v>5</v>
      </c>
      <c r="B10" s="21">
        <v>43255</v>
      </c>
      <c r="C10" s="21">
        <v>43408</v>
      </c>
      <c r="D10" s="4" t="s">
        <v>50</v>
      </c>
      <c r="E10" s="22">
        <v>866050031765611</v>
      </c>
      <c r="F10" s="4"/>
      <c r="G10" s="4" t="s">
        <v>51</v>
      </c>
      <c r="H10" s="4"/>
      <c r="I10" s="25" t="s">
        <v>91</v>
      </c>
      <c r="J10" s="16" t="s">
        <v>92</v>
      </c>
      <c r="K10" s="16" t="s">
        <v>90</v>
      </c>
      <c r="L10" s="25"/>
      <c r="M10" s="16" t="s">
        <v>93</v>
      </c>
      <c r="N10" s="16"/>
      <c r="O10" s="16" t="s">
        <v>61</v>
      </c>
      <c r="P10" s="16" t="s">
        <v>62</v>
      </c>
      <c r="Q10" s="27" t="s">
        <v>25</v>
      </c>
      <c r="R10" s="55" t="s">
        <v>39</v>
      </c>
      <c r="U10" s="76"/>
      <c r="V10" s="41" t="s">
        <v>39</v>
      </c>
    </row>
    <row r="11" spans="1:22" s="53" customFormat="1" ht="15.75" customHeight="1" x14ac:dyDescent="0.25">
      <c r="A11" s="49">
        <v>6</v>
      </c>
      <c r="B11" s="21">
        <v>43255</v>
      </c>
      <c r="C11" s="21">
        <v>43408</v>
      </c>
      <c r="D11" s="4" t="s">
        <v>50</v>
      </c>
      <c r="E11" s="22">
        <v>866050031763491</v>
      </c>
      <c r="F11" s="4"/>
      <c r="G11" s="4" t="s">
        <v>51</v>
      </c>
      <c r="H11" s="51"/>
      <c r="I11" s="25" t="s">
        <v>94</v>
      </c>
      <c r="J11" s="16" t="s">
        <v>92</v>
      </c>
      <c r="K11" s="16" t="s">
        <v>90</v>
      </c>
      <c r="L11" s="25"/>
      <c r="M11" s="16" t="s">
        <v>93</v>
      </c>
      <c r="N11" s="25"/>
      <c r="O11" s="16" t="s">
        <v>61</v>
      </c>
      <c r="P11" s="16" t="s">
        <v>62</v>
      </c>
      <c r="Q11" s="27" t="s">
        <v>25</v>
      </c>
      <c r="R11" s="55" t="s">
        <v>39</v>
      </c>
      <c r="U11" s="74" t="s">
        <v>27</v>
      </c>
      <c r="V11" s="54" t="s">
        <v>31</v>
      </c>
    </row>
    <row r="12" spans="1:22" s="18" customFormat="1" ht="15.75" customHeight="1" x14ac:dyDescent="0.25">
      <c r="A12" s="33">
        <v>7</v>
      </c>
      <c r="B12" s="21" t="s">
        <v>106</v>
      </c>
      <c r="C12" s="21" t="s">
        <v>130</v>
      </c>
      <c r="D12" s="4" t="s">
        <v>50</v>
      </c>
      <c r="E12" s="22">
        <v>868345035606185</v>
      </c>
      <c r="F12" s="4"/>
      <c r="G12" s="4" t="s">
        <v>51</v>
      </c>
      <c r="H12" s="4"/>
      <c r="I12" s="16" t="s">
        <v>94</v>
      </c>
      <c r="J12" s="16" t="s">
        <v>131</v>
      </c>
      <c r="K12" s="16" t="s">
        <v>90</v>
      </c>
      <c r="L12" s="25"/>
      <c r="M12" s="16" t="s">
        <v>87</v>
      </c>
      <c r="N12" s="16"/>
      <c r="O12" s="16" t="s">
        <v>61</v>
      </c>
      <c r="P12" s="16" t="s">
        <v>62</v>
      </c>
      <c r="Q12" s="27" t="s">
        <v>25</v>
      </c>
      <c r="R12" s="55" t="s">
        <v>29</v>
      </c>
      <c r="U12" s="75"/>
      <c r="V12" s="42" t="s">
        <v>32</v>
      </c>
    </row>
    <row r="13" spans="1:22" s="2" customFormat="1" ht="15.75" customHeight="1" x14ac:dyDescent="0.25">
      <c r="A13" s="33">
        <v>8</v>
      </c>
      <c r="B13" s="21" t="s">
        <v>106</v>
      </c>
      <c r="C13" s="21" t="s">
        <v>130</v>
      </c>
      <c r="D13" s="4" t="s">
        <v>50</v>
      </c>
      <c r="E13" s="22">
        <v>866050031811746</v>
      </c>
      <c r="F13" s="4"/>
      <c r="G13" s="4" t="s">
        <v>51</v>
      </c>
      <c r="H13" s="4"/>
      <c r="I13" s="25" t="s">
        <v>108</v>
      </c>
      <c r="J13" s="25" t="s">
        <v>69</v>
      </c>
      <c r="K13" s="25" t="s">
        <v>90</v>
      </c>
      <c r="L13" s="16"/>
      <c r="M13" s="16"/>
      <c r="N13" s="25"/>
      <c r="O13" s="16" t="s">
        <v>61</v>
      </c>
      <c r="P13" s="16" t="s">
        <v>62</v>
      </c>
      <c r="Q13" s="32" t="s">
        <v>27</v>
      </c>
      <c r="R13" s="55" t="s">
        <v>32</v>
      </c>
      <c r="U13" s="76"/>
      <c r="V13" s="41" t="s">
        <v>33</v>
      </c>
    </row>
    <row r="14" spans="1:22" s="2" customFormat="1" ht="15.75" customHeight="1" x14ac:dyDescent="0.25">
      <c r="A14" s="33">
        <v>9</v>
      </c>
      <c r="B14" s="21"/>
      <c r="C14" s="21"/>
      <c r="D14" s="4"/>
      <c r="E14" s="22"/>
      <c r="F14" s="4"/>
      <c r="G14" s="4"/>
      <c r="H14" s="4"/>
      <c r="I14" s="25"/>
      <c r="J14" s="16"/>
      <c r="K14" s="16"/>
      <c r="L14" s="25"/>
      <c r="M14" s="16"/>
      <c r="N14" s="16"/>
      <c r="O14" s="16"/>
      <c r="P14" s="16"/>
      <c r="Q14" s="32"/>
      <c r="R14" s="55"/>
    </row>
    <row r="15" spans="1:22" ht="16.5" x14ac:dyDescent="0.25">
      <c r="A15" s="33">
        <v>10</v>
      </c>
      <c r="B15" s="21"/>
      <c r="C15" s="21"/>
      <c r="D15" s="4"/>
      <c r="E15" s="35"/>
      <c r="F15" s="16"/>
      <c r="G15" s="16"/>
      <c r="H15" s="4"/>
      <c r="I15" s="26"/>
      <c r="J15" s="16"/>
      <c r="K15" s="16"/>
      <c r="L15" s="25"/>
      <c r="M15" s="16"/>
      <c r="N15" s="16"/>
      <c r="O15" s="16"/>
      <c r="P15" s="16"/>
      <c r="Q15" s="32"/>
      <c r="R15" s="55"/>
    </row>
    <row r="16" spans="1:22" ht="16.5" x14ac:dyDescent="0.25">
      <c r="A16" s="33">
        <v>11</v>
      </c>
      <c r="B16" s="21"/>
      <c r="C16" s="21"/>
      <c r="D16" s="16"/>
      <c r="E16" s="35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2"/>
      <c r="R16" s="34"/>
      <c r="U16" s="31" t="s">
        <v>42</v>
      </c>
      <c r="V16" s="30" t="s">
        <v>22</v>
      </c>
    </row>
    <row r="17" spans="1:22" ht="16.5" x14ac:dyDescent="0.25">
      <c r="A17" s="33">
        <v>12</v>
      </c>
      <c r="B17" s="21"/>
      <c r="C17" s="21"/>
      <c r="D17" s="16"/>
      <c r="E17" s="35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2"/>
      <c r="R17" s="34"/>
      <c r="U17" s="28" t="s">
        <v>24</v>
      </c>
      <c r="V17" s="4">
        <f>COUNTIF(Q6:Q55,"PM")</f>
        <v>1</v>
      </c>
    </row>
    <row r="18" spans="1:22" ht="16.5" x14ac:dyDescent="0.25">
      <c r="A18" s="33">
        <v>13</v>
      </c>
      <c r="B18" s="21"/>
      <c r="C18" s="21"/>
      <c r="D18" s="16"/>
      <c r="E18" s="35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2"/>
      <c r="R18" s="34"/>
      <c r="U18" s="28" t="s">
        <v>23</v>
      </c>
      <c r="V18" s="4">
        <f>COUNTIF(Q6:Q56,"PC")</f>
        <v>7</v>
      </c>
    </row>
    <row r="19" spans="1:22" ht="17.25" x14ac:dyDescent="0.25">
      <c r="A19" s="33">
        <v>14</v>
      </c>
      <c r="B19" s="36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2"/>
      <c r="R19" s="34"/>
      <c r="U19" s="47" t="s">
        <v>43</v>
      </c>
      <c r="V19" s="48">
        <f>SUM(V17:V18)</f>
        <v>8</v>
      </c>
    </row>
    <row r="20" spans="1:22" ht="16.5" x14ac:dyDescent="0.25">
      <c r="A20" s="33">
        <v>15</v>
      </c>
      <c r="B20" s="36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2"/>
      <c r="R20" s="34"/>
    </row>
    <row r="21" spans="1:22" ht="16.5" x14ac:dyDescent="0.25">
      <c r="A21" s="33">
        <v>16</v>
      </c>
      <c r="B21" s="36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2"/>
      <c r="R21" s="34"/>
    </row>
    <row r="22" spans="1:22" ht="16.5" x14ac:dyDescent="0.25">
      <c r="A22" s="33">
        <v>17</v>
      </c>
      <c r="B22" s="36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2"/>
      <c r="R22" s="34"/>
      <c r="U22" s="45" t="s">
        <v>20</v>
      </c>
      <c r="V22" s="44" t="s">
        <v>22</v>
      </c>
    </row>
    <row r="23" spans="1:22" ht="16.5" x14ac:dyDescent="0.25">
      <c r="A23" s="33">
        <v>18</v>
      </c>
      <c r="B23" s="36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2"/>
      <c r="R23" s="34"/>
      <c r="U23" s="43" t="s">
        <v>34</v>
      </c>
      <c r="V23" s="44">
        <f>COUNTIF(R6:R55,"MCU")</f>
        <v>0</v>
      </c>
    </row>
    <row r="24" spans="1:22" ht="16.5" x14ac:dyDescent="0.25">
      <c r="A24" s="33">
        <v>19</v>
      </c>
      <c r="B24" s="36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2"/>
      <c r="R24" s="34"/>
      <c r="U24" s="43" t="s">
        <v>44</v>
      </c>
      <c r="V24" s="44">
        <f>COUNTIF(R6:R55,"GSM")</f>
        <v>0</v>
      </c>
    </row>
    <row r="25" spans="1:22" ht="16.5" x14ac:dyDescent="0.25">
      <c r="A25" s="33">
        <v>20</v>
      </c>
      <c r="B25" s="36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2"/>
      <c r="R25" s="34"/>
      <c r="U25" s="43" t="s">
        <v>35</v>
      </c>
      <c r="V25" s="44">
        <f>COUNTIF(R6:R55,"GPS")</f>
        <v>2</v>
      </c>
    </row>
    <row r="26" spans="1:22" ht="16.5" x14ac:dyDescent="0.25">
      <c r="A26" s="33">
        <v>21</v>
      </c>
      <c r="B26" s="36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2"/>
      <c r="R26" s="34"/>
      <c r="U26" s="43" t="s">
        <v>41</v>
      </c>
      <c r="V26" s="44">
        <f>COUNTIF(R6:R55,"NG")</f>
        <v>3</v>
      </c>
    </row>
    <row r="27" spans="1:22" ht="16.5" x14ac:dyDescent="0.25">
      <c r="A27" s="33">
        <v>22</v>
      </c>
      <c r="B27" s="36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2"/>
      <c r="R27" s="34"/>
      <c r="U27" s="43" t="s">
        <v>30</v>
      </c>
      <c r="V27" s="44">
        <f>COUNTIF(R6:R55,"LK")</f>
        <v>2</v>
      </c>
    </row>
    <row r="28" spans="1:22" ht="16.5" x14ac:dyDescent="0.25">
      <c r="A28" s="33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2"/>
      <c r="R28" s="34"/>
      <c r="U28" s="43" t="s">
        <v>36</v>
      </c>
      <c r="V28" s="44">
        <f>COUNTIF(R6:R55,"MCH")</f>
        <v>0</v>
      </c>
    </row>
    <row r="29" spans="1:22" ht="16.5" x14ac:dyDescent="0.25">
      <c r="A29" s="33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2"/>
      <c r="R29" s="34"/>
      <c r="U29" s="43" t="s">
        <v>37</v>
      </c>
      <c r="V29" s="44">
        <f>COUNTIF(R6:R55,"NCFW")</f>
        <v>1</v>
      </c>
    </row>
    <row r="30" spans="1:22" ht="16.5" x14ac:dyDescent="0.25">
      <c r="A30" s="33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2"/>
      <c r="R30" s="34"/>
      <c r="U30" s="43" t="s">
        <v>38</v>
      </c>
      <c r="V30" s="44">
        <f>COUNTIF(R6:R55,"KL")</f>
        <v>0</v>
      </c>
    </row>
    <row r="31" spans="1:22" ht="16.5" x14ac:dyDescent="0.25">
      <c r="A31" s="33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2"/>
      <c r="R31" s="34"/>
    </row>
    <row r="32" spans="1:22" ht="16.5" x14ac:dyDescent="0.25">
      <c r="A32" s="33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2"/>
      <c r="R32" s="34"/>
    </row>
    <row r="33" spans="1:18" ht="16.5" x14ac:dyDescent="0.25">
      <c r="A33" s="33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2"/>
      <c r="R33" s="34"/>
    </row>
    <row r="34" spans="1:18" ht="16.5" x14ac:dyDescent="0.25">
      <c r="A34" s="33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2"/>
      <c r="R34" s="34"/>
    </row>
    <row r="35" spans="1:18" ht="16.5" x14ac:dyDescent="0.25">
      <c r="A35" s="33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2"/>
      <c r="R35" s="34"/>
    </row>
    <row r="36" spans="1:18" ht="16.5" x14ac:dyDescent="0.25">
      <c r="A36" s="33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2"/>
      <c r="R36" s="34"/>
    </row>
    <row r="37" spans="1:18" ht="16.5" x14ac:dyDescent="0.25">
      <c r="A37" s="33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2"/>
      <c r="R37" s="34"/>
    </row>
    <row r="38" spans="1:18" ht="16.5" x14ac:dyDescent="0.25">
      <c r="A38" s="33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2"/>
      <c r="R38" s="34"/>
    </row>
    <row r="39" spans="1:18" ht="16.5" x14ac:dyDescent="0.25">
      <c r="A39" s="33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2"/>
      <c r="R39" s="34"/>
    </row>
    <row r="40" spans="1:18" ht="16.5" x14ac:dyDescent="0.25">
      <c r="A40" s="33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2"/>
      <c r="R40" s="34"/>
    </row>
    <row r="41" spans="1:18" ht="16.5" x14ac:dyDescent="0.25">
      <c r="A41" s="33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2"/>
      <c r="R41" s="34"/>
    </row>
    <row r="42" spans="1:18" ht="16.5" x14ac:dyDescent="0.25">
      <c r="A42" s="33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2"/>
      <c r="R42" s="34"/>
    </row>
    <row r="43" spans="1:18" ht="16.5" x14ac:dyDescent="0.25">
      <c r="A43" s="33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2"/>
      <c r="R43" s="34"/>
    </row>
    <row r="44" spans="1:18" ht="16.5" x14ac:dyDescent="0.25">
      <c r="A44" s="33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2"/>
      <c r="R44" s="34"/>
    </row>
    <row r="45" spans="1:18" ht="16.5" x14ac:dyDescent="0.25">
      <c r="A45" s="33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2"/>
      <c r="R45" s="34"/>
    </row>
    <row r="46" spans="1:18" ht="16.5" x14ac:dyDescent="0.25">
      <c r="A46" s="33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2"/>
      <c r="R46" s="34"/>
    </row>
    <row r="47" spans="1:18" ht="16.5" x14ac:dyDescent="0.25">
      <c r="A47" s="33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2"/>
      <c r="R47" s="34"/>
    </row>
    <row r="48" spans="1:18" ht="16.5" x14ac:dyDescent="0.25">
      <c r="A48" s="33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2"/>
      <c r="R48" s="34"/>
    </row>
    <row r="49" spans="1:18" ht="16.5" x14ac:dyDescent="0.25">
      <c r="A49" s="33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2"/>
      <c r="R49" s="34"/>
    </row>
    <row r="50" spans="1:18" ht="16.5" x14ac:dyDescent="0.25">
      <c r="A50" s="33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2"/>
      <c r="R50" s="34"/>
    </row>
    <row r="51" spans="1:18" ht="16.5" x14ac:dyDescent="0.25">
      <c r="A51" s="33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2"/>
      <c r="R51" s="34"/>
    </row>
    <row r="52" spans="1:18" ht="16.5" x14ac:dyDescent="0.25">
      <c r="A52" s="33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2"/>
      <c r="R52" s="34"/>
    </row>
    <row r="53" spans="1:18" ht="16.5" x14ac:dyDescent="0.25">
      <c r="A53" s="33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2"/>
      <c r="R53" s="34"/>
    </row>
    <row r="54" spans="1:18" ht="16.5" x14ac:dyDescent="0.25">
      <c r="A54" s="33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2"/>
      <c r="R54" s="34"/>
    </row>
    <row r="55" spans="1:18" ht="16.5" x14ac:dyDescent="0.25">
      <c r="A55" s="33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4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2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53.5703125" style="6" customWidth="1"/>
    <col min="10" max="10" width="60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7" t="s">
        <v>46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11"/>
    </row>
    <row r="2" spans="1:22" ht="20.25" customHeight="1" x14ac:dyDescent="0.25">
      <c r="A2" s="78" t="s">
        <v>11</v>
      </c>
      <c r="B2" s="79"/>
      <c r="C2" s="79"/>
      <c r="D2" s="79"/>
      <c r="E2" s="80" t="s">
        <v>49</v>
      </c>
      <c r="F2" s="8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9"/>
      <c r="M3" s="38"/>
      <c r="N3" s="38"/>
      <c r="O3" s="38"/>
      <c r="P3" s="38"/>
      <c r="Q3" s="40"/>
    </row>
    <row r="4" spans="1:22" ht="16.5" x14ac:dyDescent="0.25">
      <c r="A4" s="81" t="s">
        <v>0</v>
      </c>
      <c r="B4" s="82" t="s">
        <v>10</v>
      </c>
      <c r="C4" s="82"/>
      <c r="D4" s="82"/>
      <c r="E4" s="82"/>
      <c r="F4" s="82"/>
      <c r="G4" s="82"/>
      <c r="H4" s="82"/>
      <c r="I4" s="82"/>
      <c r="J4" s="73" t="s">
        <v>6</v>
      </c>
      <c r="K4" s="73" t="s">
        <v>15</v>
      </c>
      <c r="L4" s="73"/>
      <c r="M4" s="73" t="s">
        <v>8</v>
      </c>
      <c r="N4" s="73"/>
      <c r="O4" s="83" t="s">
        <v>9</v>
      </c>
      <c r="P4" s="83" t="s">
        <v>18</v>
      </c>
      <c r="Q4" s="73" t="s">
        <v>26</v>
      </c>
      <c r="R4" s="73" t="s">
        <v>20</v>
      </c>
      <c r="U4" s="73" t="s">
        <v>26</v>
      </c>
      <c r="V4" s="73" t="s">
        <v>20</v>
      </c>
    </row>
    <row r="5" spans="1:22" ht="45" customHeight="1" x14ac:dyDescent="0.25">
      <c r="A5" s="81"/>
      <c r="B5" s="59" t="s">
        <v>1</v>
      </c>
      <c r="C5" s="59" t="s">
        <v>2</v>
      </c>
      <c r="D5" s="58" t="s">
        <v>3</v>
      </c>
      <c r="E5" s="58" t="s">
        <v>12</v>
      </c>
      <c r="F5" s="58" t="s">
        <v>4</v>
      </c>
      <c r="G5" s="5" t="s">
        <v>5</v>
      </c>
      <c r="H5" s="5" t="s">
        <v>7</v>
      </c>
      <c r="I5" s="19" t="s">
        <v>19</v>
      </c>
      <c r="J5" s="73"/>
      <c r="K5" s="59" t="s">
        <v>16</v>
      </c>
      <c r="L5" s="59" t="s">
        <v>17</v>
      </c>
      <c r="M5" s="58" t="s">
        <v>13</v>
      </c>
      <c r="N5" s="59" t="s">
        <v>14</v>
      </c>
      <c r="O5" s="83"/>
      <c r="P5" s="83"/>
      <c r="Q5" s="73"/>
      <c r="R5" s="73"/>
      <c r="U5" s="73"/>
      <c r="V5" s="73"/>
    </row>
    <row r="6" spans="1:22" s="2" customFormat="1" ht="17.25" customHeight="1" x14ac:dyDescent="0.25">
      <c r="A6" s="33">
        <v>1</v>
      </c>
      <c r="B6" s="21">
        <v>43255</v>
      </c>
      <c r="C6" s="21">
        <v>43408</v>
      </c>
      <c r="D6" s="4" t="s">
        <v>53</v>
      </c>
      <c r="E6" s="22">
        <v>869668023314226</v>
      </c>
      <c r="F6" s="4"/>
      <c r="G6" s="4" t="s">
        <v>51</v>
      </c>
      <c r="H6" s="4"/>
      <c r="I6" s="24" t="s">
        <v>57</v>
      </c>
      <c r="J6" s="16" t="s">
        <v>86</v>
      </c>
      <c r="K6" s="16" t="s">
        <v>68</v>
      </c>
      <c r="L6" s="16"/>
      <c r="M6" s="16" t="s">
        <v>87</v>
      </c>
      <c r="N6" s="16"/>
      <c r="O6" s="16" t="s">
        <v>61</v>
      </c>
      <c r="P6" s="16" t="s">
        <v>62</v>
      </c>
      <c r="Q6" s="27" t="s">
        <v>25</v>
      </c>
      <c r="R6" s="4" t="s">
        <v>29</v>
      </c>
      <c r="U6" s="74" t="s">
        <v>25</v>
      </c>
      <c r="V6" s="41" t="s">
        <v>28</v>
      </c>
    </row>
    <row r="7" spans="1:22" s="2" customFormat="1" ht="15.75" customHeight="1" x14ac:dyDescent="0.25">
      <c r="A7" s="33">
        <v>2</v>
      </c>
      <c r="B7" s="21">
        <v>43255</v>
      </c>
      <c r="C7" s="21">
        <v>43408</v>
      </c>
      <c r="D7" s="4" t="s">
        <v>53</v>
      </c>
      <c r="E7" s="22">
        <v>869668021846260</v>
      </c>
      <c r="F7" s="4"/>
      <c r="G7" s="4"/>
      <c r="H7" s="4"/>
      <c r="I7" s="24" t="s">
        <v>57</v>
      </c>
      <c r="J7" s="16" t="s">
        <v>69</v>
      </c>
      <c r="K7" s="16" t="s">
        <v>68</v>
      </c>
      <c r="L7" s="16"/>
      <c r="M7" s="16"/>
      <c r="N7" s="16"/>
      <c r="O7" s="16" t="s">
        <v>61</v>
      </c>
      <c r="P7" s="16" t="s">
        <v>62</v>
      </c>
      <c r="Q7" s="27" t="s">
        <v>27</v>
      </c>
      <c r="R7" s="4" t="s">
        <v>33</v>
      </c>
      <c r="U7" s="75"/>
      <c r="V7" s="41" t="s">
        <v>45</v>
      </c>
    </row>
    <row r="8" spans="1:22" s="2" customFormat="1" ht="15.75" customHeight="1" x14ac:dyDescent="0.25">
      <c r="A8" s="33">
        <v>3</v>
      </c>
      <c r="B8" s="21">
        <v>43255</v>
      </c>
      <c r="C8" s="21">
        <v>43408</v>
      </c>
      <c r="D8" s="4" t="s">
        <v>53</v>
      </c>
      <c r="E8" s="22">
        <v>861693038277091</v>
      </c>
      <c r="F8" s="4"/>
      <c r="G8" s="4" t="s">
        <v>51</v>
      </c>
      <c r="H8" s="4"/>
      <c r="I8" s="24" t="s">
        <v>57</v>
      </c>
      <c r="J8" s="16" t="s">
        <v>88</v>
      </c>
      <c r="K8" s="16" t="s">
        <v>68</v>
      </c>
      <c r="L8" s="16"/>
      <c r="M8" s="16" t="s">
        <v>89</v>
      </c>
      <c r="N8" s="16"/>
      <c r="O8" s="16" t="s">
        <v>61</v>
      </c>
      <c r="P8" s="16" t="s">
        <v>62</v>
      </c>
      <c r="Q8" s="32" t="s">
        <v>25</v>
      </c>
      <c r="R8" s="55" t="s">
        <v>39</v>
      </c>
      <c r="U8" s="75"/>
      <c r="V8" s="41" t="s">
        <v>29</v>
      </c>
    </row>
    <row r="9" spans="1:22" s="64" customFormat="1" ht="15.75" customHeight="1" x14ac:dyDescent="0.25">
      <c r="A9" s="16">
        <v>4</v>
      </c>
      <c r="B9" s="21">
        <v>43255</v>
      </c>
      <c r="C9" s="21">
        <v>43408</v>
      </c>
      <c r="D9" s="16" t="s">
        <v>53</v>
      </c>
      <c r="E9" s="35">
        <v>868004026324833</v>
      </c>
      <c r="F9" s="16"/>
      <c r="G9" s="16" t="s">
        <v>48</v>
      </c>
      <c r="H9" s="16" t="s">
        <v>104</v>
      </c>
      <c r="I9" s="24" t="s">
        <v>77</v>
      </c>
      <c r="J9" s="17" t="s">
        <v>85</v>
      </c>
      <c r="K9" s="16" t="s">
        <v>68</v>
      </c>
      <c r="L9" s="16"/>
      <c r="M9" s="16" t="s">
        <v>105</v>
      </c>
      <c r="N9" s="16"/>
      <c r="O9" s="16" t="s">
        <v>61</v>
      </c>
      <c r="P9" s="16" t="s">
        <v>62</v>
      </c>
      <c r="Q9" s="63" t="s">
        <v>25</v>
      </c>
      <c r="R9" s="16" t="s">
        <v>45</v>
      </c>
      <c r="U9" s="75"/>
      <c r="V9" s="60" t="s">
        <v>40</v>
      </c>
    </row>
    <row r="10" spans="1:22" s="2" customFormat="1" ht="15.75" customHeight="1" x14ac:dyDescent="0.25">
      <c r="A10" s="33">
        <v>5</v>
      </c>
      <c r="B10" s="21">
        <v>43255</v>
      </c>
      <c r="C10" s="21">
        <v>43408</v>
      </c>
      <c r="D10" s="4" t="s">
        <v>53</v>
      </c>
      <c r="E10" s="22">
        <v>861693037603826</v>
      </c>
      <c r="F10" s="4"/>
      <c r="G10" s="4" t="s">
        <v>51</v>
      </c>
      <c r="H10" s="4"/>
      <c r="I10" s="25" t="s">
        <v>57</v>
      </c>
      <c r="J10" s="16" t="s">
        <v>69</v>
      </c>
      <c r="K10" s="16" t="s">
        <v>68</v>
      </c>
      <c r="L10" s="25"/>
      <c r="M10" s="16"/>
      <c r="N10" s="16"/>
      <c r="O10" s="16" t="s">
        <v>61</v>
      </c>
      <c r="P10" s="16" t="s">
        <v>62</v>
      </c>
      <c r="Q10" s="27" t="s">
        <v>27</v>
      </c>
      <c r="R10" s="4" t="s">
        <v>33</v>
      </c>
      <c r="U10" s="76"/>
      <c r="V10" s="41" t="s">
        <v>39</v>
      </c>
    </row>
    <row r="11" spans="1:22" s="53" customFormat="1" ht="15.75" customHeight="1" x14ac:dyDescent="0.25">
      <c r="A11" s="49">
        <v>6</v>
      </c>
      <c r="B11" s="21">
        <v>43255</v>
      </c>
      <c r="C11" s="21">
        <v>43408</v>
      </c>
      <c r="D11" s="4" t="s">
        <v>53</v>
      </c>
      <c r="E11" s="22">
        <v>869668021820380</v>
      </c>
      <c r="F11" s="4"/>
      <c r="G11" s="4" t="s">
        <v>48</v>
      </c>
      <c r="H11" s="51"/>
      <c r="I11" s="25" t="s">
        <v>57</v>
      </c>
      <c r="J11" s="16" t="s">
        <v>41</v>
      </c>
      <c r="K11" s="25" t="s">
        <v>68</v>
      </c>
      <c r="L11" s="25"/>
      <c r="M11" s="16" t="s">
        <v>103</v>
      </c>
      <c r="N11" s="25"/>
      <c r="O11" s="16" t="s">
        <v>61</v>
      </c>
      <c r="P11" s="16" t="s">
        <v>62</v>
      </c>
      <c r="Q11" s="27" t="s">
        <v>27</v>
      </c>
      <c r="R11" s="4" t="s">
        <v>33</v>
      </c>
      <c r="U11" s="74" t="s">
        <v>27</v>
      </c>
      <c r="V11" s="54" t="s">
        <v>31</v>
      </c>
    </row>
    <row r="12" spans="1:22" s="61" customFormat="1" ht="15.75" customHeight="1" x14ac:dyDescent="0.25">
      <c r="A12" s="16">
        <v>7</v>
      </c>
      <c r="B12" s="21">
        <v>43255</v>
      </c>
      <c r="C12" s="21">
        <v>43408</v>
      </c>
      <c r="D12" s="16" t="s">
        <v>53</v>
      </c>
      <c r="E12" s="35">
        <v>867330023807491</v>
      </c>
      <c r="F12" s="16"/>
      <c r="G12" s="16" t="s">
        <v>48</v>
      </c>
      <c r="H12" s="16"/>
      <c r="I12" s="16" t="s">
        <v>81</v>
      </c>
      <c r="J12" s="16" t="s">
        <v>79</v>
      </c>
      <c r="K12" s="16" t="s">
        <v>80</v>
      </c>
      <c r="L12" s="25" t="s">
        <v>68</v>
      </c>
      <c r="M12" s="16" t="s">
        <v>78</v>
      </c>
      <c r="N12" s="16"/>
      <c r="O12" s="16" t="s">
        <v>61</v>
      </c>
      <c r="P12" s="16" t="s">
        <v>62</v>
      </c>
      <c r="Q12" s="17" t="s">
        <v>25</v>
      </c>
      <c r="R12" s="60" t="s">
        <v>39</v>
      </c>
      <c r="U12" s="75"/>
      <c r="V12" s="62" t="s">
        <v>32</v>
      </c>
    </row>
    <row r="13" spans="1:22" s="2" customFormat="1" ht="15.75" customHeight="1" x14ac:dyDescent="0.25">
      <c r="A13" s="33">
        <v>8</v>
      </c>
      <c r="B13" s="21">
        <v>43255</v>
      </c>
      <c r="C13" s="21">
        <v>43408</v>
      </c>
      <c r="D13" s="4" t="s">
        <v>53</v>
      </c>
      <c r="E13" s="22">
        <v>867330023823522</v>
      </c>
      <c r="F13" s="4"/>
      <c r="G13" s="4" t="s">
        <v>51</v>
      </c>
      <c r="H13" s="4"/>
      <c r="I13" s="25" t="s">
        <v>73</v>
      </c>
      <c r="J13" s="25" t="s">
        <v>71</v>
      </c>
      <c r="K13" s="25" t="s">
        <v>70</v>
      </c>
      <c r="L13" s="25" t="s">
        <v>68</v>
      </c>
      <c r="M13" s="16" t="s">
        <v>72</v>
      </c>
      <c r="N13" s="25"/>
      <c r="O13" s="16" t="s">
        <v>61</v>
      </c>
      <c r="P13" s="16" t="s">
        <v>62</v>
      </c>
      <c r="Q13" s="32" t="s">
        <v>25</v>
      </c>
      <c r="R13" s="55" t="s">
        <v>40</v>
      </c>
      <c r="U13" s="76"/>
      <c r="V13" s="41" t="s">
        <v>33</v>
      </c>
    </row>
    <row r="14" spans="1:22" s="2" customFormat="1" ht="15.75" customHeight="1" x14ac:dyDescent="0.25">
      <c r="A14" s="33">
        <v>9</v>
      </c>
      <c r="B14" s="21">
        <v>43255</v>
      </c>
      <c r="C14" s="21">
        <v>43408</v>
      </c>
      <c r="D14" s="4" t="s">
        <v>53</v>
      </c>
      <c r="E14" s="22">
        <v>867330021476349</v>
      </c>
      <c r="F14" s="4"/>
      <c r="G14" s="4" t="s">
        <v>51</v>
      </c>
      <c r="H14" s="4"/>
      <c r="I14" s="25" t="s">
        <v>77</v>
      </c>
      <c r="J14" s="16" t="s">
        <v>75</v>
      </c>
      <c r="K14" s="16" t="s">
        <v>74</v>
      </c>
      <c r="L14" s="25" t="s">
        <v>68</v>
      </c>
      <c r="M14" s="16" t="s">
        <v>76</v>
      </c>
      <c r="N14" s="25"/>
      <c r="O14" s="16" t="s">
        <v>61</v>
      </c>
      <c r="P14" s="16" t="s">
        <v>62</v>
      </c>
      <c r="Q14" s="32" t="s">
        <v>25</v>
      </c>
      <c r="R14" s="55" t="s">
        <v>40</v>
      </c>
    </row>
    <row r="15" spans="1:22" ht="16.5" x14ac:dyDescent="0.25">
      <c r="A15" s="33">
        <v>10</v>
      </c>
      <c r="B15" s="21">
        <v>43255</v>
      </c>
      <c r="C15" s="21">
        <v>43408</v>
      </c>
      <c r="D15" s="4" t="s">
        <v>53</v>
      </c>
      <c r="E15" s="22">
        <v>861693034926436</v>
      </c>
      <c r="F15" s="4"/>
      <c r="G15" s="4" t="s">
        <v>51</v>
      </c>
      <c r="H15" s="4"/>
      <c r="I15" s="26" t="s">
        <v>73</v>
      </c>
      <c r="J15" s="16" t="s">
        <v>83</v>
      </c>
      <c r="K15" s="16" t="s">
        <v>82</v>
      </c>
      <c r="L15" s="25" t="s">
        <v>68</v>
      </c>
      <c r="M15" s="16" t="s">
        <v>84</v>
      </c>
      <c r="N15" s="16"/>
      <c r="O15" s="16" t="s">
        <v>61</v>
      </c>
      <c r="P15" s="16" t="s">
        <v>62</v>
      </c>
      <c r="Q15" s="32" t="s">
        <v>25</v>
      </c>
      <c r="R15" s="55" t="s">
        <v>39</v>
      </c>
    </row>
    <row r="16" spans="1:22" ht="16.5" x14ac:dyDescent="0.25">
      <c r="A16" s="33">
        <v>11</v>
      </c>
      <c r="B16" s="21" t="s">
        <v>106</v>
      </c>
      <c r="C16" s="21" t="s">
        <v>130</v>
      </c>
      <c r="D16" s="4" t="s">
        <v>53</v>
      </c>
      <c r="E16" s="22">
        <v>861693037591716</v>
      </c>
      <c r="F16" s="4"/>
      <c r="G16" s="4" t="s">
        <v>51</v>
      </c>
      <c r="H16" s="16"/>
      <c r="I16" s="16" t="s">
        <v>57</v>
      </c>
      <c r="J16" s="16" t="s">
        <v>110</v>
      </c>
      <c r="K16" s="16" t="s">
        <v>109</v>
      </c>
      <c r="L16" s="16"/>
      <c r="M16" s="16" t="s">
        <v>120</v>
      </c>
      <c r="N16" s="16"/>
      <c r="O16" s="16" t="s">
        <v>61</v>
      </c>
      <c r="P16" s="16" t="s">
        <v>62</v>
      </c>
      <c r="Q16" s="32" t="s">
        <v>25</v>
      </c>
      <c r="R16" s="55" t="s">
        <v>39</v>
      </c>
      <c r="U16" s="31" t="s">
        <v>42</v>
      </c>
      <c r="V16" s="30" t="s">
        <v>22</v>
      </c>
    </row>
    <row r="17" spans="1:22" s="66" customFormat="1" ht="16.5" x14ac:dyDescent="0.25">
      <c r="A17" s="49">
        <v>12</v>
      </c>
      <c r="B17" s="50" t="s">
        <v>106</v>
      </c>
      <c r="C17" s="21" t="s">
        <v>130</v>
      </c>
      <c r="D17" s="51" t="s">
        <v>53</v>
      </c>
      <c r="E17" s="52">
        <v>868004026307077</v>
      </c>
      <c r="F17" s="51"/>
      <c r="G17" s="51" t="s">
        <v>48</v>
      </c>
      <c r="H17" s="25"/>
      <c r="I17" s="25" t="s">
        <v>81</v>
      </c>
      <c r="J17" s="25" t="s">
        <v>118</v>
      </c>
      <c r="K17" s="25" t="s">
        <v>68</v>
      </c>
      <c r="L17" s="25"/>
      <c r="M17" s="25" t="s">
        <v>119</v>
      </c>
      <c r="N17" s="25"/>
      <c r="O17" s="25" t="s">
        <v>61</v>
      </c>
      <c r="P17" s="25" t="s">
        <v>62</v>
      </c>
      <c r="Q17" s="65" t="s">
        <v>27</v>
      </c>
      <c r="R17" s="68" t="s">
        <v>39</v>
      </c>
      <c r="U17" s="67" t="s">
        <v>24</v>
      </c>
      <c r="V17" s="51">
        <f>COUNTIF(Q6:Q55,"PM")</f>
        <v>4</v>
      </c>
    </row>
    <row r="18" spans="1:22" ht="16.5" x14ac:dyDescent="0.25">
      <c r="A18" s="33">
        <v>13</v>
      </c>
      <c r="B18" s="21" t="s">
        <v>106</v>
      </c>
      <c r="C18" s="21" t="s">
        <v>130</v>
      </c>
      <c r="D18" s="4" t="s">
        <v>53</v>
      </c>
      <c r="E18" s="22">
        <v>869668021820638</v>
      </c>
      <c r="F18" s="4"/>
      <c r="G18" s="4" t="s">
        <v>48</v>
      </c>
      <c r="H18" s="16"/>
      <c r="I18" s="16"/>
      <c r="J18" s="16" t="s">
        <v>116</v>
      </c>
      <c r="K18" s="16" t="s">
        <v>68</v>
      </c>
      <c r="L18" s="16"/>
      <c r="M18" s="16" t="s">
        <v>117</v>
      </c>
      <c r="N18" s="16"/>
      <c r="O18" s="16" t="s">
        <v>61</v>
      </c>
      <c r="P18" s="16" t="s">
        <v>62</v>
      </c>
      <c r="Q18" s="32" t="s">
        <v>25</v>
      </c>
      <c r="R18" s="55" t="s">
        <v>39</v>
      </c>
      <c r="U18" s="28" t="s">
        <v>23</v>
      </c>
      <c r="V18" s="4">
        <f>COUNTIF(Q6:Q56,"PC")</f>
        <v>13</v>
      </c>
    </row>
    <row r="19" spans="1:22" ht="18.75" customHeight="1" x14ac:dyDescent="0.25">
      <c r="A19" s="33">
        <v>14</v>
      </c>
      <c r="B19" s="21" t="s">
        <v>106</v>
      </c>
      <c r="C19" s="21" t="s">
        <v>130</v>
      </c>
      <c r="D19" s="4" t="s">
        <v>53</v>
      </c>
      <c r="E19" s="22">
        <v>861693038279485</v>
      </c>
      <c r="F19" s="4"/>
      <c r="G19" s="4" t="s">
        <v>51</v>
      </c>
      <c r="H19" s="16"/>
      <c r="I19" s="16" t="s">
        <v>73</v>
      </c>
      <c r="J19" s="16"/>
      <c r="K19" s="16" t="s">
        <v>112</v>
      </c>
      <c r="L19" s="16" t="s">
        <v>68</v>
      </c>
      <c r="M19" s="4" t="s">
        <v>115</v>
      </c>
      <c r="N19" s="16"/>
      <c r="O19" s="16" t="s">
        <v>61</v>
      </c>
      <c r="P19" s="16" t="s">
        <v>62</v>
      </c>
      <c r="Q19" s="32" t="s">
        <v>25</v>
      </c>
      <c r="R19" s="55" t="s">
        <v>40</v>
      </c>
      <c r="U19" s="47" t="s">
        <v>43</v>
      </c>
      <c r="V19" s="48">
        <f>SUM(V17:V18)</f>
        <v>17</v>
      </c>
    </row>
    <row r="20" spans="1:22" s="64" customFormat="1" ht="16.5" x14ac:dyDescent="0.25">
      <c r="A20" s="16">
        <v>15</v>
      </c>
      <c r="B20" s="21" t="s">
        <v>106</v>
      </c>
      <c r="C20" s="21" t="s">
        <v>130</v>
      </c>
      <c r="D20" s="16" t="s">
        <v>53</v>
      </c>
      <c r="E20" s="35">
        <v>869668021833094</v>
      </c>
      <c r="F20" s="16"/>
      <c r="G20" s="16" t="s">
        <v>48</v>
      </c>
      <c r="H20" s="16"/>
      <c r="I20" s="16" t="s">
        <v>114</v>
      </c>
      <c r="J20" s="16" t="s">
        <v>41</v>
      </c>
      <c r="K20" s="16" t="s">
        <v>74</v>
      </c>
      <c r="L20" s="16" t="s">
        <v>68</v>
      </c>
      <c r="M20" s="16" t="s">
        <v>113</v>
      </c>
      <c r="N20" s="16"/>
      <c r="O20" s="16" t="s">
        <v>61</v>
      </c>
      <c r="P20" s="16" t="s">
        <v>62</v>
      </c>
      <c r="Q20" s="17" t="s">
        <v>25</v>
      </c>
      <c r="R20" s="60" t="s">
        <v>40</v>
      </c>
    </row>
    <row r="21" spans="1:22" s="64" customFormat="1" ht="16.5" x14ac:dyDescent="0.25">
      <c r="A21" s="16">
        <v>16</v>
      </c>
      <c r="B21" s="21" t="s">
        <v>106</v>
      </c>
      <c r="C21" s="21" t="s">
        <v>130</v>
      </c>
      <c r="D21" s="16" t="s">
        <v>53</v>
      </c>
      <c r="E21" s="35">
        <v>867330026909062</v>
      </c>
      <c r="F21" s="16"/>
      <c r="G21" s="16" t="s">
        <v>48</v>
      </c>
      <c r="H21" s="16"/>
      <c r="I21" s="16"/>
      <c r="J21" s="16" t="s">
        <v>111</v>
      </c>
      <c r="K21" s="16"/>
      <c r="L21" s="16" t="s">
        <v>68</v>
      </c>
      <c r="M21" s="16" t="s">
        <v>129</v>
      </c>
      <c r="N21" s="16"/>
      <c r="O21" s="16" t="s">
        <v>61</v>
      </c>
      <c r="P21" s="16" t="s">
        <v>62</v>
      </c>
      <c r="Q21" s="17" t="s">
        <v>25</v>
      </c>
      <c r="R21" s="60" t="s">
        <v>28</v>
      </c>
    </row>
    <row r="22" spans="1:22" s="64" customFormat="1" ht="16.5" x14ac:dyDescent="0.25">
      <c r="A22" s="16">
        <v>17</v>
      </c>
      <c r="B22" s="21" t="s">
        <v>106</v>
      </c>
      <c r="C22" s="21" t="s">
        <v>130</v>
      </c>
      <c r="D22" s="16" t="s">
        <v>53</v>
      </c>
      <c r="E22" s="35">
        <v>868004026312135</v>
      </c>
      <c r="F22" s="16"/>
      <c r="G22" s="16" t="s">
        <v>48</v>
      </c>
      <c r="H22" s="16"/>
      <c r="I22" s="16" t="s">
        <v>114</v>
      </c>
      <c r="J22" s="16" t="s">
        <v>111</v>
      </c>
      <c r="K22" s="16"/>
      <c r="L22" s="16" t="s">
        <v>68</v>
      </c>
      <c r="M22" s="16" t="s">
        <v>129</v>
      </c>
      <c r="N22" s="16"/>
      <c r="O22" s="16" t="s">
        <v>61</v>
      </c>
      <c r="P22" s="16" t="s">
        <v>62</v>
      </c>
      <c r="Q22" s="17" t="s">
        <v>25</v>
      </c>
      <c r="R22" s="60" t="s">
        <v>28</v>
      </c>
      <c r="U22" s="69" t="s">
        <v>20</v>
      </c>
      <c r="V22" s="70" t="s">
        <v>22</v>
      </c>
    </row>
    <row r="23" spans="1:22" ht="16.5" x14ac:dyDescent="0.25">
      <c r="A23" s="33">
        <v>18</v>
      </c>
      <c r="B23" s="36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2"/>
      <c r="R23" s="34"/>
      <c r="U23" s="43" t="s">
        <v>34</v>
      </c>
      <c r="V23" s="44">
        <f>COUNTIF(R6:R55,"MCU")</f>
        <v>2</v>
      </c>
    </row>
    <row r="24" spans="1:22" ht="16.5" x14ac:dyDescent="0.25">
      <c r="A24" s="33">
        <v>19</v>
      </c>
      <c r="B24" s="36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2"/>
      <c r="R24" s="34"/>
      <c r="U24" s="43" t="s">
        <v>44</v>
      </c>
      <c r="V24" s="44">
        <f>COUNTIF(R6:R55,"GSM")</f>
        <v>1</v>
      </c>
    </row>
    <row r="25" spans="1:22" ht="16.5" x14ac:dyDescent="0.25">
      <c r="A25" s="33">
        <v>20</v>
      </c>
      <c r="B25" s="36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2"/>
      <c r="R25" s="34"/>
      <c r="U25" s="43" t="s">
        <v>35</v>
      </c>
      <c r="V25" s="44">
        <f>COUNTIF(R6:R55,"GPS")</f>
        <v>1</v>
      </c>
    </row>
    <row r="26" spans="1:22" ht="16.5" x14ac:dyDescent="0.25">
      <c r="A26" s="33">
        <v>21</v>
      </c>
      <c r="B26" s="36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2"/>
      <c r="R26" s="34"/>
      <c r="U26" s="43" t="s">
        <v>41</v>
      </c>
      <c r="V26" s="44">
        <f>COUNTIF(R6:R55,"NG")</f>
        <v>4</v>
      </c>
    </row>
    <row r="27" spans="1:22" ht="16.5" x14ac:dyDescent="0.25">
      <c r="A27" s="33">
        <v>22</v>
      </c>
      <c r="B27" s="36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2"/>
      <c r="R27" s="34"/>
      <c r="U27" s="43" t="s">
        <v>30</v>
      </c>
      <c r="V27" s="44">
        <f>COUNTIF(R6:R55,"LK")</f>
        <v>6</v>
      </c>
    </row>
    <row r="28" spans="1:22" ht="16.5" x14ac:dyDescent="0.25">
      <c r="A28" s="33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2"/>
      <c r="R28" s="34"/>
      <c r="U28" s="43" t="s">
        <v>36</v>
      </c>
      <c r="V28" s="44">
        <f>COUNTIF(R6:R55,"MCH")</f>
        <v>0</v>
      </c>
    </row>
    <row r="29" spans="1:22" ht="16.5" x14ac:dyDescent="0.25">
      <c r="A29" s="33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2"/>
      <c r="R29" s="34"/>
      <c r="U29" s="43" t="s">
        <v>37</v>
      </c>
      <c r="V29" s="44">
        <f>COUNTIF(R6:R55,"NCFW")</f>
        <v>0</v>
      </c>
    </row>
    <row r="30" spans="1:22" ht="16.5" x14ac:dyDescent="0.25">
      <c r="A30" s="33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2"/>
      <c r="R30" s="34"/>
      <c r="U30" s="43" t="s">
        <v>38</v>
      </c>
      <c r="V30" s="44">
        <f>COUNTIF(R6:R55,"KL")</f>
        <v>3</v>
      </c>
    </row>
    <row r="31" spans="1:22" ht="16.5" x14ac:dyDescent="0.25">
      <c r="A31" s="33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2"/>
      <c r="R31" s="34"/>
    </row>
    <row r="32" spans="1:22" ht="16.5" x14ac:dyDescent="0.25">
      <c r="A32" s="33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2"/>
      <c r="R32" s="34"/>
    </row>
    <row r="33" spans="1:18" ht="16.5" x14ac:dyDescent="0.25">
      <c r="A33" s="33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2"/>
      <c r="R33" s="34"/>
    </row>
    <row r="34" spans="1:18" ht="16.5" x14ac:dyDescent="0.25">
      <c r="A34" s="33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2"/>
      <c r="R34" s="34"/>
    </row>
    <row r="35" spans="1:18" ht="16.5" x14ac:dyDescent="0.25">
      <c r="A35" s="33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2"/>
      <c r="R35" s="34"/>
    </row>
    <row r="36" spans="1:18" ht="16.5" x14ac:dyDescent="0.25">
      <c r="A36" s="33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2"/>
      <c r="R36" s="34"/>
    </row>
    <row r="37" spans="1:18" ht="16.5" x14ac:dyDescent="0.25">
      <c r="A37" s="33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2"/>
      <c r="R37" s="34"/>
    </row>
    <row r="38" spans="1:18" ht="16.5" x14ac:dyDescent="0.25">
      <c r="A38" s="33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2"/>
      <c r="R38" s="34"/>
    </row>
    <row r="39" spans="1:18" ht="16.5" x14ac:dyDescent="0.25">
      <c r="A39" s="33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2"/>
      <c r="R39" s="34"/>
    </row>
    <row r="40" spans="1:18" ht="16.5" x14ac:dyDescent="0.25">
      <c r="A40" s="33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2"/>
      <c r="R40" s="34"/>
    </row>
    <row r="41" spans="1:18" ht="16.5" x14ac:dyDescent="0.25">
      <c r="A41" s="33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2"/>
      <c r="R41" s="34"/>
    </row>
    <row r="42" spans="1:18" ht="16.5" x14ac:dyDescent="0.25">
      <c r="A42" s="33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2"/>
      <c r="R42" s="34"/>
    </row>
    <row r="43" spans="1:18" ht="16.5" x14ac:dyDescent="0.25">
      <c r="A43" s="33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2"/>
      <c r="R43" s="34"/>
    </row>
    <row r="44" spans="1:18" ht="16.5" x14ac:dyDescent="0.25">
      <c r="A44" s="33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2"/>
      <c r="R44" s="34"/>
    </row>
    <row r="45" spans="1:18" ht="16.5" x14ac:dyDescent="0.25">
      <c r="A45" s="33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2"/>
      <c r="R45" s="34"/>
    </row>
    <row r="46" spans="1:18" ht="16.5" x14ac:dyDescent="0.25">
      <c r="A46" s="33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2"/>
      <c r="R46" s="34"/>
    </row>
    <row r="47" spans="1:18" ht="16.5" x14ac:dyDescent="0.25">
      <c r="A47" s="33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2"/>
      <c r="R47" s="34"/>
    </row>
    <row r="48" spans="1:18" ht="16.5" x14ac:dyDescent="0.25">
      <c r="A48" s="33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2"/>
      <c r="R48" s="34"/>
    </row>
    <row r="49" spans="1:18" ht="16.5" x14ac:dyDescent="0.25">
      <c r="A49" s="33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2"/>
      <c r="R49" s="34"/>
    </row>
    <row r="50" spans="1:18" ht="16.5" x14ac:dyDescent="0.25">
      <c r="A50" s="33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2"/>
      <c r="R50" s="34"/>
    </row>
    <row r="51" spans="1:18" ht="16.5" x14ac:dyDescent="0.25">
      <c r="A51" s="33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2"/>
      <c r="R51" s="34"/>
    </row>
    <row r="52" spans="1:18" ht="16.5" x14ac:dyDescent="0.25">
      <c r="A52" s="33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2"/>
      <c r="R52" s="34"/>
    </row>
    <row r="53" spans="1:18" ht="16.5" x14ac:dyDescent="0.25">
      <c r="A53" s="33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2"/>
      <c r="R53" s="34"/>
    </row>
    <row r="54" spans="1:18" ht="16.5" x14ac:dyDescent="0.25">
      <c r="A54" s="33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2"/>
      <c r="R54" s="34"/>
    </row>
    <row r="55" spans="1:18" ht="16.5" x14ac:dyDescent="0.25">
      <c r="A55" s="33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4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53.5703125" style="6" customWidth="1"/>
    <col min="10" max="10" width="60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7" t="s">
        <v>46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11"/>
    </row>
    <row r="2" spans="1:22" ht="20.25" customHeight="1" x14ac:dyDescent="0.25">
      <c r="A2" s="78" t="s">
        <v>11</v>
      </c>
      <c r="B2" s="79"/>
      <c r="C2" s="79"/>
      <c r="D2" s="79"/>
      <c r="E2" s="80" t="s">
        <v>49</v>
      </c>
      <c r="F2" s="8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9"/>
      <c r="M3" s="38"/>
      <c r="N3" s="38"/>
      <c r="O3" s="38"/>
      <c r="P3" s="38"/>
      <c r="Q3" s="40"/>
    </row>
    <row r="4" spans="1:22" ht="16.5" x14ac:dyDescent="0.25">
      <c r="A4" s="81" t="s">
        <v>0</v>
      </c>
      <c r="B4" s="82" t="s">
        <v>10</v>
      </c>
      <c r="C4" s="82"/>
      <c r="D4" s="82"/>
      <c r="E4" s="82"/>
      <c r="F4" s="82"/>
      <c r="G4" s="82"/>
      <c r="H4" s="82"/>
      <c r="I4" s="82"/>
      <c r="J4" s="73" t="s">
        <v>6</v>
      </c>
      <c r="K4" s="73" t="s">
        <v>15</v>
      </c>
      <c r="L4" s="73"/>
      <c r="M4" s="73" t="s">
        <v>8</v>
      </c>
      <c r="N4" s="73"/>
      <c r="O4" s="83" t="s">
        <v>9</v>
      </c>
      <c r="P4" s="83" t="s">
        <v>18</v>
      </c>
      <c r="Q4" s="73" t="s">
        <v>26</v>
      </c>
      <c r="R4" s="73" t="s">
        <v>20</v>
      </c>
      <c r="U4" s="73" t="s">
        <v>26</v>
      </c>
      <c r="V4" s="73" t="s">
        <v>20</v>
      </c>
    </row>
    <row r="5" spans="1:22" ht="45" customHeight="1" x14ac:dyDescent="0.25">
      <c r="A5" s="81"/>
      <c r="B5" s="59" t="s">
        <v>1</v>
      </c>
      <c r="C5" s="59" t="s">
        <v>2</v>
      </c>
      <c r="D5" s="58" t="s">
        <v>3</v>
      </c>
      <c r="E5" s="58" t="s">
        <v>12</v>
      </c>
      <c r="F5" s="58" t="s">
        <v>4</v>
      </c>
      <c r="G5" s="5" t="s">
        <v>5</v>
      </c>
      <c r="H5" s="5" t="s">
        <v>7</v>
      </c>
      <c r="I5" s="19" t="s">
        <v>19</v>
      </c>
      <c r="J5" s="73"/>
      <c r="K5" s="59" t="s">
        <v>16</v>
      </c>
      <c r="L5" s="59" t="s">
        <v>17</v>
      </c>
      <c r="M5" s="58" t="s">
        <v>13</v>
      </c>
      <c r="N5" s="59" t="s">
        <v>14</v>
      </c>
      <c r="O5" s="83"/>
      <c r="P5" s="83"/>
      <c r="Q5" s="73"/>
      <c r="R5" s="73"/>
      <c r="U5" s="73"/>
      <c r="V5" s="73"/>
    </row>
    <row r="6" spans="1:22" s="2" customFormat="1" ht="17.25" customHeight="1" x14ac:dyDescent="0.25">
      <c r="A6" s="33">
        <v>1</v>
      </c>
      <c r="B6" s="21">
        <v>43255</v>
      </c>
      <c r="C6" s="21">
        <v>43408</v>
      </c>
      <c r="D6" s="4" t="s">
        <v>52</v>
      </c>
      <c r="E6" s="22">
        <v>865209034379082</v>
      </c>
      <c r="F6" s="4"/>
      <c r="G6" s="4" t="s">
        <v>51</v>
      </c>
      <c r="H6" s="4"/>
      <c r="I6" s="24" t="s">
        <v>57</v>
      </c>
      <c r="J6" s="16" t="s">
        <v>58</v>
      </c>
      <c r="K6" s="16" t="s">
        <v>56</v>
      </c>
      <c r="L6" s="16" t="s">
        <v>60</v>
      </c>
      <c r="M6" s="16" t="s">
        <v>59</v>
      </c>
      <c r="N6" s="16"/>
      <c r="O6" s="16" t="s">
        <v>61</v>
      </c>
      <c r="P6" s="16" t="s">
        <v>62</v>
      </c>
      <c r="Q6" s="27" t="s">
        <v>25</v>
      </c>
      <c r="R6" s="4" t="s">
        <v>39</v>
      </c>
      <c r="U6" s="74" t="s">
        <v>25</v>
      </c>
      <c r="V6" s="41" t="s">
        <v>28</v>
      </c>
    </row>
    <row r="7" spans="1:22" s="2" customFormat="1" ht="15.75" customHeight="1" x14ac:dyDescent="0.25">
      <c r="A7" s="33">
        <v>2</v>
      </c>
      <c r="B7" s="21" t="s">
        <v>106</v>
      </c>
      <c r="C7" s="21" t="s">
        <v>130</v>
      </c>
      <c r="D7" s="4" t="s">
        <v>52</v>
      </c>
      <c r="E7" s="22">
        <v>863586032897690</v>
      </c>
      <c r="F7" s="4"/>
      <c r="G7" s="4" t="s">
        <v>51</v>
      </c>
      <c r="H7" s="4"/>
      <c r="I7" s="24" t="s">
        <v>121</v>
      </c>
      <c r="J7" s="16" t="s">
        <v>123</v>
      </c>
      <c r="K7" s="16" t="s">
        <v>122</v>
      </c>
      <c r="L7" s="16" t="s">
        <v>60</v>
      </c>
      <c r="M7" s="16" t="s">
        <v>89</v>
      </c>
      <c r="N7" s="16"/>
      <c r="O7" s="16" t="s">
        <v>61</v>
      </c>
      <c r="P7" s="16" t="s">
        <v>62</v>
      </c>
      <c r="Q7" s="27" t="s">
        <v>25</v>
      </c>
      <c r="R7" s="4" t="s">
        <v>40</v>
      </c>
      <c r="U7" s="75"/>
      <c r="V7" s="41" t="s">
        <v>45</v>
      </c>
    </row>
    <row r="8" spans="1:22" s="2" customFormat="1" ht="15.75" customHeight="1" x14ac:dyDescent="0.25">
      <c r="A8" s="33">
        <v>3</v>
      </c>
      <c r="B8" s="21"/>
      <c r="C8" s="21"/>
      <c r="D8" s="4"/>
      <c r="E8" s="22"/>
      <c r="F8" s="4"/>
      <c r="G8" s="4"/>
      <c r="H8" s="4"/>
      <c r="I8" s="24"/>
      <c r="J8" s="16"/>
      <c r="K8" s="16"/>
      <c r="L8" s="16"/>
      <c r="M8" s="16"/>
      <c r="N8" s="16"/>
      <c r="O8" s="16"/>
      <c r="P8" s="16"/>
      <c r="Q8" s="27"/>
      <c r="R8" s="4"/>
      <c r="U8" s="75"/>
      <c r="V8" s="41" t="s">
        <v>29</v>
      </c>
    </row>
    <row r="9" spans="1:22" s="2" customFormat="1" ht="15.75" customHeight="1" x14ac:dyDescent="0.25">
      <c r="A9" s="33">
        <v>4</v>
      </c>
      <c r="B9" s="21"/>
      <c r="C9" s="21"/>
      <c r="D9" s="4"/>
      <c r="E9" s="22"/>
      <c r="F9" s="4"/>
      <c r="G9" s="4"/>
      <c r="H9" s="4"/>
      <c r="I9" s="24"/>
      <c r="J9" s="17"/>
      <c r="K9" s="16"/>
      <c r="L9" s="16"/>
      <c r="M9" s="16"/>
      <c r="N9" s="16"/>
      <c r="O9" s="16"/>
      <c r="P9" s="16"/>
      <c r="Q9" s="27"/>
      <c r="R9" s="4"/>
      <c r="U9" s="75"/>
      <c r="V9" s="41" t="s">
        <v>40</v>
      </c>
    </row>
    <row r="10" spans="1:22" s="2" customFormat="1" ht="15.75" customHeight="1" x14ac:dyDescent="0.25">
      <c r="A10" s="33">
        <v>5</v>
      </c>
      <c r="B10" s="21"/>
      <c r="C10" s="21"/>
      <c r="D10" s="4"/>
      <c r="E10" s="22"/>
      <c r="F10" s="4"/>
      <c r="G10" s="4"/>
      <c r="H10" s="4"/>
      <c r="I10" s="25"/>
      <c r="J10" s="16"/>
      <c r="K10" s="16"/>
      <c r="L10" s="25"/>
      <c r="M10" s="16"/>
      <c r="N10" s="16"/>
      <c r="O10" s="16"/>
      <c r="P10" s="16"/>
      <c r="Q10" s="32"/>
      <c r="R10" s="55"/>
      <c r="U10" s="76"/>
      <c r="V10" s="41" t="s">
        <v>39</v>
      </c>
    </row>
    <row r="11" spans="1:22" s="53" customFormat="1" ht="15.75" customHeight="1" x14ac:dyDescent="0.25">
      <c r="A11" s="49">
        <v>6</v>
      </c>
      <c r="B11" s="50"/>
      <c r="C11" s="21"/>
      <c r="D11" s="51"/>
      <c r="E11" s="52"/>
      <c r="F11" s="51"/>
      <c r="G11" s="51"/>
      <c r="H11" s="51"/>
      <c r="I11" s="25"/>
      <c r="J11" s="25"/>
      <c r="K11" s="25"/>
      <c r="L11" s="25"/>
      <c r="M11" s="16"/>
      <c r="N11" s="25"/>
      <c r="O11" s="16"/>
      <c r="P11" s="16"/>
      <c r="Q11" s="32"/>
      <c r="R11" s="55"/>
      <c r="U11" s="74" t="s">
        <v>27</v>
      </c>
      <c r="V11" s="54" t="s">
        <v>31</v>
      </c>
    </row>
    <row r="12" spans="1:22" s="18" customFormat="1" ht="15.75" customHeight="1" x14ac:dyDescent="0.25">
      <c r="A12" s="33">
        <v>7</v>
      </c>
      <c r="B12" s="21"/>
      <c r="C12" s="21"/>
      <c r="D12" s="4"/>
      <c r="E12" s="22"/>
      <c r="F12" s="4"/>
      <c r="G12" s="4"/>
      <c r="H12" s="4"/>
      <c r="I12" s="16"/>
      <c r="J12" s="16"/>
      <c r="K12" s="16"/>
      <c r="L12" s="25"/>
      <c r="M12" s="16"/>
      <c r="N12" s="16"/>
      <c r="O12" s="16"/>
      <c r="P12" s="16"/>
      <c r="Q12" s="32"/>
      <c r="R12" s="55"/>
      <c r="U12" s="75"/>
      <c r="V12" s="42" t="s">
        <v>32</v>
      </c>
    </row>
    <row r="13" spans="1:22" s="2" customFormat="1" ht="15.75" customHeight="1" x14ac:dyDescent="0.25">
      <c r="A13" s="33">
        <v>8</v>
      </c>
      <c r="B13" s="21"/>
      <c r="C13" s="21"/>
      <c r="D13" s="4"/>
      <c r="E13" s="22"/>
      <c r="F13" s="4"/>
      <c r="G13" s="4"/>
      <c r="H13" s="4"/>
      <c r="I13" s="25"/>
      <c r="J13" s="25"/>
      <c r="K13" s="25"/>
      <c r="L13" s="16"/>
      <c r="M13" s="16"/>
      <c r="N13" s="25"/>
      <c r="O13" s="16"/>
      <c r="P13" s="16"/>
      <c r="Q13" s="32"/>
      <c r="R13" s="55"/>
      <c r="U13" s="76"/>
      <c r="V13" s="41" t="s">
        <v>33</v>
      </c>
    </row>
    <row r="14" spans="1:22" s="2" customFormat="1" ht="15.75" customHeight="1" x14ac:dyDescent="0.25">
      <c r="A14" s="33">
        <v>9</v>
      </c>
      <c r="B14" s="21"/>
      <c r="C14" s="21"/>
      <c r="D14" s="4"/>
      <c r="E14" s="22"/>
      <c r="F14" s="4"/>
      <c r="G14" s="4"/>
      <c r="H14" s="4"/>
      <c r="I14" s="25"/>
      <c r="J14" s="16"/>
      <c r="K14" s="16"/>
      <c r="L14" s="25"/>
      <c r="M14" s="16"/>
      <c r="N14" s="16"/>
      <c r="O14" s="16"/>
      <c r="P14" s="16"/>
      <c r="Q14" s="32"/>
      <c r="R14" s="55"/>
    </row>
    <row r="15" spans="1:22" ht="16.5" x14ac:dyDescent="0.25">
      <c r="A15" s="33">
        <v>10</v>
      </c>
      <c r="B15" s="21"/>
      <c r="C15" s="21"/>
      <c r="D15" s="4"/>
      <c r="E15" s="35"/>
      <c r="F15" s="16"/>
      <c r="G15" s="16"/>
      <c r="H15" s="4"/>
      <c r="I15" s="26"/>
      <c r="J15" s="16"/>
      <c r="K15" s="16"/>
      <c r="L15" s="25"/>
      <c r="M15" s="16"/>
      <c r="N15" s="16"/>
      <c r="O15" s="16"/>
      <c r="P15" s="16"/>
      <c r="Q15" s="32"/>
      <c r="R15" s="55"/>
    </row>
    <row r="16" spans="1:22" ht="16.5" x14ac:dyDescent="0.25">
      <c r="A16" s="33">
        <v>11</v>
      </c>
      <c r="B16" s="21"/>
      <c r="C16" s="21"/>
      <c r="D16" s="16"/>
      <c r="E16" s="35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2"/>
      <c r="R16" s="34"/>
      <c r="U16" s="31" t="s">
        <v>42</v>
      </c>
      <c r="V16" s="30" t="s">
        <v>22</v>
      </c>
    </row>
    <row r="17" spans="1:22" ht="16.5" x14ac:dyDescent="0.25">
      <c r="A17" s="33">
        <v>12</v>
      </c>
      <c r="B17" s="21"/>
      <c r="C17" s="21"/>
      <c r="D17" s="16"/>
      <c r="E17" s="35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2"/>
      <c r="R17" s="34"/>
      <c r="U17" s="28" t="s">
        <v>24</v>
      </c>
      <c r="V17" s="4">
        <f>COUNTIF(Q6:Q55,"PM")</f>
        <v>0</v>
      </c>
    </row>
    <row r="18" spans="1:22" ht="16.5" x14ac:dyDescent="0.25">
      <c r="A18" s="33">
        <v>13</v>
      </c>
      <c r="B18" s="21"/>
      <c r="C18" s="21"/>
      <c r="D18" s="16"/>
      <c r="E18" s="35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2"/>
      <c r="R18" s="34"/>
      <c r="U18" s="28" t="s">
        <v>23</v>
      </c>
      <c r="V18" s="4">
        <f>COUNTIF(Q6:Q56,"PC")</f>
        <v>2</v>
      </c>
    </row>
    <row r="19" spans="1:22" ht="17.25" x14ac:dyDescent="0.25">
      <c r="A19" s="33">
        <v>14</v>
      </c>
      <c r="B19" s="36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2"/>
      <c r="R19" s="34"/>
      <c r="U19" s="47" t="s">
        <v>43</v>
      </c>
      <c r="V19" s="48">
        <f>SUM(V17:V18)</f>
        <v>2</v>
      </c>
    </row>
    <row r="20" spans="1:22" ht="16.5" x14ac:dyDescent="0.25">
      <c r="A20" s="33">
        <v>15</v>
      </c>
      <c r="B20" s="36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2"/>
      <c r="R20" s="34"/>
    </row>
    <row r="21" spans="1:22" ht="16.5" x14ac:dyDescent="0.25">
      <c r="A21" s="33">
        <v>16</v>
      </c>
      <c r="B21" s="36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2"/>
      <c r="R21" s="34"/>
    </row>
    <row r="22" spans="1:22" ht="16.5" x14ac:dyDescent="0.25">
      <c r="A22" s="33">
        <v>17</v>
      </c>
      <c r="B22" s="36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2"/>
      <c r="R22" s="34"/>
      <c r="U22" s="45" t="s">
        <v>20</v>
      </c>
      <c r="V22" s="44" t="s">
        <v>22</v>
      </c>
    </row>
    <row r="23" spans="1:22" ht="16.5" x14ac:dyDescent="0.25">
      <c r="A23" s="33">
        <v>18</v>
      </c>
      <c r="B23" s="36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2"/>
      <c r="R23" s="34"/>
      <c r="U23" s="43" t="s">
        <v>34</v>
      </c>
      <c r="V23" s="44">
        <f>COUNTIF(R6:R55,"MCU")</f>
        <v>0</v>
      </c>
    </row>
    <row r="24" spans="1:22" ht="16.5" x14ac:dyDescent="0.25">
      <c r="A24" s="33">
        <v>19</v>
      </c>
      <c r="B24" s="36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2"/>
      <c r="R24" s="34"/>
      <c r="U24" s="43" t="s">
        <v>44</v>
      </c>
      <c r="V24" s="44">
        <f>COUNTIF(R6:R55,"GSM")</f>
        <v>0</v>
      </c>
    </row>
    <row r="25" spans="1:22" ht="16.5" x14ac:dyDescent="0.25">
      <c r="A25" s="33">
        <v>20</v>
      </c>
      <c r="B25" s="36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2"/>
      <c r="R25" s="34"/>
      <c r="U25" s="43" t="s">
        <v>35</v>
      </c>
      <c r="V25" s="44">
        <f>COUNTIF(R6:R55,"GPS")</f>
        <v>0</v>
      </c>
    </row>
    <row r="26" spans="1:22" ht="16.5" x14ac:dyDescent="0.25">
      <c r="A26" s="33">
        <v>21</v>
      </c>
      <c r="B26" s="36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2"/>
      <c r="R26" s="34"/>
      <c r="U26" s="43" t="s">
        <v>41</v>
      </c>
      <c r="V26" s="44">
        <f>COUNTIF(R6:R55,"NG")</f>
        <v>1</v>
      </c>
    </row>
    <row r="27" spans="1:22" ht="16.5" x14ac:dyDescent="0.25">
      <c r="A27" s="33">
        <v>22</v>
      </c>
      <c r="B27" s="36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2"/>
      <c r="R27" s="34"/>
      <c r="U27" s="43" t="s">
        <v>30</v>
      </c>
      <c r="V27" s="44">
        <f>COUNTIF(R6:R55,"LK")</f>
        <v>1</v>
      </c>
    </row>
    <row r="28" spans="1:22" ht="16.5" x14ac:dyDescent="0.25">
      <c r="A28" s="33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2"/>
      <c r="R28" s="34"/>
      <c r="U28" s="43" t="s">
        <v>36</v>
      </c>
      <c r="V28" s="44">
        <f>COUNTIF(R6:R55,"MCH")</f>
        <v>0</v>
      </c>
    </row>
    <row r="29" spans="1:22" ht="16.5" x14ac:dyDescent="0.25">
      <c r="A29" s="33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2"/>
      <c r="R29" s="34"/>
      <c r="U29" s="43" t="s">
        <v>37</v>
      </c>
      <c r="V29" s="44">
        <f>COUNTIF(R6:R55,"NCFW")</f>
        <v>0</v>
      </c>
    </row>
    <row r="30" spans="1:22" ht="16.5" x14ac:dyDescent="0.25">
      <c r="A30" s="33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2"/>
      <c r="R30" s="34"/>
      <c r="U30" s="43" t="s">
        <v>38</v>
      </c>
      <c r="V30" s="44">
        <f>COUNTIF(R6:R55,"KL")</f>
        <v>0</v>
      </c>
    </row>
    <row r="31" spans="1:22" ht="16.5" x14ac:dyDescent="0.25">
      <c r="A31" s="33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2"/>
      <c r="R31" s="34"/>
    </row>
    <row r="32" spans="1:22" ht="16.5" x14ac:dyDescent="0.25">
      <c r="A32" s="33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2"/>
      <c r="R32" s="34"/>
    </row>
    <row r="33" spans="1:18" ht="16.5" x14ac:dyDescent="0.25">
      <c r="A33" s="33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2"/>
      <c r="R33" s="34"/>
    </row>
    <row r="34" spans="1:18" ht="16.5" x14ac:dyDescent="0.25">
      <c r="A34" s="33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2"/>
      <c r="R34" s="34"/>
    </row>
    <row r="35" spans="1:18" ht="16.5" x14ac:dyDescent="0.25">
      <c r="A35" s="33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2"/>
      <c r="R35" s="34"/>
    </row>
    <row r="36" spans="1:18" ht="16.5" x14ac:dyDescent="0.25">
      <c r="A36" s="33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2"/>
      <c r="R36" s="34"/>
    </row>
    <row r="37" spans="1:18" ht="16.5" x14ac:dyDescent="0.25">
      <c r="A37" s="33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2"/>
      <c r="R37" s="34"/>
    </row>
    <row r="38" spans="1:18" ht="16.5" x14ac:dyDescent="0.25">
      <c r="A38" s="33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2"/>
      <c r="R38" s="34"/>
    </row>
    <row r="39" spans="1:18" ht="16.5" x14ac:dyDescent="0.25">
      <c r="A39" s="33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2"/>
      <c r="R39" s="34"/>
    </row>
    <row r="40" spans="1:18" ht="16.5" x14ac:dyDescent="0.25">
      <c r="A40" s="33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2"/>
      <c r="R40" s="34"/>
    </row>
    <row r="41" spans="1:18" ht="16.5" x14ac:dyDescent="0.25">
      <c r="A41" s="33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2"/>
      <c r="R41" s="34"/>
    </row>
    <row r="42" spans="1:18" ht="16.5" x14ac:dyDescent="0.25">
      <c r="A42" s="33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2"/>
      <c r="R42" s="34"/>
    </row>
    <row r="43" spans="1:18" ht="16.5" x14ac:dyDescent="0.25">
      <c r="A43" s="33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2"/>
      <c r="R43" s="34"/>
    </row>
    <row r="44" spans="1:18" ht="16.5" x14ac:dyDescent="0.25">
      <c r="A44" s="33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2"/>
      <c r="R44" s="34"/>
    </row>
    <row r="45" spans="1:18" ht="16.5" x14ac:dyDescent="0.25">
      <c r="A45" s="33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2"/>
      <c r="R45" s="34"/>
    </row>
    <row r="46" spans="1:18" ht="16.5" x14ac:dyDescent="0.25">
      <c r="A46" s="33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2"/>
      <c r="R46" s="34"/>
    </row>
    <row r="47" spans="1:18" ht="16.5" x14ac:dyDescent="0.25">
      <c r="A47" s="33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2"/>
      <c r="R47" s="34"/>
    </row>
    <row r="48" spans="1:18" ht="16.5" x14ac:dyDescent="0.25">
      <c r="A48" s="33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2"/>
      <c r="R48" s="34"/>
    </row>
    <row r="49" spans="1:18" ht="16.5" x14ac:dyDescent="0.25">
      <c r="A49" s="33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2"/>
      <c r="R49" s="34"/>
    </row>
    <row r="50" spans="1:18" ht="16.5" x14ac:dyDescent="0.25">
      <c r="A50" s="33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2"/>
      <c r="R50" s="34"/>
    </row>
    <row r="51" spans="1:18" ht="16.5" x14ac:dyDescent="0.25">
      <c r="A51" s="33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2"/>
      <c r="R51" s="34"/>
    </row>
    <row r="52" spans="1:18" ht="16.5" x14ac:dyDescent="0.25">
      <c r="A52" s="33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2"/>
      <c r="R52" s="34"/>
    </row>
    <row r="53" spans="1:18" ht="16.5" x14ac:dyDescent="0.25">
      <c r="A53" s="33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2"/>
      <c r="R53" s="34"/>
    </row>
    <row r="54" spans="1:18" ht="16.5" x14ac:dyDescent="0.25">
      <c r="A54" s="33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2"/>
      <c r="R54" s="34"/>
    </row>
    <row r="55" spans="1:18" ht="16.5" x14ac:dyDescent="0.25">
      <c r="A55" s="33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4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53.5703125" style="6" customWidth="1"/>
    <col min="10" max="10" width="60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7" t="s">
        <v>46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11"/>
    </row>
    <row r="2" spans="1:22" ht="20.25" customHeight="1" x14ac:dyDescent="0.25">
      <c r="A2" s="78" t="s">
        <v>11</v>
      </c>
      <c r="B2" s="79"/>
      <c r="C2" s="79"/>
      <c r="D2" s="79"/>
      <c r="E2" s="80" t="s">
        <v>49</v>
      </c>
      <c r="F2" s="8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9"/>
      <c r="M3" s="38"/>
      <c r="N3" s="38"/>
      <c r="O3" s="38"/>
      <c r="P3" s="38"/>
      <c r="Q3" s="40"/>
    </row>
    <row r="4" spans="1:22" ht="16.5" x14ac:dyDescent="0.25">
      <c r="A4" s="81" t="s">
        <v>0</v>
      </c>
      <c r="B4" s="82" t="s">
        <v>10</v>
      </c>
      <c r="C4" s="82"/>
      <c r="D4" s="82"/>
      <c r="E4" s="82"/>
      <c r="F4" s="82"/>
      <c r="G4" s="82"/>
      <c r="H4" s="82"/>
      <c r="I4" s="82"/>
      <c r="J4" s="73" t="s">
        <v>6</v>
      </c>
      <c r="K4" s="73" t="s">
        <v>15</v>
      </c>
      <c r="L4" s="73"/>
      <c r="M4" s="73" t="s">
        <v>8</v>
      </c>
      <c r="N4" s="73"/>
      <c r="O4" s="83" t="s">
        <v>9</v>
      </c>
      <c r="P4" s="83" t="s">
        <v>18</v>
      </c>
      <c r="Q4" s="73" t="s">
        <v>26</v>
      </c>
      <c r="R4" s="73" t="s">
        <v>20</v>
      </c>
      <c r="U4" s="73" t="s">
        <v>26</v>
      </c>
      <c r="V4" s="73" t="s">
        <v>20</v>
      </c>
    </row>
    <row r="5" spans="1:22" ht="45" customHeight="1" x14ac:dyDescent="0.25">
      <c r="A5" s="81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5" t="s">
        <v>5</v>
      </c>
      <c r="H5" s="5" t="s">
        <v>7</v>
      </c>
      <c r="I5" s="19" t="s">
        <v>19</v>
      </c>
      <c r="J5" s="73"/>
      <c r="K5" s="57" t="s">
        <v>16</v>
      </c>
      <c r="L5" s="57" t="s">
        <v>17</v>
      </c>
      <c r="M5" s="56" t="s">
        <v>13</v>
      </c>
      <c r="N5" s="57" t="s">
        <v>14</v>
      </c>
      <c r="O5" s="83"/>
      <c r="P5" s="83"/>
      <c r="Q5" s="73"/>
      <c r="R5" s="73"/>
      <c r="U5" s="73"/>
      <c r="V5" s="73"/>
    </row>
    <row r="6" spans="1:22" s="2" customFormat="1" ht="17.25" customHeight="1" x14ac:dyDescent="0.25">
      <c r="A6" s="33">
        <v>1</v>
      </c>
      <c r="B6" s="21">
        <v>43255</v>
      </c>
      <c r="C6" s="21">
        <v>43408</v>
      </c>
      <c r="D6" s="4" t="s">
        <v>47</v>
      </c>
      <c r="E6" s="22">
        <v>864161023179745</v>
      </c>
      <c r="F6" s="4"/>
      <c r="G6" s="4" t="s">
        <v>48</v>
      </c>
      <c r="H6" s="4"/>
      <c r="I6" s="24" t="s">
        <v>64</v>
      </c>
      <c r="J6" s="16" t="s">
        <v>66</v>
      </c>
      <c r="K6" s="16" t="s">
        <v>63</v>
      </c>
      <c r="L6" s="16" t="s">
        <v>65</v>
      </c>
      <c r="M6" s="16" t="s">
        <v>67</v>
      </c>
      <c r="N6" s="16"/>
      <c r="O6" s="16" t="s">
        <v>61</v>
      </c>
      <c r="P6" s="16" t="s">
        <v>62</v>
      </c>
      <c r="Q6" s="27" t="s">
        <v>25</v>
      </c>
      <c r="R6" s="4" t="s">
        <v>39</v>
      </c>
      <c r="U6" s="74" t="s">
        <v>25</v>
      </c>
      <c r="V6" s="41" t="s">
        <v>28</v>
      </c>
    </row>
    <row r="7" spans="1:22" s="71" customFormat="1" ht="15.75" customHeight="1" x14ac:dyDescent="0.25">
      <c r="A7" s="16">
        <v>2</v>
      </c>
      <c r="B7" s="21" t="s">
        <v>106</v>
      </c>
      <c r="C7" s="21" t="s">
        <v>130</v>
      </c>
      <c r="D7" s="16" t="s">
        <v>47</v>
      </c>
      <c r="E7" s="35">
        <v>865904028268172</v>
      </c>
      <c r="F7" s="16"/>
      <c r="G7" s="16" t="s">
        <v>48</v>
      </c>
      <c r="H7" s="16" t="s">
        <v>126</v>
      </c>
      <c r="I7" s="24" t="s">
        <v>125</v>
      </c>
      <c r="J7" s="16" t="s">
        <v>41</v>
      </c>
      <c r="K7" s="16"/>
      <c r="L7" s="16" t="s">
        <v>65</v>
      </c>
      <c r="M7" s="16" t="s">
        <v>124</v>
      </c>
      <c r="N7" s="16"/>
      <c r="O7" s="16" t="s">
        <v>61</v>
      </c>
      <c r="P7" s="16" t="s">
        <v>62</v>
      </c>
      <c r="Q7" s="63" t="s">
        <v>25</v>
      </c>
      <c r="R7" s="16" t="s">
        <v>40</v>
      </c>
      <c r="U7" s="75"/>
      <c r="V7" s="72" t="s">
        <v>45</v>
      </c>
    </row>
    <row r="8" spans="1:22" s="2" customFormat="1" ht="15.75" customHeight="1" x14ac:dyDescent="0.25">
      <c r="A8" s="33">
        <v>3</v>
      </c>
      <c r="B8" s="21"/>
      <c r="C8" s="21"/>
      <c r="D8" s="4"/>
      <c r="E8" s="22"/>
      <c r="F8" s="4"/>
      <c r="G8" s="4"/>
      <c r="H8" s="4"/>
      <c r="I8" s="24"/>
      <c r="J8" s="16"/>
      <c r="K8" s="16"/>
      <c r="L8" s="16"/>
      <c r="M8" s="16"/>
      <c r="N8" s="16"/>
      <c r="O8" s="16"/>
      <c r="P8" s="16"/>
      <c r="Q8" s="27"/>
      <c r="R8" s="4"/>
      <c r="U8" s="75"/>
      <c r="V8" s="41" t="s">
        <v>29</v>
      </c>
    </row>
    <row r="9" spans="1:22" s="2" customFormat="1" ht="15.75" customHeight="1" x14ac:dyDescent="0.25">
      <c r="A9" s="33">
        <v>4</v>
      </c>
      <c r="B9" s="21"/>
      <c r="C9" s="21"/>
      <c r="D9" s="4"/>
      <c r="E9" s="22"/>
      <c r="F9" s="4"/>
      <c r="G9" s="4"/>
      <c r="H9" s="4"/>
      <c r="I9" s="24"/>
      <c r="J9" s="17"/>
      <c r="K9" s="16"/>
      <c r="L9" s="16"/>
      <c r="M9" s="16"/>
      <c r="N9" s="16"/>
      <c r="O9" s="16"/>
      <c r="P9" s="16"/>
      <c r="Q9" s="27"/>
      <c r="R9" s="4"/>
      <c r="U9" s="75"/>
      <c r="V9" s="41" t="s">
        <v>40</v>
      </c>
    </row>
    <row r="10" spans="1:22" s="2" customFormat="1" ht="15.75" customHeight="1" x14ac:dyDescent="0.25">
      <c r="A10" s="33">
        <v>5</v>
      </c>
      <c r="B10" s="21"/>
      <c r="C10" s="21"/>
      <c r="D10" s="4"/>
      <c r="E10" s="22"/>
      <c r="F10" s="4"/>
      <c r="G10" s="4"/>
      <c r="H10" s="4"/>
      <c r="I10" s="25"/>
      <c r="J10" s="16"/>
      <c r="K10" s="16"/>
      <c r="L10" s="25"/>
      <c r="M10" s="16"/>
      <c r="N10" s="16"/>
      <c r="O10" s="16"/>
      <c r="P10" s="16"/>
      <c r="Q10" s="32"/>
      <c r="R10" s="55"/>
      <c r="U10" s="76"/>
      <c r="V10" s="41" t="s">
        <v>39</v>
      </c>
    </row>
    <row r="11" spans="1:22" s="53" customFormat="1" ht="15.75" customHeight="1" x14ac:dyDescent="0.25">
      <c r="A11" s="49">
        <v>6</v>
      </c>
      <c r="B11" s="50"/>
      <c r="C11" s="21"/>
      <c r="D11" s="51"/>
      <c r="E11" s="52"/>
      <c r="F11" s="51"/>
      <c r="G11" s="51"/>
      <c r="H11" s="51"/>
      <c r="I11" s="25"/>
      <c r="J11" s="25"/>
      <c r="K11" s="25"/>
      <c r="L11" s="25"/>
      <c r="M11" s="16"/>
      <c r="N11" s="25"/>
      <c r="O11" s="16"/>
      <c r="P11" s="16"/>
      <c r="Q11" s="32"/>
      <c r="R11" s="55"/>
      <c r="U11" s="74" t="s">
        <v>27</v>
      </c>
      <c r="V11" s="54" t="s">
        <v>31</v>
      </c>
    </row>
    <row r="12" spans="1:22" s="18" customFormat="1" ht="15.75" customHeight="1" x14ac:dyDescent="0.25">
      <c r="A12" s="33">
        <v>7</v>
      </c>
      <c r="B12" s="21"/>
      <c r="C12" s="21"/>
      <c r="D12" s="4"/>
      <c r="E12" s="22"/>
      <c r="F12" s="4"/>
      <c r="G12" s="4"/>
      <c r="H12" s="4"/>
      <c r="I12" s="16"/>
      <c r="J12" s="16"/>
      <c r="K12" s="16"/>
      <c r="L12" s="25"/>
      <c r="M12" s="16"/>
      <c r="N12" s="16"/>
      <c r="O12" s="16"/>
      <c r="P12" s="16"/>
      <c r="Q12" s="32"/>
      <c r="R12" s="55"/>
      <c r="U12" s="75"/>
      <c r="V12" s="42" t="s">
        <v>32</v>
      </c>
    </row>
    <row r="13" spans="1:22" s="2" customFormat="1" ht="15.75" customHeight="1" x14ac:dyDescent="0.25">
      <c r="A13" s="33">
        <v>8</v>
      </c>
      <c r="B13" s="21"/>
      <c r="C13" s="21"/>
      <c r="D13" s="4"/>
      <c r="E13" s="22"/>
      <c r="F13" s="4"/>
      <c r="G13" s="4"/>
      <c r="H13" s="4"/>
      <c r="I13" s="25"/>
      <c r="J13" s="25"/>
      <c r="K13" s="25"/>
      <c r="L13" s="16"/>
      <c r="M13" s="16"/>
      <c r="N13" s="25"/>
      <c r="O13" s="16"/>
      <c r="P13" s="16"/>
      <c r="Q13" s="32"/>
      <c r="R13" s="55"/>
      <c r="U13" s="76"/>
      <c r="V13" s="41" t="s">
        <v>33</v>
      </c>
    </row>
    <row r="14" spans="1:22" s="2" customFormat="1" ht="15.75" customHeight="1" x14ac:dyDescent="0.25">
      <c r="A14" s="33">
        <v>9</v>
      </c>
      <c r="B14" s="21"/>
      <c r="C14" s="21"/>
      <c r="D14" s="4"/>
      <c r="E14" s="22"/>
      <c r="F14" s="4"/>
      <c r="G14" s="4"/>
      <c r="H14" s="4"/>
      <c r="I14" s="25"/>
      <c r="J14" s="16"/>
      <c r="K14" s="16"/>
      <c r="L14" s="25"/>
      <c r="M14" s="16"/>
      <c r="N14" s="16"/>
      <c r="O14" s="16"/>
      <c r="P14" s="16"/>
      <c r="Q14" s="32"/>
      <c r="R14" s="55"/>
    </row>
    <row r="15" spans="1:22" ht="16.5" x14ac:dyDescent="0.25">
      <c r="A15" s="33">
        <v>10</v>
      </c>
      <c r="B15" s="21"/>
      <c r="C15" s="21"/>
      <c r="D15" s="4"/>
      <c r="E15" s="35"/>
      <c r="F15" s="16"/>
      <c r="G15" s="16"/>
      <c r="H15" s="4"/>
      <c r="I15" s="26"/>
      <c r="J15" s="16"/>
      <c r="K15" s="16"/>
      <c r="L15" s="25"/>
      <c r="M15" s="16"/>
      <c r="N15" s="16"/>
      <c r="O15" s="16"/>
      <c r="P15" s="16"/>
      <c r="Q15" s="32"/>
      <c r="R15" s="55"/>
    </row>
    <row r="16" spans="1:22" ht="16.5" x14ac:dyDescent="0.25">
      <c r="A16" s="33">
        <v>11</v>
      </c>
      <c r="B16" s="21"/>
      <c r="C16" s="21"/>
      <c r="D16" s="16"/>
      <c r="E16" s="35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2"/>
      <c r="R16" s="34"/>
      <c r="U16" s="31" t="s">
        <v>42</v>
      </c>
      <c r="V16" s="30" t="s">
        <v>22</v>
      </c>
    </row>
    <row r="17" spans="1:22" ht="16.5" x14ac:dyDescent="0.25">
      <c r="A17" s="33">
        <v>12</v>
      </c>
      <c r="B17" s="21"/>
      <c r="C17" s="21"/>
      <c r="D17" s="16"/>
      <c r="E17" s="35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2"/>
      <c r="R17" s="34"/>
      <c r="U17" s="28" t="s">
        <v>24</v>
      </c>
      <c r="V17" s="4">
        <f>COUNTIF(Q6:Q55,"PM")</f>
        <v>0</v>
      </c>
    </row>
    <row r="18" spans="1:22" ht="16.5" x14ac:dyDescent="0.25">
      <c r="A18" s="33">
        <v>13</v>
      </c>
      <c r="B18" s="21"/>
      <c r="C18" s="21"/>
      <c r="D18" s="16"/>
      <c r="E18" s="35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2"/>
      <c r="R18" s="34"/>
      <c r="U18" s="28" t="s">
        <v>23</v>
      </c>
      <c r="V18" s="4">
        <f>COUNTIF(Q6:Q56,"PC")</f>
        <v>2</v>
      </c>
    </row>
    <row r="19" spans="1:22" ht="17.25" x14ac:dyDescent="0.25">
      <c r="A19" s="33">
        <v>14</v>
      </c>
      <c r="B19" s="36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2"/>
      <c r="R19" s="34"/>
      <c r="U19" s="47" t="s">
        <v>43</v>
      </c>
      <c r="V19" s="48">
        <f>SUM(V17:V18)</f>
        <v>2</v>
      </c>
    </row>
    <row r="20" spans="1:22" ht="16.5" x14ac:dyDescent="0.25">
      <c r="A20" s="33">
        <v>15</v>
      </c>
      <c r="B20" s="36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2"/>
      <c r="R20" s="34"/>
    </row>
    <row r="21" spans="1:22" ht="16.5" x14ac:dyDescent="0.25">
      <c r="A21" s="33">
        <v>16</v>
      </c>
      <c r="B21" s="36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2"/>
      <c r="R21" s="34"/>
    </row>
    <row r="22" spans="1:22" ht="16.5" x14ac:dyDescent="0.25">
      <c r="A22" s="33">
        <v>17</v>
      </c>
      <c r="B22" s="36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2"/>
      <c r="R22" s="34"/>
      <c r="U22" s="45" t="s">
        <v>20</v>
      </c>
      <c r="V22" s="44" t="s">
        <v>22</v>
      </c>
    </row>
    <row r="23" spans="1:22" ht="16.5" x14ac:dyDescent="0.25">
      <c r="A23" s="33">
        <v>18</v>
      </c>
      <c r="B23" s="36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2"/>
      <c r="R23" s="34"/>
      <c r="U23" s="43" t="s">
        <v>34</v>
      </c>
      <c r="V23" s="44">
        <f>COUNTIF(R6:R55,"MCU")</f>
        <v>0</v>
      </c>
    </row>
    <row r="24" spans="1:22" ht="16.5" x14ac:dyDescent="0.25">
      <c r="A24" s="33">
        <v>19</v>
      </c>
      <c r="B24" s="36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2"/>
      <c r="R24" s="34"/>
      <c r="U24" s="43" t="s">
        <v>44</v>
      </c>
      <c r="V24" s="44">
        <f>COUNTIF(R6:R55,"GSM")</f>
        <v>0</v>
      </c>
    </row>
    <row r="25" spans="1:22" ht="16.5" x14ac:dyDescent="0.25">
      <c r="A25" s="33">
        <v>20</v>
      </c>
      <c r="B25" s="36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2"/>
      <c r="R25" s="34"/>
      <c r="U25" s="43" t="s">
        <v>35</v>
      </c>
      <c r="V25" s="44">
        <f>COUNTIF(R6:R55,"GPS")</f>
        <v>0</v>
      </c>
    </row>
    <row r="26" spans="1:22" ht="16.5" x14ac:dyDescent="0.25">
      <c r="A26" s="33">
        <v>21</v>
      </c>
      <c r="B26" s="36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2"/>
      <c r="R26" s="34"/>
      <c r="U26" s="43" t="s">
        <v>41</v>
      </c>
      <c r="V26" s="44">
        <f>COUNTIF(R6:R55,"NG")</f>
        <v>1</v>
      </c>
    </row>
    <row r="27" spans="1:22" ht="16.5" x14ac:dyDescent="0.25">
      <c r="A27" s="33">
        <v>22</v>
      </c>
      <c r="B27" s="36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2"/>
      <c r="R27" s="34"/>
      <c r="U27" s="43" t="s">
        <v>30</v>
      </c>
      <c r="V27" s="44">
        <f>COUNTIF(R6:R55,"LK")</f>
        <v>1</v>
      </c>
    </row>
    <row r="28" spans="1:22" ht="16.5" x14ac:dyDescent="0.25">
      <c r="A28" s="33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2"/>
      <c r="R28" s="34"/>
      <c r="U28" s="43" t="s">
        <v>36</v>
      </c>
      <c r="V28" s="44">
        <f>COUNTIF(R6:R55,"MCH")</f>
        <v>0</v>
      </c>
    </row>
    <row r="29" spans="1:22" ht="16.5" x14ac:dyDescent="0.25">
      <c r="A29" s="33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2"/>
      <c r="R29" s="34"/>
      <c r="U29" s="43" t="s">
        <v>37</v>
      </c>
      <c r="V29" s="44">
        <f>COUNTIF(R6:R55,"NCFW")</f>
        <v>0</v>
      </c>
    </row>
    <row r="30" spans="1:22" ht="16.5" x14ac:dyDescent="0.25">
      <c r="A30" s="33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2"/>
      <c r="R30" s="34"/>
      <c r="U30" s="43" t="s">
        <v>38</v>
      </c>
      <c r="V30" s="44">
        <f>COUNTIF(R6:R55,"KL")</f>
        <v>0</v>
      </c>
    </row>
    <row r="31" spans="1:22" ht="16.5" x14ac:dyDescent="0.25">
      <c r="A31" s="33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2"/>
      <c r="R31" s="34"/>
    </row>
    <row r="32" spans="1:22" ht="16.5" x14ac:dyDescent="0.25">
      <c r="A32" s="33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2"/>
      <c r="R32" s="34"/>
    </row>
    <row r="33" spans="1:18" ht="16.5" x14ac:dyDescent="0.25">
      <c r="A33" s="33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2"/>
      <c r="R33" s="34"/>
    </row>
    <row r="34" spans="1:18" ht="16.5" x14ac:dyDescent="0.25">
      <c r="A34" s="33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2"/>
      <c r="R34" s="34"/>
    </row>
    <row r="35" spans="1:18" ht="16.5" x14ac:dyDescent="0.25">
      <c r="A35" s="33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2"/>
      <c r="R35" s="34"/>
    </row>
    <row r="36" spans="1:18" ht="16.5" x14ac:dyDescent="0.25">
      <c r="A36" s="33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2"/>
      <c r="R36" s="34"/>
    </row>
    <row r="37" spans="1:18" ht="16.5" x14ac:dyDescent="0.25">
      <c r="A37" s="33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2"/>
      <c r="R37" s="34"/>
    </row>
    <row r="38" spans="1:18" ht="16.5" x14ac:dyDescent="0.25">
      <c r="A38" s="33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2"/>
      <c r="R38" s="34"/>
    </row>
    <row r="39" spans="1:18" ht="16.5" x14ac:dyDescent="0.25">
      <c r="A39" s="33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2"/>
      <c r="R39" s="34"/>
    </row>
    <row r="40" spans="1:18" ht="16.5" x14ac:dyDescent="0.25">
      <c r="A40" s="33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2"/>
      <c r="R40" s="34"/>
    </row>
    <row r="41" spans="1:18" ht="16.5" x14ac:dyDescent="0.25">
      <c r="A41" s="33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2"/>
      <c r="R41" s="34"/>
    </row>
    <row r="42" spans="1:18" ht="16.5" x14ac:dyDescent="0.25">
      <c r="A42" s="33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2"/>
      <c r="R42" s="34"/>
    </row>
    <row r="43" spans="1:18" ht="16.5" x14ac:dyDescent="0.25">
      <c r="A43" s="33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2"/>
      <c r="R43" s="34"/>
    </row>
    <row r="44" spans="1:18" ht="16.5" x14ac:dyDescent="0.25">
      <c r="A44" s="33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2"/>
      <c r="R44" s="34"/>
    </row>
    <row r="45" spans="1:18" ht="16.5" x14ac:dyDescent="0.25">
      <c r="A45" s="33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2"/>
      <c r="R45" s="34"/>
    </row>
    <row r="46" spans="1:18" ht="16.5" x14ac:dyDescent="0.25">
      <c r="A46" s="33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2"/>
      <c r="R46" s="34"/>
    </row>
    <row r="47" spans="1:18" ht="16.5" x14ac:dyDescent="0.25">
      <c r="A47" s="33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2"/>
      <c r="R47" s="34"/>
    </row>
    <row r="48" spans="1:18" ht="16.5" x14ac:dyDescent="0.25">
      <c r="A48" s="33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2"/>
      <c r="R48" s="34"/>
    </row>
    <row r="49" spans="1:18" ht="16.5" x14ac:dyDescent="0.25">
      <c r="A49" s="33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2"/>
      <c r="R49" s="34"/>
    </row>
    <row r="50" spans="1:18" ht="16.5" x14ac:dyDescent="0.25">
      <c r="A50" s="33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2"/>
      <c r="R50" s="34"/>
    </row>
    <row r="51" spans="1:18" ht="16.5" x14ac:dyDescent="0.25">
      <c r="A51" s="33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2"/>
      <c r="R51" s="34"/>
    </row>
    <row r="52" spans="1:18" ht="16.5" x14ac:dyDescent="0.25">
      <c r="A52" s="33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2"/>
      <c r="R52" s="34"/>
    </row>
    <row r="53" spans="1:18" ht="16.5" x14ac:dyDescent="0.25">
      <c r="A53" s="33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2"/>
      <c r="R53" s="34"/>
    </row>
    <row r="54" spans="1:18" ht="16.5" x14ac:dyDescent="0.25">
      <c r="A54" s="33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2"/>
      <c r="R54" s="34"/>
    </row>
    <row r="55" spans="1:18" ht="16.5" x14ac:dyDescent="0.25">
      <c r="A55" s="33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4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53.5703125" style="6" customWidth="1"/>
    <col min="10" max="10" width="60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7" t="s">
        <v>46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11"/>
    </row>
    <row r="2" spans="1:22" ht="20.25" customHeight="1" x14ac:dyDescent="0.25">
      <c r="A2" s="78" t="s">
        <v>11</v>
      </c>
      <c r="B2" s="79"/>
      <c r="C2" s="79"/>
      <c r="D2" s="79"/>
      <c r="E2" s="80" t="s">
        <v>49</v>
      </c>
      <c r="F2" s="8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9"/>
      <c r="M3" s="38"/>
      <c r="N3" s="38"/>
      <c r="O3" s="38"/>
      <c r="P3" s="38"/>
      <c r="Q3" s="40"/>
    </row>
    <row r="4" spans="1:22" ht="16.5" x14ac:dyDescent="0.25">
      <c r="A4" s="81" t="s">
        <v>0</v>
      </c>
      <c r="B4" s="82" t="s">
        <v>10</v>
      </c>
      <c r="C4" s="82"/>
      <c r="D4" s="82"/>
      <c r="E4" s="82"/>
      <c r="F4" s="82"/>
      <c r="G4" s="82"/>
      <c r="H4" s="82"/>
      <c r="I4" s="82"/>
      <c r="J4" s="73" t="s">
        <v>6</v>
      </c>
      <c r="K4" s="73" t="s">
        <v>15</v>
      </c>
      <c r="L4" s="73"/>
      <c r="M4" s="73" t="s">
        <v>8</v>
      </c>
      <c r="N4" s="73"/>
      <c r="O4" s="83" t="s">
        <v>9</v>
      </c>
      <c r="P4" s="83" t="s">
        <v>18</v>
      </c>
      <c r="Q4" s="73" t="s">
        <v>26</v>
      </c>
      <c r="R4" s="73" t="s">
        <v>20</v>
      </c>
      <c r="U4" s="73" t="s">
        <v>26</v>
      </c>
      <c r="V4" s="73" t="s">
        <v>20</v>
      </c>
    </row>
    <row r="5" spans="1:22" ht="45" customHeight="1" x14ac:dyDescent="0.25">
      <c r="A5" s="81"/>
      <c r="B5" s="59" t="s">
        <v>1</v>
      </c>
      <c r="C5" s="59" t="s">
        <v>2</v>
      </c>
      <c r="D5" s="58" t="s">
        <v>3</v>
      </c>
      <c r="E5" s="58" t="s">
        <v>12</v>
      </c>
      <c r="F5" s="58" t="s">
        <v>4</v>
      </c>
      <c r="G5" s="5" t="s">
        <v>5</v>
      </c>
      <c r="H5" s="5" t="s">
        <v>7</v>
      </c>
      <c r="I5" s="19" t="s">
        <v>19</v>
      </c>
      <c r="J5" s="73"/>
      <c r="K5" s="59" t="s">
        <v>16</v>
      </c>
      <c r="L5" s="59" t="s">
        <v>17</v>
      </c>
      <c r="M5" s="58" t="s">
        <v>13</v>
      </c>
      <c r="N5" s="59" t="s">
        <v>14</v>
      </c>
      <c r="O5" s="83"/>
      <c r="P5" s="83"/>
      <c r="Q5" s="73"/>
      <c r="R5" s="73"/>
      <c r="U5" s="73"/>
      <c r="V5" s="73"/>
    </row>
    <row r="6" spans="1:22" s="2" customFormat="1" ht="17.25" customHeight="1" x14ac:dyDescent="0.25">
      <c r="A6" s="33">
        <v>1</v>
      </c>
      <c r="B6" s="21">
        <v>43255</v>
      </c>
      <c r="C6" s="21">
        <v>43408</v>
      </c>
      <c r="D6" s="4" t="s">
        <v>54</v>
      </c>
      <c r="E6" s="22" t="s">
        <v>55</v>
      </c>
      <c r="F6" s="4"/>
      <c r="G6" s="4"/>
      <c r="H6" s="4"/>
      <c r="I6" s="24"/>
      <c r="J6" s="16" t="s">
        <v>102</v>
      </c>
      <c r="K6" s="16"/>
      <c r="L6" s="16"/>
      <c r="M6" s="16"/>
      <c r="N6" s="16"/>
      <c r="O6" s="16" t="s">
        <v>61</v>
      </c>
      <c r="P6" s="16" t="s">
        <v>62</v>
      </c>
      <c r="Q6" s="27" t="s">
        <v>25</v>
      </c>
      <c r="R6" s="4" t="s">
        <v>39</v>
      </c>
      <c r="U6" s="74" t="s">
        <v>25</v>
      </c>
      <c r="V6" s="41" t="s">
        <v>28</v>
      </c>
    </row>
    <row r="7" spans="1:22" s="2" customFormat="1" ht="15.75" customHeight="1" x14ac:dyDescent="0.25">
      <c r="A7" s="33">
        <v>2</v>
      </c>
      <c r="B7" s="21" t="s">
        <v>106</v>
      </c>
      <c r="C7" s="21" t="s">
        <v>130</v>
      </c>
      <c r="D7" s="4" t="s">
        <v>54</v>
      </c>
      <c r="E7" s="22" t="s">
        <v>107</v>
      </c>
      <c r="F7" s="4"/>
      <c r="G7" s="4"/>
      <c r="H7" s="4"/>
      <c r="I7" s="24"/>
      <c r="J7" s="16" t="s">
        <v>127</v>
      </c>
      <c r="K7" s="16"/>
      <c r="L7" s="16"/>
      <c r="M7" s="16" t="s">
        <v>128</v>
      </c>
      <c r="N7" s="16"/>
      <c r="O7" s="16" t="s">
        <v>61</v>
      </c>
      <c r="P7" s="16" t="s">
        <v>62</v>
      </c>
      <c r="Q7" s="27" t="s">
        <v>25</v>
      </c>
      <c r="R7" s="4" t="s">
        <v>39</v>
      </c>
      <c r="U7" s="75"/>
      <c r="V7" s="41" t="s">
        <v>45</v>
      </c>
    </row>
    <row r="8" spans="1:22" s="2" customFormat="1" ht="15.75" customHeight="1" x14ac:dyDescent="0.25">
      <c r="A8" s="33">
        <v>3</v>
      </c>
      <c r="B8" s="21"/>
      <c r="C8" s="21"/>
      <c r="D8" s="4"/>
      <c r="E8" s="22"/>
      <c r="F8" s="4"/>
      <c r="G8" s="4"/>
      <c r="H8" s="4"/>
      <c r="I8" s="24"/>
      <c r="J8" s="16"/>
      <c r="K8" s="16"/>
      <c r="L8" s="16"/>
      <c r="M8" s="16"/>
      <c r="N8" s="16"/>
      <c r="O8" s="16"/>
      <c r="P8" s="16"/>
      <c r="Q8" s="27"/>
      <c r="R8" s="4"/>
      <c r="U8" s="75"/>
      <c r="V8" s="41" t="s">
        <v>29</v>
      </c>
    </row>
    <row r="9" spans="1:22" s="2" customFormat="1" ht="15.75" customHeight="1" x14ac:dyDescent="0.25">
      <c r="A9" s="33">
        <v>4</v>
      </c>
      <c r="B9" s="21"/>
      <c r="C9" s="21"/>
      <c r="D9" s="4"/>
      <c r="E9" s="22"/>
      <c r="F9" s="4"/>
      <c r="G9" s="4"/>
      <c r="H9" s="4"/>
      <c r="I9" s="24"/>
      <c r="J9" s="17"/>
      <c r="K9" s="16"/>
      <c r="L9" s="16"/>
      <c r="M9" s="16"/>
      <c r="N9" s="16"/>
      <c r="O9" s="16"/>
      <c r="P9" s="16"/>
      <c r="Q9" s="27"/>
      <c r="R9" s="4"/>
      <c r="U9" s="75"/>
      <c r="V9" s="41" t="s">
        <v>40</v>
      </c>
    </row>
    <row r="10" spans="1:22" s="2" customFormat="1" ht="15.75" customHeight="1" x14ac:dyDescent="0.25">
      <c r="A10" s="33">
        <v>5</v>
      </c>
      <c r="B10" s="21"/>
      <c r="C10" s="21"/>
      <c r="D10" s="4"/>
      <c r="E10" s="22"/>
      <c r="F10" s="4"/>
      <c r="G10" s="4"/>
      <c r="H10" s="4"/>
      <c r="I10" s="25"/>
      <c r="J10" s="16"/>
      <c r="K10" s="16"/>
      <c r="L10" s="25"/>
      <c r="M10" s="16"/>
      <c r="N10" s="16"/>
      <c r="O10" s="16"/>
      <c r="P10" s="16"/>
      <c r="Q10" s="32"/>
      <c r="R10" s="55"/>
      <c r="U10" s="76"/>
      <c r="V10" s="41" t="s">
        <v>39</v>
      </c>
    </row>
    <row r="11" spans="1:22" s="53" customFormat="1" ht="15.75" customHeight="1" x14ac:dyDescent="0.25">
      <c r="A11" s="49">
        <v>6</v>
      </c>
      <c r="B11" s="50"/>
      <c r="C11" s="21"/>
      <c r="D11" s="51"/>
      <c r="E11" s="52"/>
      <c r="F11" s="51"/>
      <c r="G11" s="51"/>
      <c r="H11" s="51"/>
      <c r="I11" s="25"/>
      <c r="J11" s="25"/>
      <c r="K11" s="25"/>
      <c r="L11" s="25"/>
      <c r="M11" s="16"/>
      <c r="N11" s="25"/>
      <c r="O11" s="16"/>
      <c r="P11" s="16"/>
      <c r="Q11" s="32"/>
      <c r="R11" s="55"/>
      <c r="U11" s="74" t="s">
        <v>27</v>
      </c>
      <c r="V11" s="54" t="s">
        <v>31</v>
      </c>
    </row>
    <row r="12" spans="1:22" s="18" customFormat="1" ht="15.75" customHeight="1" x14ac:dyDescent="0.25">
      <c r="A12" s="33">
        <v>7</v>
      </c>
      <c r="B12" s="21"/>
      <c r="C12" s="21"/>
      <c r="D12" s="4"/>
      <c r="E12" s="22"/>
      <c r="F12" s="4"/>
      <c r="G12" s="4"/>
      <c r="H12" s="4"/>
      <c r="I12" s="16"/>
      <c r="J12" s="16"/>
      <c r="K12" s="16"/>
      <c r="L12" s="25"/>
      <c r="M12" s="16"/>
      <c r="N12" s="16"/>
      <c r="O12" s="16"/>
      <c r="P12" s="16"/>
      <c r="Q12" s="32"/>
      <c r="R12" s="55"/>
      <c r="U12" s="75"/>
      <c r="V12" s="42" t="s">
        <v>32</v>
      </c>
    </row>
    <row r="13" spans="1:22" s="2" customFormat="1" ht="15.75" customHeight="1" x14ac:dyDescent="0.25">
      <c r="A13" s="33">
        <v>8</v>
      </c>
      <c r="B13" s="21"/>
      <c r="C13" s="21"/>
      <c r="D13" s="4"/>
      <c r="E13" s="22"/>
      <c r="F13" s="4"/>
      <c r="G13" s="4"/>
      <c r="H13" s="4"/>
      <c r="I13" s="25"/>
      <c r="J13" s="25"/>
      <c r="K13" s="25"/>
      <c r="L13" s="16"/>
      <c r="M13" s="16"/>
      <c r="N13" s="25"/>
      <c r="O13" s="16"/>
      <c r="P13" s="16"/>
      <c r="Q13" s="32"/>
      <c r="R13" s="55"/>
      <c r="U13" s="76"/>
      <c r="V13" s="41" t="s">
        <v>33</v>
      </c>
    </row>
    <row r="14" spans="1:22" s="2" customFormat="1" ht="15.75" customHeight="1" x14ac:dyDescent="0.25">
      <c r="A14" s="33">
        <v>9</v>
      </c>
      <c r="B14" s="21"/>
      <c r="C14" s="21"/>
      <c r="D14" s="4"/>
      <c r="E14" s="22"/>
      <c r="F14" s="4"/>
      <c r="G14" s="4"/>
      <c r="H14" s="4"/>
      <c r="I14" s="25"/>
      <c r="J14" s="16"/>
      <c r="K14" s="16"/>
      <c r="L14" s="25"/>
      <c r="M14" s="16"/>
      <c r="N14" s="16"/>
      <c r="O14" s="16"/>
      <c r="P14" s="16"/>
      <c r="Q14" s="32"/>
      <c r="R14" s="55"/>
    </row>
    <row r="15" spans="1:22" ht="16.5" x14ac:dyDescent="0.25">
      <c r="A15" s="33">
        <v>10</v>
      </c>
      <c r="B15" s="21"/>
      <c r="C15" s="21"/>
      <c r="D15" s="4"/>
      <c r="E15" s="35"/>
      <c r="F15" s="16"/>
      <c r="G15" s="16"/>
      <c r="H15" s="4"/>
      <c r="I15" s="26"/>
      <c r="J15" s="16"/>
      <c r="K15" s="16"/>
      <c r="L15" s="25"/>
      <c r="M15" s="16"/>
      <c r="N15" s="16"/>
      <c r="O15" s="16"/>
      <c r="P15" s="16"/>
      <c r="Q15" s="32"/>
      <c r="R15" s="55"/>
    </row>
    <row r="16" spans="1:22" ht="16.5" x14ac:dyDescent="0.25">
      <c r="A16" s="33">
        <v>11</v>
      </c>
      <c r="B16" s="21"/>
      <c r="C16" s="21"/>
      <c r="D16" s="16"/>
      <c r="E16" s="35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2"/>
      <c r="R16" s="34"/>
      <c r="U16" s="31" t="s">
        <v>42</v>
      </c>
      <c r="V16" s="30" t="s">
        <v>22</v>
      </c>
    </row>
    <row r="17" spans="1:22" ht="16.5" x14ac:dyDescent="0.25">
      <c r="A17" s="33">
        <v>12</v>
      </c>
      <c r="B17" s="21"/>
      <c r="C17" s="21"/>
      <c r="D17" s="16"/>
      <c r="E17" s="35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2"/>
      <c r="R17" s="34"/>
      <c r="U17" s="28" t="s">
        <v>24</v>
      </c>
      <c r="V17" s="4">
        <f>COUNTIF(Q6:Q55,"PM")</f>
        <v>0</v>
      </c>
    </row>
    <row r="18" spans="1:22" ht="16.5" x14ac:dyDescent="0.25">
      <c r="A18" s="33">
        <v>13</v>
      </c>
      <c r="B18" s="21"/>
      <c r="C18" s="21"/>
      <c r="D18" s="16"/>
      <c r="E18" s="35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2"/>
      <c r="R18" s="34"/>
      <c r="U18" s="28" t="s">
        <v>23</v>
      </c>
      <c r="V18" s="4">
        <f>COUNTIF(Q6:Q56,"PC")</f>
        <v>2</v>
      </c>
    </row>
    <row r="19" spans="1:22" ht="17.25" x14ac:dyDescent="0.25">
      <c r="A19" s="33">
        <v>14</v>
      </c>
      <c r="B19" s="36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2"/>
      <c r="R19" s="34"/>
      <c r="U19" s="47" t="s">
        <v>43</v>
      </c>
      <c r="V19" s="48">
        <f>SUM(V17:V18)</f>
        <v>2</v>
      </c>
    </row>
    <row r="20" spans="1:22" ht="16.5" x14ac:dyDescent="0.25">
      <c r="A20" s="33">
        <v>15</v>
      </c>
      <c r="B20" s="36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2"/>
      <c r="R20" s="34"/>
    </row>
    <row r="21" spans="1:22" ht="16.5" x14ac:dyDescent="0.25">
      <c r="A21" s="33">
        <v>16</v>
      </c>
      <c r="B21" s="36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2"/>
      <c r="R21" s="34"/>
    </row>
    <row r="22" spans="1:22" ht="16.5" x14ac:dyDescent="0.25">
      <c r="A22" s="33">
        <v>17</v>
      </c>
      <c r="B22" s="36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2"/>
      <c r="R22" s="34"/>
      <c r="U22" s="45" t="s">
        <v>20</v>
      </c>
      <c r="V22" s="44" t="s">
        <v>22</v>
      </c>
    </row>
    <row r="23" spans="1:22" ht="16.5" x14ac:dyDescent="0.25">
      <c r="A23" s="33">
        <v>18</v>
      </c>
      <c r="B23" s="36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2"/>
      <c r="R23" s="34"/>
      <c r="U23" s="43" t="s">
        <v>34</v>
      </c>
      <c r="V23" s="44">
        <f>COUNTIF(R6:R55,"MCU")</f>
        <v>0</v>
      </c>
    </row>
    <row r="24" spans="1:22" ht="16.5" x14ac:dyDescent="0.25">
      <c r="A24" s="33">
        <v>19</v>
      </c>
      <c r="B24" s="36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2"/>
      <c r="R24" s="34"/>
      <c r="U24" s="43" t="s">
        <v>44</v>
      </c>
      <c r="V24" s="44">
        <f>COUNTIF(R6:R55,"GSM")</f>
        <v>0</v>
      </c>
    </row>
    <row r="25" spans="1:22" ht="16.5" x14ac:dyDescent="0.25">
      <c r="A25" s="33">
        <v>20</v>
      </c>
      <c r="B25" s="36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2"/>
      <c r="R25" s="34"/>
      <c r="U25" s="43" t="s">
        <v>35</v>
      </c>
      <c r="V25" s="44">
        <f>COUNTIF(R6:R55,"GPS")</f>
        <v>0</v>
      </c>
    </row>
    <row r="26" spans="1:22" ht="16.5" x14ac:dyDescent="0.25">
      <c r="A26" s="33">
        <v>21</v>
      </c>
      <c r="B26" s="36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2"/>
      <c r="R26" s="34"/>
      <c r="U26" s="43" t="s">
        <v>41</v>
      </c>
      <c r="V26" s="44">
        <f>COUNTIF(R6:R55,"NG")</f>
        <v>0</v>
      </c>
    </row>
    <row r="27" spans="1:22" ht="16.5" x14ac:dyDescent="0.25">
      <c r="A27" s="33">
        <v>22</v>
      </c>
      <c r="B27" s="36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2"/>
      <c r="R27" s="34"/>
      <c r="U27" s="43" t="s">
        <v>30</v>
      </c>
      <c r="V27" s="44">
        <f>COUNTIF(R6:R55,"LK")</f>
        <v>2</v>
      </c>
    </row>
    <row r="28" spans="1:22" ht="16.5" x14ac:dyDescent="0.25">
      <c r="A28" s="33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2"/>
      <c r="R28" s="34"/>
      <c r="U28" s="43" t="s">
        <v>36</v>
      </c>
      <c r="V28" s="44">
        <f>COUNTIF(R6:R55,"MCH")</f>
        <v>0</v>
      </c>
    </row>
    <row r="29" spans="1:22" ht="16.5" x14ac:dyDescent="0.25">
      <c r="A29" s="33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2"/>
      <c r="R29" s="34"/>
      <c r="U29" s="43" t="s">
        <v>37</v>
      </c>
      <c r="V29" s="44">
        <f>COUNTIF(R6:R55,"NCFW")</f>
        <v>0</v>
      </c>
    </row>
    <row r="30" spans="1:22" ht="16.5" x14ac:dyDescent="0.25">
      <c r="A30" s="33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2"/>
      <c r="R30" s="34"/>
      <c r="U30" s="43" t="s">
        <v>38</v>
      </c>
      <c r="V30" s="44">
        <f>COUNTIF(R6:R55,"KL")</f>
        <v>0</v>
      </c>
    </row>
    <row r="31" spans="1:22" ht="16.5" x14ac:dyDescent="0.25">
      <c r="A31" s="33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2"/>
      <c r="R31" s="34"/>
    </row>
    <row r="32" spans="1:22" ht="16.5" x14ac:dyDescent="0.25">
      <c r="A32" s="33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2"/>
      <c r="R32" s="34"/>
    </row>
    <row r="33" spans="1:18" ht="16.5" x14ac:dyDescent="0.25">
      <c r="A33" s="33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2"/>
      <c r="R33" s="34"/>
    </row>
    <row r="34" spans="1:18" ht="16.5" x14ac:dyDescent="0.25">
      <c r="A34" s="33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2"/>
      <c r="R34" s="34"/>
    </row>
    <row r="35" spans="1:18" ht="16.5" x14ac:dyDescent="0.25">
      <c r="A35" s="33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2"/>
      <c r="R35" s="34"/>
    </row>
    <row r="36" spans="1:18" ht="16.5" x14ac:dyDescent="0.25">
      <c r="A36" s="33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2"/>
      <c r="R36" s="34"/>
    </row>
    <row r="37" spans="1:18" ht="16.5" x14ac:dyDescent="0.25">
      <c r="A37" s="33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2"/>
      <c r="R37" s="34"/>
    </row>
    <row r="38" spans="1:18" ht="16.5" x14ac:dyDescent="0.25">
      <c r="A38" s="33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2"/>
      <c r="R38" s="34"/>
    </row>
    <row r="39" spans="1:18" ht="16.5" x14ac:dyDescent="0.25">
      <c r="A39" s="33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2"/>
      <c r="R39" s="34"/>
    </row>
    <row r="40" spans="1:18" ht="16.5" x14ac:dyDescent="0.25">
      <c r="A40" s="33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2"/>
      <c r="R40" s="34"/>
    </row>
    <row r="41" spans="1:18" ht="16.5" x14ac:dyDescent="0.25">
      <c r="A41" s="33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2"/>
      <c r="R41" s="34"/>
    </row>
    <row r="42" spans="1:18" ht="16.5" x14ac:dyDescent="0.25">
      <c r="A42" s="33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2"/>
      <c r="R42" s="34"/>
    </row>
    <row r="43" spans="1:18" ht="16.5" x14ac:dyDescent="0.25">
      <c r="A43" s="33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2"/>
      <c r="R43" s="34"/>
    </row>
    <row r="44" spans="1:18" ht="16.5" x14ac:dyDescent="0.25">
      <c r="A44" s="33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2"/>
      <c r="R44" s="34"/>
    </row>
    <row r="45" spans="1:18" ht="16.5" x14ac:dyDescent="0.25">
      <c r="A45" s="33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2"/>
      <c r="R45" s="34"/>
    </row>
    <row r="46" spans="1:18" ht="16.5" x14ac:dyDescent="0.25">
      <c r="A46" s="33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2"/>
      <c r="R46" s="34"/>
    </row>
    <row r="47" spans="1:18" ht="16.5" x14ac:dyDescent="0.25">
      <c r="A47" s="33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2"/>
      <c r="R47" s="34"/>
    </row>
    <row r="48" spans="1:18" ht="16.5" x14ac:dyDescent="0.25">
      <c r="A48" s="33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2"/>
      <c r="R48" s="34"/>
    </row>
    <row r="49" spans="1:18" ht="16.5" x14ac:dyDescent="0.25">
      <c r="A49" s="33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2"/>
      <c r="R49" s="34"/>
    </row>
    <row r="50" spans="1:18" ht="16.5" x14ac:dyDescent="0.25">
      <c r="A50" s="33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2"/>
      <c r="R50" s="34"/>
    </row>
    <row r="51" spans="1:18" ht="16.5" x14ac:dyDescent="0.25">
      <c r="A51" s="33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2"/>
      <c r="R51" s="34"/>
    </row>
    <row r="52" spans="1:18" ht="16.5" x14ac:dyDescent="0.25">
      <c r="A52" s="33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2"/>
      <c r="R52" s="34"/>
    </row>
    <row r="53" spans="1:18" ht="16.5" x14ac:dyDescent="0.25">
      <c r="A53" s="33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2"/>
      <c r="R53" s="34"/>
    </row>
    <row r="54" spans="1:18" ht="16.5" x14ac:dyDescent="0.25">
      <c r="A54" s="33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2"/>
      <c r="R54" s="34"/>
    </row>
    <row r="55" spans="1:18" ht="16.5" x14ac:dyDescent="0.25">
      <c r="A55" s="33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4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I6" zoomScale="55" zoomScaleNormal="55" workbookViewId="0">
      <selection activeCell="B6" sqref="B6:R3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77" t="s">
        <v>46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"/>
      <c r="R1" s="46"/>
    </row>
    <row r="2" spans="1:21" ht="20.25" customHeight="1" x14ac:dyDescent="0.25">
      <c r="A2" s="78" t="s">
        <v>11</v>
      </c>
      <c r="B2" s="79"/>
      <c r="C2" s="79"/>
      <c r="D2" s="79"/>
      <c r="E2" s="80"/>
      <c r="F2" s="80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6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8"/>
      <c r="R3" s="46"/>
    </row>
    <row r="4" spans="1:21" ht="16.5" x14ac:dyDescent="0.25">
      <c r="A4" s="84" t="s">
        <v>0</v>
      </c>
      <c r="B4" s="86" t="s">
        <v>10</v>
      </c>
      <c r="C4" s="87"/>
      <c r="D4" s="87"/>
      <c r="E4" s="87"/>
      <c r="F4" s="87"/>
      <c r="G4" s="87"/>
      <c r="H4" s="87"/>
      <c r="I4" s="88"/>
      <c r="J4" s="89" t="s">
        <v>6</v>
      </c>
      <c r="K4" s="73" t="s">
        <v>15</v>
      </c>
      <c r="L4" s="73"/>
      <c r="M4" s="91" t="s">
        <v>8</v>
      </c>
      <c r="N4" s="92"/>
      <c r="O4" s="93" t="s">
        <v>9</v>
      </c>
      <c r="P4" s="93" t="s">
        <v>18</v>
      </c>
      <c r="Q4" s="73" t="s">
        <v>26</v>
      </c>
      <c r="R4" s="73" t="s">
        <v>20</v>
      </c>
      <c r="T4" s="73" t="s">
        <v>26</v>
      </c>
      <c r="U4" s="73" t="s">
        <v>20</v>
      </c>
    </row>
    <row r="5" spans="1:21" ht="45" customHeight="1" x14ac:dyDescent="0.25">
      <c r="A5" s="85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90"/>
      <c r="K5" s="1" t="s">
        <v>16</v>
      </c>
      <c r="L5" s="1" t="s">
        <v>17</v>
      </c>
      <c r="M5" s="20" t="s">
        <v>13</v>
      </c>
      <c r="N5" s="1" t="s">
        <v>14</v>
      </c>
      <c r="O5" s="94"/>
      <c r="P5" s="94"/>
      <c r="Q5" s="73"/>
      <c r="R5" s="73"/>
      <c r="T5" s="73"/>
      <c r="U5" s="73"/>
    </row>
    <row r="6" spans="1:21" s="2" customFormat="1" ht="15.75" customHeight="1" x14ac:dyDescent="0.25">
      <c r="A6" s="33">
        <v>1</v>
      </c>
      <c r="B6" s="21">
        <v>43255</v>
      </c>
      <c r="C6" s="21">
        <v>43408</v>
      </c>
      <c r="D6" s="4" t="s">
        <v>50</v>
      </c>
      <c r="E6" s="22">
        <v>864811036956204</v>
      </c>
      <c r="F6" s="4"/>
      <c r="G6" s="4" t="s">
        <v>51</v>
      </c>
      <c r="H6" s="4"/>
      <c r="I6" s="24" t="s">
        <v>99</v>
      </c>
      <c r="J6" s="16" t="s">
        <v>98</v>
      </c>
      <c r="K6" s="16" t="s">
        <v>97</v>
      </c>
      <c r="L6" s="16" t="s">
        <v>100</v>
      </c>
      <c r="M6" s="16" t="s">
        <v>101</v>
      </c>
      <c r="N6" s="16"/>
      <c r="O6" s="16" t="s">
        <v>61</v>
      </c>
      <c r="P6" s="16" t="s">
        <v>62</v>
      </c>
      <c r="Q6" s="27" t="s">
        <v>25</v>
      </c>
      <c r="R6" s="4" t="s">
        <v>40</v>
      </c>
      <c r="T6" s="74" t="s">
        <v>25</v>
      </c>
      <c r="U6" s="41" t="s">
        <v>28</v>
      </c>
    </row>
    <row r="7" spans="1:21" s="2" customFormat="1" ht="15.75" customHeight="1" x14ac:dyDescent="0.25">
      <c r="A7" s="33">
        <v>2</v>
      </c>
      <c r="B7" s="21">
        <v>43255</v>
      </c>
      <c r="C7" s="21">
        <v>43408</v>
      </c>
      <c r="D7" s="4" t="s">
        <v>50</v>
      </c>
      <c r="E7" s="22">
        <v>864811036927759</v>
      </c>
      <c r="F7" s="4"/>
      <c r="G7" s="4" t="s">
        <v>51</v>
      </c>
      <c r="H7" s="4"/>
      <c r="I7" s="24" t="s">
        <v>99</v>
      </c>
      <c r="J7" s="16" t="s">
        <v>98</v>
      </c>
      <c r="K7" s="16" t="s">
        <v>97</v>
      </c>
      <c r="L7" s="16" t="s">
        <v>100</v>
      </c>
      <c r="M7" s="16" t="s">
        <v>101</v>
      </c>
      <c r="N7" s="16"/>
      <c r="O7" s="16" t="s">
        <v>61</v>
      </c>
      <c r="P7" s="16" t="s">
        <v>62</v>
      </c>
      <c r="Q7" s="27" t="s">
        <v>25</v>
      </c>
      <c r="R7" s="4" t="s">
        <v>40</v>
      </c>
      <c r="T7" s="75"/>
      <c r="U7" s="41" t="s">
        <v>45</v>
      </c>
    </row>
    <row r="8" spans="1:21" s="2" customFormat="1" ht="15.75" customHeight="1" x14ac:dyDescent="0.25">
      <c r="A8" s="33">
        <v>3</v>
      </c>
      <c r="B8" s="21">
        <v>43255</v>
      </c>
      <c r="C8" s="21">
        <v>43408</v>
      </c>
      <c r="D8" s="4" t="s">
        <v>50</v>
      </c>
      <c r="E8" s="22">
        <v>866192037847645</v>
      </c>
      <c r="F8" s="4"/>
      <c r="G8" s="4" t="s">
        <v>51</v>
      </c>
      <c r="H8" s="4"/>
      <c r="I8" s="16" t="s">
        <v>95</v>
      </c>
      <c r="J8" s="16" t="s">
        <v>96</v>
      </c>
      <c r="K8" s="16" t="s">
        <v>90</v>
      </c>
      <c r="L8" s="16"/>
      <c r="M8" s="16" t="s">
        <v>89</v>
      </c>
      <c r="N8" s="16"/>
      <c r="O8" s="16" t="s">
        <v>61</v>
      </c>
      <c r="P8" s="16" t="s">
        <v>62</v>
      </c>
      <c r="Q8" s="27" t="s">
        <v>25</v>
      </c>
      <c r="R8" s="4" t="s">
        <v>29</v>
      </c>
      <c r="T8" s="75"/>
      <c r="U8" s="41" t="s">
        <v>29</v>
      </c>
    </row>
    <row r="9" spans="1:21" s="2" customFormat="1" ht="15.75" customHeight="1" x14ac:dyDescent="0.25">
      <c r="A9" s="33">
        <v>4</v>
      </c>
      <c r="B9" s="21">
        <v>43255</v>
      </c>
      <c r="C9" s="21">
        <v>43408</v>
      </c>
      <c r="D9" s="4" t="s">
        <v>50</v>
      </c>
      <c r="E9" s="22">
        <v>864811036938897</v>
      </c>
      <c r="F9" s="4"/>
      <c r="G9" s="4" t="s">
        <v>51</v>
      </c>
      <c r="H9" s="4"/>
      <c r="I9" s="24" t="s">
        <v>99</v>
      </c>
      <c r="J9" s="16" t="s">
        <v>98</v>
      </c>
      <c r="K9" s="16" t="s">
        <v>97</v>
      </c>
      <c r="L9" s="16" t="s">
        <v>100</v>
      </c>
      <c r="M9" s="16" t="s">
        <v>101</v>
      </c>
      <c r="N9" s="16"/>
      <c r="O9" s="16" t="s">
        <v>61</v>
      </c>
      <c r="P9" s="16" t="s">
        <v>62</v>
      </c>
      <c r="Q9" s="27" t="s">
        <v>25</v>
      </c>
      <c r="R9" s="4" t="s">
        <v>40</v>
      </c>
      <c r="T9" s="75"/>
      <c r="U9" s="41" t="s">
        <v>40</v>
      </c>
    </row>
    <row r="10" spans="1:21" s="2" customFormat="1" ht="15.75" customHeight="1" x14ac:dyDescent="0.25">
      <c r="A10" s="33">
        <v>5</v>
      </c>
      <c r="B10" s="21">
        <v>43255</v>
      </c>
      <c r="C10" s="21">
        <v>43408</v>
      </c>
      <c r="D10" s="4" t="s">
        <v>50</v>
      </c>
      <c r="E10" s="22">
        <v>866050031765611</v>
      </c>
      <c r="F10" s="4"/>
      <c r="G10" s="4" t="s">
        <v>51</v>
      </c>
      <c r="H10" s="4"/>
      <c r="I10" s="25" t="s">
        <v>91</v>
      </c>
      <c r="J10" s="16" t="s">
        <v>92</v>
      </c>
      <c r="K10" s="16" t="s">
        <v>90</v>
      </c>
      <c r="L10" s="25"/>
      <c r="M10" s="16" t="s">
        <v>93</v>
      </c>
      <c r="N10" s="16"/>
      <c r="O10" s="16" t="s">
        <v>61</v>
      </c>
      <c r="P10" s="16" t="s">
        <v>62</v>
      </c>
      <c r="Q10" s="27" t="s">
        <v>25</v>
      </c>
      <c r="R10" s="55" t="s">
        <v>39</v>
      </c>
      <c r="T10" s="76"/>
      <c r="U10" s="41" t="s">
        <v>39</v>
      </c>
    </row>
    <row r="11" spans="1:21" s="2" customFormat="1" ht="15.75" customHeight="1" x14ac:dyDescent="0.25">
      <c r="A11" s="33">
        <v>6</v>
      </c>
      <c r="B11" s="21">
        <v>43255</v>
      </c>
      <c r="C11" s="21">
        <v>43408</v>
      </c>
      <c r="D11" s="4" t="s">
        <v>50</v>
      </c>
      <c r="E11" s="22">
        <v>866050031763491</v>
      </c>
      <c r="F11" s="4"/>
      <c r="G11" s="4" t="s">
        <v>51</v>
      </c>
      <c r="H11" s="51"/>
      <c r="I11" s="25" t="s">
        <v>94</v>
      </c>
      <c r="J11" s="16" t="s">
        <v>92</v>
      </c>
      <c r="K11" s="16" t="s">
        <v>90</v>
      </c>
      <c r="L11" s="25"/>
      <c r="M11" s="16" t="s">
        <v>93</v>
      </c>
      <c r="N11" s="25"/>
      <c r="O11" s="16" t="s">
        <v>61</v>
      </c>
      <c r="P11" s="16" t="s">
        <v>62</v>
      </c>
      <c r="Q11" s="27" t="s">
        <v>25</v>
      </c>
      <c r="R11" s="55" t="s">
        <v>39</v>
      </c>
      <c r="T11" s="74" t="s">
        <v>27</v>
      </c>
      <c r="U11" s="41" t="s">
        <v>31</v>
      </c>
    </row>
    <row r="12" spans="1:21" s="18" customFormat="1" ht="15.75" customHeight="1" x14ac:dyDescent="0.25">
      <c r="A12" s="33">
        <v>7</v>
      </c>
      <c r="B12" s="21" t="s">
        <v>106</v>
      </c>
      <c r="C12" s="21" t="s">
        <v>130</v>
      </c>
      <c r="D12" s="4" t="s">
        <v>50</v>
      </c>
      <c r="E12" s="22">
        <v>868345035606185</v>
      </c>
      <c r="F12" s="4"/>
      <c r="G12" s="4" t="s">
        <v>51</v>
      </c>
      <c r="H12" s="4"/>
      <c r="I12" s="16" t="s">
        <v>94</v>
      </c>
      <c r="J12" s="16" t="s">
        <v>131</v>
      </c>
      <c r="K12" s="16" t="s">
        <v>90</v>
      </c>
      <c r="L12" s="25"/>
      <c r="M12" s="16" t="s">
        <v>87</v>
      </c>
      <c r="N12" s="16"/>
      <c r="O12" s="16" t="s">
        <v>61</v>
      </c>
      <c r="P12" s="16" t="s">
        <v>62</v>
      </c>
      <c r="Q12" s="27" t="s">
        <v>25</v>
      </c>
      <c r="R12" s="55" t="s">
        <v>29</v>
      </c>
      <c r="T12" s="75"/>
      <c r="U12" s="42" t="s">
        <v>32</v>
      </c>
    </row>
    <row r="13" spans="1:21" s="2" customFormat="1" ht="15.75" customHeight="1" x14ac:dyDescent="0.25">
      <c r="A13" s="33">
        <v>8</v>
      </c>
      <c r="B13" s="21" t="s">
        <v>106</v>
      </c>
      <c r="C13" s="21" t="s">
        <v>130</v>
      </c>
      <c r="D13" s="4" t="s">
        <v>50</v>
      </c>
      <c r="E13" s="22">
        <v>866050031811746</v>
      </c>
      <c r="F13" s="4"/>
      <c r="G13" s="4" t="s">
        <v>51</v>
      </c>
      <c r="H13" s="4"/>
      <c r="I13" s="25" t="s">
        <v>108</v>
      </c>
      <c r="J13" s="25" t="s">
        <v>69</v>
      </c>
      <c r="K13" s="25" t="s">
        <v>90</v>
      </c>
      <c r="L13" s="16"/>
      <c r="M13" s="16"/>
      <c r="N13" s="25"/>
      <c r="O13" s="16" t="s">
        <v>61</v>
      </c>
      <c r="P13" s="16" t="s">
        <v>62</v>
      </c>
      <c r="Q13" s="32" t="s">
        <v>27</v>
      </c>
      <c r="R13" s="55" t="s">
        <v>32</v>
      </c>
      <c r="T13" s="76"/>
      <c r="U13" s="41" t="s">
        <v>33</v>
      </c>
    </row>
    <row r="14" spans="1:21" s="2" customFormat="1" ht="15.75" customHeight="1" x14ac:dyDescent="0.25">
      <c r="A14" s="33">
        <v>9</v>
      </c>
      <c r="B14" s="21">
        <v>43255</v>
      </c>
      <c r="C14" s="21">
        <v>43408</v>
      </c>
      <c r="D14" s="4" t="s">
        <v>53</v>
      </c>
      <c r="E14" s="22">
        <v>869668023314226</v>
      </c>
      <c r="F14" s="4"/>
      <c r="G14" s="4" t="s">
        <v>51</v>
      </c>
      <c r="H14" s="4"/>
      <c r="I14" s="24" t="s">
        <v>57</v>
      </c>
      <c r="J14" s="16" t="s">
        <v>86</v>
      </c>
      <c r="K14" s="16" t="s">
        <v>68</v>
      </c>
      <c r="L14" s="16"/>
      <c r="M14" s="16" t="s">
        <v>87</v>
      </c>
      <c r="N14" s="16"/>
      <c r="O14" s="16" t="s">
        <v>61</v>
      </c>
      <c r="P14" s="16" t="s">
        <v>62</v>
      </c>
      <c r="Q14" s="27" t="s">
        <v>25</v>
      </c>
      <c r="R14" s="4" t="s">
        <v>29</v>
      </c>
    </row>
    <row r="15" spans="1:21" ht="16.5" x14ac:dyDescent="0.25">
      <c r="A15" s="33">
        <v>10</v>
      </c>
      <c r="B15" s="21">
        <v>43255</v>
      </c>
      <c r="C15" s="21">
        <v>43408</v>
      </c>
      <c r="D15" s="4" t="s">
        <v>53</v>
      </c>
      <c r="E15" s="22">
        <v>869668021846260</v>
      </c>
      <c r="F15" s="4"/>
      <c r="G15" s="4"/>
      <c r="H15" s="4"/>
      <c r="I15" s="24" t="s">
        <v>57</v>
      </c>
      <c r="J15" s="16" t="s">
        <v>69</v>
      </c>
      <c r="K15" s="16" t="s">
        <v>68</v>
      </c>
      <c r="L15" s="16"/>
      <c r="M15" s="16"/>
      <c r="N15" s="16"/>
      <c r="O15" s="16" t="s">
        <v>61</v>
      </c>
      <c r="P15" s="16" t="s">
        <v>62</v>
      </c>
      <c r="Q15" s="27" t="s">
        <v>27</v>
      </c>
      <c r="R15" s="4" t="s">
        <v>33</v>
      </c>
    </row>
    <row r="16" spans="1:21" ht="16.5" x14ac:dyDescent="0.25">
      <c r="A16" s="33">
        <v>11</v>
      </c>
      <c r="B16" s="21">
        <v>43255</v>
      </c>
      <c r="C16" s="21">
        <v>43408</v>
      </c>
      <c r="D16" s="4" t="s">
        <v>53</v>
      </c>
      <c r="E16" s="22">
        <v>861693038277091</v>
      </c>
      <c r="F16" s="4"/>
      <c r="G16" s="4" t="s">
        <v>51</v>
      </c>
      <c r="H16" s="4"/>
      <c r="I16" s="24" t="s">
        <v>57</v>
      </c>
      <c r="J16" s="16" t="s">
        <v>88</v>
      </c>
      <c r="K16" s="16" t="s">
        <v>68</v>
      </c>
      <c r="L16" s="16"/>
      <c r="M16" s="16" t="s">
        <v>89</v>
      </c>
      <c r="N16" s="16"/>
      <c r="O16" s="16" t="s">
        <v>61</v>
      </c>
      <c r="P16" s="16" t="s">
        <v>62</v>
      </c>
      <c r="Q16" s="32" t="s">
        <v>25</v>
      </c>
      <c r="R16" s="55" t="s">
        <v>39</v>
      </c>
      <c r="T16" s="31" t="s">
        <v>21</v>
      </c>
      <c r="U16" s="30" t="s">
        <v>22</v>
      </c>
    </row>
    <row r="17" spans="1:21" ht="16.5" x14ac:dyDescent="0.25">
      <c r="A17" s="33">
        <v>12</v>
      </c>
      <c r="B17" s="21">
        <v>43255</v>
      </c>
      <c r="C17" s="21">
        <v>43408</v>
      </c>
      <c r="D17" s="16" t="s">
        <v>53</v>
      </c>
      <c r="E17" s="35">
        <v>868004026324833</v>
      </c>
      <c r="F17" s="16"/>
      <c r="G17" s="16" t="s">
        <v>48</v>
      </c>
      <c r="H17" s="16" t="s">
        <v>104</v>
      </c>
      <c r="I17" s="24" t="s">
        <v>77</v>
      </c>
      <c r="J17" s="17" t="s">
        <v>85</v>
      </c>
      <c r="K17" s="16" t="s">
        <v>68</v>
      </c>
      <c r="L17" s="16"/>
      <c r="M17" s="16" t="s">
        <v>105</v>
      </c>
      <c r="N17" s="16"/>
      <c r="O17" s="16" t="s">
        <v>61</v>
      </c>
      <c r="P17" s="16" t="s">
        <v>62</v>
      </c>
      <c r="Q17" s="63" t="s">
        <v>25</v>
      </c>
      <c r="R17" s="16" t="s">
        <v>45</v>
      </c>
      <c r="T17" s="28" t="s">
        <v>24</v>
      </c>
      <c r="U17" s="23">
        <f>COUNTIF(Q6:Q105,"PM")</f>
        <v>5</v>
      </c>
    </row>
    <row r="18" spans="1:21" ht="16.5" x14ac:dyDescent="0.25">
      <c r="A18" s="33">
        <v>13</v>
      </c>
      <c r="B18" s="21">
        <v>43255</v>
      </c>
      <c r="C18" s="21">
        <v>43408</v>
      </c>
      <c r="D18" s="4" t="s">
        <v>53</v>
      </c>
      <c r="E18" s="22">
        <v>861693037603826</v>
      </c>
      <c r="F18" s="4"/>
      <c r="G18" s="4" t="s">
        <v>51</v>
      </c>
      <c r="H18" s="4"/>
      <c r="I18" s="25" t="s">
        <v>57</v>
      </c>
      <c r="J18" s="16" t="s">
        <v>69</v>
      </c>
      <c r="K18" s="16" t="s">
        <v>68</v>
      </c>
      <c r="L18" s="25"/>
      <c r="M18" s="16"/>
      <c r="N18" s="16"/>
      <c r="O18" s="16" t="s">
        <v>61</v>
      </c>
      <c r="P18" s="16" t="s">
        <v>62</v>
      </c>
      <c r="Q18" s="27" t="s">
        <v>27</v>
      </c>
      <c r="R18" s="4" t="s">
        <v>33</v>
      </c>
      <c r="T18" s="28" t="s">
        <v>23</v>
      </c>
      <c r="U18" s="23">
        <f>COUNTIF(Q6:Q105,"PC")</f>
        <v>26</v>
      </c>
    </row>
    <row r="19" spans="1:21" ht="16.5" x14ac:dyDescent="0.25">
      <c r="A19" s="33">
        <v>14</v>
      </c>
      <c r="B19" s="21">
        <v>43255</v>
      </c>
      <c r="C19" s="21">
        <v>43408</v>
      </c>
      <c r="D19" s="4" t="s">
        <v>53</v>
      </c>
      <c r="E19" s="22">
        <v>869668021820380</v>
      </c>
      <c r="F19" s="4"/>
      <c r="G19" s="4" t="s">
        <v>48</v>
      </c>
      <c r="H19" s="51"/>
      <c r="I19" s="25" t="s">
        <v>57</v>
      </c>
      <c r="J19" s="16" t="s">
        <v>41</v>
      </c>
      <c r="K19" s="25" t="s">
        <v>68</v>
      </c>
      <c r="L19" s="25"/>
      <c r="M19" s="16" t="s">
        <v>103</v>
      </c>
      <c r="N19" s="25"/>
      <c r="O19" s="16" t="s">
        <v>61</v>
      </c>
      <c r="P19" s="16" t="s">
        <v>62</v>
      </c>
      <c r="Q19" s="27" t="s">
        <v>27</v>
      </c>
      <c r="R19" s="4" t="s">
        <v>33</v>
      </c>
      <c r="T19" s="34"/>
      <c r="U19" s="34"/>
    </row>
    <row r="20" spans="1:21" ht="16.5" x14ac:dyDescent="0.25">
      <c r="A20" s="33">
        <v>15</v>
      </c>
      <c r="B20" s="21">
        <v>43255</v>
      </c>
      <c r="C20" s="21">
        <v>43408</v>
      </c>
      <c r="D20" s="16" t="s">
        <v>53</v>
      </c>
      <c r="E20" s="35">
        <v>867330023807491</v>
      </c>
      <c r="F20" s="16"/>
      <c r="G20" s="16" t="s">
        <v>48</v>
      </c>
      <c r="H20" s="16"/>
      <c r="I20" s="16" t="s">
        <v>81</v>
      </c>
      <c r="J20" s="16" t="s">
        <v>79</v>
      </c>
      <c r="K20" s="16" t="s">
        <v>80</v>
      </c>
      <c r="L20" s="25" t="s">
        <v>68</v>
      </c>
      <c r="M20" s="16" t="s">
        <v>78</v>
      </c>
      <c r="N20" s="16"/>
      <c r="O20" s="16" t="s">
        <v>61</v>
      </c>
      <c r="P20" s="16" t="s">
        <v>62</v>
      </c>
      <c r="Q20" s="17" t="s">
        <v>25</v>
      </c>
      <c r="R20" s="60" t="s">
        <v>39</v>
      </c>
    </row>
    <row r="21" spans="1:21" ht="16.5" x14ac:dyDescent="0.25">
      <c r="A21" s="33">
        <v>16</v>
      </c>
      <c r="B21" s="21">
        <v>43255</v>
      </c>
      <c r="C21" s="21">
        <v>43408</v>
      </c>
      <c r="D21" s="4" t="s">
        <v>53</v>
      </c>
      <c r="E21" s="22">
        <v>867330023823522</v>
      </c>
      <c r="F21" s="4"/>
      <c r="G21" s="4" t="s">
        <v>51</v>
      </c>
      <c r="H21" s="4"/>
      <c r="I21" s="25" t="s">
        <v>73</v>
      </c>
      <c r="J21" s="25" t="s">
        <v>71</v>
      </c>
      <c r="K21" s="25" t="s">
        <v>70</v>
      </c>
      <c r="L21" s="25" t="s">
        <v>68</v>
      </c>
      <c r="M21" s="16" t="s">
        <v>72</v>
      </c>
      <c r="N21" s="25"/>
      <c r="O21" s="16" t="s">
        <v>61</v>
      </c>
      <c r="P21" s="16" t="s">
        <v>62</v>
      </c>
      <c r="Q21" s="32" t="s">
        <v>25</v>
      </c>
      <c r="R21" s="55" t="s">
        <v>40</v>
      </c>
    </row>
    <row r="22" spans="1:21" ht="16.5" x14ac:dyDescent="0.25">
      <c r="A22" s="33">
        <v>17</v>
      </c>
      <c r="B22" s="21">
        <v>43255</v>
      </c>
      <c r="C22" s="21">
        <v>43408</v>
      </c>
      <c r="D22" s="4" t="s">
        <v>53</v>
      </c>
      <c r="E22" s="22">
        <v>867330021476349</v>
      </c>
      <c r="F22" s="4"/>
      <c r="G22" s="4" t="s">
        <v>51</v>
      </c>
      <c r="H22" s="4"/>
      <c r="I22" s="25" t="s">
        <v>77</v>
      </c>
      <c r="J22" s="16" t="s">
        <v>75</v>
      </c>
      <c r="K22" s="16" t="s">
        <v>74</v>
      </c>
      <c r="L22" s="25" t="s">
        <v>68</v>
      </c>
      <c r="M22" s="16" t="s">
        <v>76</v>
      </c>
      <c r="N22" s="25"/>
      <c r="O22" s="16" t="s">
        <v>61</v>
      </c>
      <c r="P22" s="16" t="s">
        <v>62</v>
      </c>
      <c r="Q22" s="32" t="s">
        <v>25</v>
      </c>
      <c r="R22" s="55" t="s">
        <v>40</v>
      </c>
      <c r="T22" s="45" t="s">
        <v>20</v>
      </c>
      <c r="U22" s="44" t="s">
        <v>22</v>
      </c>
    </row>
    <row r="23" spans="1:21" ht="16.5" x14ac:dyDescent="0.25">
      <c r="A23" s="33">
        <v>18</v>
      </c>
      <c r="B23" s="21">
        <v>43255</v>
      </c>
      <c r="C23" s="21">
        <v>43408</v>
      </c>
      <c r="D23" s="4" t="s">
        <v>53</v>
      </c>
      <c r="E23" s="22">
        <v>861693034926436</v>
      </c>
      <c r="F23" s="4"/>
      <c r="G23" s="4" t="s">
        <v>51</v>
      </c>
      <c r="H23" s="4"/>
      <c r="I23" s="26" t="s">
        <v>73</v>
      </c>
      <c r="J23" s="16" t="s">
        <v>83</v>
      </c>
      <c r="K23" s="16" t="s">
        <v>82</v>
      </c>
      <c r="L23" s="25" t="s">
        <v>68</v>
      </c>
      <c r="M23" s="16" t="s">
        <v>84</v>
      </c>
      <c r="N23" s="16"/>
      <c r="O23" s="16" t="s">
        <v>61</v>
      </c>
      <c r="P23" s="16" t="s">
        <v>62</v>
      </c>
      <c r="Q23" s="32" t="s">
        <v>25</v>
      </c>
      <c r="R23" s="55" t="s">
        <v>39</v>
      </c>
      <c r="T23" s="43" t="s">
        <v>34</v>
      </c>
      <c r="U23" s="44">
        <f>COUNTIF(R6:R105,"MCU")</f>
        <v>2</v>
      </c>
    </row>
    <row r="24" spans="1:21" ht="16.5" x14ac:dyDescent="0.25">
      <c r="A24" s="33">
        <v>19</v>
      </c>
      <c r="B24" s="21" t="s">
        <v>106</v>
      </c>
      <c r="C24" s="21" t="s">
        <v>130</v>
      </c>
      <c r="D24" s="4" t="s">
        <v>53</v>
      </c>
      <c r="E24" s="22">
        <v>861693037591716</v>
      </c>
      <c r="F24" s="4"/>
      <c r="G24" s="4" t="s">
        <v>51</v>
      </c>
      <c r="H24" s="16"/>
      <c r="I24" s="16" t="s">
        <v>57</v>
      </c>
      <c r="J24" s="16" t="s">
        <v>110</v>
      </c>
      <c r="K24" s="16" t="s">
        <v>109</v>
      </c>
      <c r="L24" s="16"/>
      <c r="M24" s="16" t="s">
        <v>120</v>
      </c>
      <c r="N24" s="16"/>
      <c r="O24" s="16" t="s">
        <v>61</v>
      </c>
      <c r="P24" s="16" t="s">
        <v>62</v>
      </c>
      <c r="Q24" s="32" t="s">
        <v>25</v>
      </c>
      <c r="R24" s="55" t="s">
        <v>39</v>
      </c>
      <c r="T24" s="43" t="s">
        <v>44</v>
      </c>
      <c r="U24" s="44">
        <f>COUNTIF(R6:R105,"GSM")</f>
        <v>1</v>
      </c>
    </row>
    <row r="25" spans="1:21" ht="16.5" x14ac:dyDescent="0.25">
      <c r="A25" s="33">
        <v>20</v>
      </c>
      <c r="B25" s="50" t="s">
        <v>106</v>
      </c>
      <c r="C25" s="21" t="s">
        <v>130</v>
      </c>
      <c r="D25" s="51" t="s">
        <v>53</v>
      </c>
      <c r="E25" s="52">
        <v>868004026307077</v>
      </c>
      <c r="F25" s="51"/>
      <c r="G25" s="51" t="s">
        <v>48</v>
      </c>
      <c r="H25" s="25"/>
      <c r="I25" s="25" t="s">
        <v>81</v>
      </c>
      <c r="J25" s="25" t="s">
        <v>118</v>
      </c>
      <c r="K25" s="25" t="s">
        <v>68</v>
      </c>
      <c r="L25" s="25"/>
      <c r="M25" s="25" t="s">
        <v>119</v>
      </c>
      <c r="N25" s="25"/>
      <c r="O25" s="25" t="s">
        <v>61</v>
      </c>
      <c r="P25" s="25" t="s">
        <v>62</v>
      </c>
      <c r="Q25" s="65" t="s">
        <v>27</v>
      </c>
      <c r="R25" s="68" t="s">
        <v>39</v>
      </c>
      <c r="T25" s="43" t="s">
        <v>35</v>
      </c>
      <c r="U25" s="44">
        <f>COUNTIF(R6:R105,"GPS")</f>
        <v>3</v>
      </c>
    </row>
    <row r="26" spans="1:21" ht="16.5" x14ac:dyDescent="0.25">
      <c r="A26" s="33">
        <v>21</v>
      </c>
      <c r="B26" s="21" t="s">
        <v>106</v>
      </c>
      <c r="C26" s="21" t="s">
        <v>130</v>
      </c>
      <c r="D26" s="4" t="s">
        <v>53</v>
      </c>
      <c r="E26" s="22">
        <v>869668021820638</v>
      </c>
      <c r="F26" s="4"/>
      <c r="G26" s="4" t="s">
        <v>48</v>
      </c>
      <c r="H26" s="16"/>
      <c r="I26" s="16"/>
      <c r="J26" s="16" t="s">
        <v>116</v>
      </c>
      <c r="K26" s="16" t="s">
        <v>68</v>
      </c>
      <c r="L26" s="16"/>
      <c r="M26" s="16" t="s">
        <v>117</v>
      </c>
      <c r="N26" s="16"/>
      <c r="O26" s="16" t="s">
        <v>61</v>
      </c>
      <c r="P26" s="16" t="s">
        <v>62</v>
      </c>
      <c r="Q26" s="32" t="s">
        <v>25</v>
      </c>
      <c r="R26" s="55" t="s">
        <v>39</v>
      </c>
      <c r="T26" s="43" t="s">
        <v>41</v>
      </c>
      <c r="U26" s="44">
        <f>COUNTIF(R6:R105,"NG")</f>
        <v>9</v>
      </c>
    </row>
    <row r="27" spans="1:21" ht="16.5" x14ac:dyDescent="0.25">
      <c r="A27" s="33">
        <v>22</v>
      </c>
      <c r="B27" s="21" t="s">
        <v>106</v>
      </c>
      <c r="C27" s="21" t="s">
        <v>130</v>
      </c>
      <c r="D27" s="4" t="s">
        <v>53</v>
      </c>
      <c r="E27" s="22">
        <v>861693038279485</v>
      </c>
      <c r="F27" s="4"/>
      <c r="G27" s="4" t="s">
        <v>51</v>
      </c>
      <c r="H27" s="16"/>
      <c r="I27" s="16" t="s">
        <v>73</v>
      </c>
      <c r="J27" s="16"/>
      <c r="K27" s="16" t="s">
        <v>112</v>
      </c>
      <c r="L27" s="16" t="s">
        <v>68</v>
      </c>
      <c r="M27" s="4" t="s">
        <v>115</v>
      </c>
      <c r="N27" s="16"/>
      <c r="O27" s="16" t="s">
        <v>61</v>
      </c>
      <c r="P27" s="16" t="s">
        <v>62</v>
      </c>
      <c r="Q27" s="32" t="s">
        <v>25</v>
      </c>
      <c r="R27" s="55" t="s">
        <v>40</v>
      </c>
      <c r="T27" s="43" t="s">
        <v>30</v>
      </c>
      <c r="U27" s="44">
        <f>COUNTIF(R6:R105,"LK")</f>
        <v>12</v>
      </c>
    </row>
    <row r="28" spans="1:21" ht="16.5" x14ac:dyDescent="0.25">
      <c r="A28" s="33">
        <v>23</v>
      </c>
      <c r="B28" s="21" t="s">
        <v>106</v>
      </c>
      <c r="C28" s="21" t="s">
        <v>130</v>
      </c>
      <c r="D28" s="16" t="s">
        <v>53</v>
      </c>
      <c r="E28" s="35">
        <v>869668021833094</v>
      </c>
      <c r="F28" s="16"/>
      <c r="G28" s="16" t="s">
        <v>48</v>
      </c>
      <c r="H28" s="16"/>
      <c r="I28" s="16" t="s">
        <v>114</v>
      </c>
      <c r="J28" s="16" t="s">
        <v>41</v>
      </c>
      <c r="K28" s="16" t="s">
        <v>74</v>
      </c>
      <c r="L28" s="16" t="s">
        <v>68</v>
      </c>
      <c r="M28" s="16" t="s">
        <v>113</v>
      </c>
      <c r="N28" s="16"/>
      <c r="O28" s="16" t="s">
        <v>61</v>
      </c>
      <c r="P28" s="16" t="s">
        <v>62</v>
      </c>
      <c r="Q28" s="17" t="s">
        <v>25</v>
      </c>
      <c r="R28" s="60" t="s">
        <v>40</v>
      </c>
      <c r="T28" s="43" t="s">
        <v>36</v>
      </c>
      <c r="U28" s="44">
        <f>COUNTIF(R6:R105,"MCH")</f>
        <v>0</v>
      </c>
    </row>
    <row r="29" spans="1:21" ht="16.5" x14ac:dyDescent="0.25">
      <c r="A29" s="33">
        <v>24</v>
      </c>
      <c r="B29" s="21" t="s">
        <v>106</v>
      </c>
      <c r="C29" s="21" t="s">
        <v>130</v>
      </c>
      <c r="D29" s="16" t="s">
        <v>53</v>
      </c>
      <c r="E29" s="35">
        <v>867330026909062</v>
      </c>
      <c r="F29" s="16"/>
      <c r="G29" s="16" t="s">
        <v>48</v>
      </c>
      <c r="H29" s="16"/>
      <c r="I29" s="16"/>
      <c r="J29" s="16" t="s">
        <v>111</v>
      </c>
      <c r="K29" s="16"/>
      <c r="L29" s="16" t="s">
        <v>68</v>
      </c>
      <c r="M29" s="16" t="s">
        <v>129</v>
      </c>
      <c r="N29" s="16"/>
      <c r="O29" s="16" t="s">
        <v>61</v>
      </c>
      <c r="P29" s="16" t="s">
        <v>62</v>
      </c>
      <c r="Q29" s="17" t="s">
        <v>25</v>
      </c>
      <c r="R29" s="60" t="s">
        <v>28</v>
      </c>
      <c r="T29" s="43" t="s">
        <v>37</v>
      </c>
      <c r="U29" s="44">
        <f>COUNTIF(R6:R105,"NCFW")</f>
        <v>1</v>
      </c>
    </row>
    <row r="30" spans="1:21" ht="16.5" x14ac:dyDescent="0.25">
      <c r="A30" s="33">
        <v>25</v>
      </c>
      <c r="B30" s="21" t="s">
        <v>106</v>
      </c>
      <c r="C30" s="21" t="s">
        <v>130</v>
      </c>
      <c r="D30" s="16" t="s">
        <v>53</v>
      </c>
      <c r="E30" s="35">
        <v>868004026312135</v>
      </c>
      <c r="F30" s="16"/>
      <c r="G30" s="16" t="s">
        <v>48</v>
      </c>
      <c r="H30" s="16"/>
      <c r="I30" s="16" t="s">
        <v>114</v>
      </c>
      <c r="J30" s="16" t="s">
        <v>111</v>
      </c>
      <c r="K30" s="16"/>
      <c r="L30" s="16" t="s">
        <v>68</v>
      </c>
      <c r="M30" s="16" t="s">
        <v>129</v>
      </c>
      <c r="N30" s="16"/>
      <c r="O30" s="16" t="s">
        <v>61</v>
      </c>
      <c r="P30" s="16" t="s">
        <v>62</v>
      </c>
      <c r="Q30" s="17" t="s">
        <v>25</v>
      </c>
      <c r="R30" s="60" t="s">
        <v>28</v>
      </c>
      <c r="T30" s="43" t="s">
        <v>38</v>
      </c>
      <c r="U30" s="44">
        <f>COUNTIF(R6:R105,"KL")</f>
        <v>3</v>
      </c>
    </row>
    <row r="31" spans="1:21" ht="16.5" x14ac:dyDescent="0.25">
      <c r="A31" s="33">
        <v>26</v>
      </c>
      <c r="B31" s="21">
        <v>43255</v>
      </c>
      <c r="C31" s="21">
        <v>43408</v>
      </c>
      <c r="D31" s="4" t="s">
        <v>52</v>
      </c>
      <c r="E31" s="22">
        <v>865209034379082</v>
      </c>
      <c r="F31" s="4"/>
      <c r="G31" s="4" t="s">
        <v>51</v>
      </c>
      <c r="H31" s="4"/>
      <c r="I31" s="24" t="s">
        <v>57</v>
      </c>
      <c r="J31" s="16" t="s">
        <v>58</v>
      </c>
      <c r="K31" s="16" t="s">
        <v>56</v>
      </c>
      <c r="L31" s="16" t="s">
        <v>60</v>
      </c>
      <c r="M31" s="16" t="s">
        <v>59</v>
      </c>
      <c r="N31" s="16"/>
      <c r="O31" s="16" t="s">
        <v>61</v>
      </c>
      <c r="P31" s="16" t="s">
        <v>62</v>
      </c>
      <c r="Q31" s="27" t="s">
        <v>25</v>
      </c>
      <c r="R31" s="4" t="s">
        <v>39</v>
      </c>
    </row>
    <row r="32" spans="1:21" ht="16.5" x14ac:dyDescent="0.25">
      <c r="A32" s="33">
        <v>27</v>
      </c>
      <c r="B32" s="21" t="s">
        <v>106</v>
      </c>
      <c r="C32" s="21" t="s">
        <v>130</v>
      </c>
      <c r="D32" s="4" t="s">
        <v>52</v>
      </c>
      <c r="E32" s="22">
        <v>863586032897690</v>
      </c>
      <c r="F32" s="4"/>
      <c r="G32" s="4" t="s">
        <v>51</v>
      </c>
      <c r="H32" s="4"/>
      <c r="I32" s="24" t="s">
        <v>121</v>
      </c>
      <c r="J32" s="16" t="s">
        <v>123</v>
      </c>
      <c r="K32" s="16" t="s">
        <v>122</v>
      </c>
      <c r="L32" s="16" t="s">
        <v>60</v>
      </c>
      <c r="M32" s="16" t="s">
        <v>89</v>
      </c>
      <c r="N32" s="16"/>
      <c r="O32" s="16" t="s">
        <v>61</v>
      </c>
      <c r="P32" s="16" t="s">
        <v>62</v>
      </c>
      <c r="Q32" s="27" t="s">
        <v>25</v>
      </c>
      <c r="R32" s="4" t="s">
        <v>40</v>
      </c>
    </row>
    <row r="33" spans="1:18" ht="33" x14ac:dyDescent="0.25">
      <c r="A33" s="33">
        <v>28</v>
      </c>
      <c r="B33" s="21">
        <v>43255</v>
      </c>
      <c r="C33" s="21">
        <v>43408</v>
      </c>
      <c r="D33" s="4" t="s">
        <v>47</v>
      </c>
      <c r="E33" s="22">
        <v>864161023179745</v>
      </c>
      <c r="F33" s="4"/>
      <c r="G33" s="4" t="s">
        <v>48</v>
      </c>
      <c r="H33" s="4"/>
      <c r="I33" s="24" t="s">
        <v>64</v>
      </c>
      <c r="J33" s="16" t="s">
        <v>66</v>
      </c>
      <c r="K33" s="16" t="s">
        <v>63</v>
      </c>
      <c r="L33" s="16" t="s">
        <v>65</v>
      </c>
      <c r="M33" s="16" t="s">
        <v>67</v>
      </c>
      <c r="N33" s="16"/>
      <c r="O33" s="16" t="s">
        <v>61</v>
      </c>
      <c r="P33" s="16" t="s">
        <v>62</v>
      </c>
      <c r="Q33" s="27" t="s">
        <v>25</v>
      </c>
      <c r="R33" s="4" t="s">
        <v>39</v>
      </c>
    </row>
    <row r="34" spans="1:18" ht="16.5" x14ac:dyDescent="0.25">
      <c r="A34" s="33">
        <v>29</v>
      </c>
      <c r="B34" s="21" t="s">
        <v>106</v>
      </c>
      <c r="C34" s="21" t="s">
        <v>130</v>
      </c>
      <c r="D34" s="16" t="s">
        <v>47</v>
      </c>
      <c r="E34" s="35">
        <v>865904028268172</v>
      </c>
      <c r="F34" s="16"/>
      <c r="G34" s="16" t="s">
        <v>48</v>
      </c>
      <c r="H34" s="16" t="s">
        <v>126</v>
      </c>
      <c r="I34" s="24" t="s">
        <v>125</v>
      </c>
      <c r="J34" s="16" t="s">
        <v>41</v>
      </c>
      <c r="K34" s="16"/>
      <c r="L34" s="16" t="s">
        <v>65</v>
      </c>
      <c r="M34" s="16" t="s">
        <v>124</v>
      </c>
      <c r="N34" s="16"/>
      <c r="O34" s="16" t="s">
        <v>61</v>
      </c>
      <c r="P34" s="16" t="s">
        <v>62</v>
      </c>
      <c r="Q34" s="63" t="s">
        <v>25</v>
      </c>
      <c r="R34" s="16" t="s">
        <v>40</v>
      </c>
    </row>
    <row r="35" spans="1:18" ht="16.5" x14ac:dyDescent="0.25">
      <c r="A35" s="33">
        <v>30</v>
      </c>
      <c r="B35" s="21">
        <v>43255</v>
      </c>
      <c r="C35" s="21">
        <v>43408</v>
      </c>
      <c r="D35" s="4" t="s">
        <v>54</v>
      </c>
      <c r="E35" s="22" t="s">
        <v>55</v>
      </c>
      <c r="F35" s="4"/>
      <c r="G35" s="4"/>
      <c r="H35" s="4"/>
      <c r="I35" s="24"/>
      <c r="J35" s="16" t="s">
        <v>102</v>
      </c>
      <c r="K35" s="16"/>
      <c r="L35" s="16"/>
      <c r="M35" s="16"/>
      <c r="N35" s="16"/>
      <c r="O35" s="16" t="s">
        <v>61</v>
      </c>
      <c r="P35" s="16" t="s">
        <v>62</v>
      </c>
      <c r="Q35" s="27" t="s">
        <v>25</v>
      </c>
      <c r="R35" s="4" t="s">
        <v>39</v>
      </c>
    </row>
    <row r="36" spans="1:18" ht="16.5" x14ac:dyDescent="0.25">
      <c r="A36" s="33">
        <v>31</v>
      </c>
      <c r="B36" s="21" t="s">
        <v>106</v>
      </c>
      <c r="C36" s="21" t="s">
        <v>130</v>
      </c>
      <c r="D36" s="4" t="s">
        <v>54</v>
      </c>
      <c r="E36" s="22" t="s">
        <v>107</v>
      </c>
      <c r="F36" s="4"/>
      <c r="G36" s="4"/>
      <c r="H36" s="4"/>
      <c r="I36" s="24"/>
      <c r="J36" s="16" t="s">
        <v>127</v>
      </c>
      <c r="K36" s="16"/>
      <c r="L36" s="16"/>
      <c r="M36" s="16" t="s">
        <v>128</v>
      </c>
      <c r="N36" s="16"/>
      <c r="O36" s="16" t="s">
        <v>61</v>
      </c>
      <c r="P36" s="16" t="s">
        <v>62</v>
      </c>
      <c r="Q36" s="27" t="s">
        <v>25</v>
      </c>
      <c r="R36" s="4" t="s">
        <v>39</v>
      </c>
    </row>
    <row r="37" spans="1:18" ht="16.5" x14ac:dyDescent="0.25">
      <c r="A37" s="33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2"/>
      <c r="R37" s="34"/>
    </row>
    <row r="38" spans="1:18" ht="16.5" x14ac:dyDescent="0.25">
      <c r="A38" s="33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2"/>
      <c r="R38" s="34"/>
    </row>
    <row r="39" spans="1:18" ht="16.5" x14ac:dyDescent="0.25">
      <c r="A39" s="33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2"/>
      <c r="R39" s="34"/>
    </row>
    <row r="40" spans="1:18" ht="16.5" x14ac:dyDescent="0.25">
      <c r="A40" s="33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2"/>
      <c r="R40" s="34"/>
    </row>
    <row r="41" spans="1:18" ht="16.5" x14ac:dyDescent="0.25">
      <c r="A41" s="33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2"/>
      <c r="R41" s="34"/>
    </row>
    <row r="42" spans="1:18" ht="16.5" x14ac:dyDescent="0.25">
      <c r="A42" s="33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2"/>
      <c r="R42" s="34"/>
    </row>
    <row r="43" spans="1:18" ht="16.5" x14ac:dyDescent="0.25">
      <c r="A43" s="33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2"/>
      <c r="R43" s="34"/>
    </row>
    <row r="44" spans="1:18" ht="16.5" x14ac:dyDescent="0.25">
      <c r="A44" s="33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2"/>
      <c r="R44" s="34"/>
    </row>
    <row r="45" spans="1:18" ht="16.5" x14ac:dyDescent="0.25">
      <c r="A45" s="33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2"/>
      <c r="R45" s="34"/>
    </row>
    <row r="46" spans="1:18" ht="16.5" x14ac:dyDescent="0.25">
      <c r="A46" s="33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2"/>
      <c r="R46" s="34"/>
    </row>
    <row r="47" spans="1:18" ht="16.5" x14ac:dyDescent="0.25">
      <c r="A47" s="33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2"/>
      <c r="R47" s="34"/>
    </row>
    <row r="48" spans="1:18" ht="16.5" x14ac:dyDescent="0.25">
      <c r="A48" s="33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2"/>
      <c r="R48" s="34"/>
    </row>
    <row r="49" spans="1:18" ht="16.5" x14ac:dyDescent="0.25">
      <c r="A49" s="33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2"/>
      <c r="R49" s="34"/>
    </row>
    <row r="50" spans="1:18" ht="16.5" x14ac:dyDescent="0.25">
      <c r="A50" s="33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2"/>
      <c r="R50" s="34"/>
    </row>
    <row r="51" spans="1:18" ht="16.5" x14ac:dyDescent="0.25">
      <c r="A51" s="33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2"/>
      <c r="R51" s="34"/>
    </row>
    <row r="52" spans="1:18" ht="16.5" x14ac:dyDescent="0.25">
      <c r="A52" s="33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2"/>
      <c r="R52" s="34"/>
    </row>
    <row r="53" spans="1:18" ht="16.5" x14ac:dyDescent="0.25">
      <c r="A53" s="33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2"/>
      <c r="R53" s="34"/>
    </row>
    <row r="54" spans="1:18" ht="16.5" x14ac:dyDescent="0.25">
      <c r="A54" s="33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2"/>
      <c r="R54" s="34"/>
    </row>
    <row r="55" spans="1:18" ht="16.5" x14ac:dyDescent="0.25">
      <c r="A55" s="33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2"/>
      <c r="R55" s="34"/>
    </row>
    <row r="56" spans="1:18" ht="16.5" x14ac:dyDescent="0.25">
      <c r="A56" s="33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2"/>
      <c r="R56" s="34"/>
    </row>
    <row r="57" spans="1:18" ht="16.5" x14ac:dyDescent="0.25">
      <c r="A57" s="33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2"/>
      <c r="R57" s="34"/>
    </row>
    <row r="58" spans="1:18" ht="16.5" x14ac:dyDescent="0.25">
      <c r="A58" s="33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2"/>
      <c r="R58" s="34"/>
    </row>
    <row r="59" spans="1:18" ht="16.5" x14ac:dyDescent="0.25">
      <c r="A59" s="33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2"/>
      <c r="R59" s="34"/>
    </row>
    <row r="60" spans="1:18" ht="16.5" x14ac:dyDescent="0.25">
      <c r="A60" s="33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2"/>
      <c r="R60" s="34"/>
    </row>
    <row r="61" spans="1:18" ht="16.5" x14ac:dyDescent="0.25">
      <c r="A61" s="33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2"/>
      <c r="R61" s="34"/>
    </row>
    <row r="62" spans="1:18" ht="16.5" x14ac:dyDescent="0.25">
      <c r="A62" s="33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2"/>
      <c r="R62" s="34"/>
    </row>
    <row r="63" spans="1:18" ht="16.5" x14ac:dyDescent="0.25">
      <c r="A63" s="33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2"/>
      <c r="R63" s="34"/>
    </row>
    <row r="64" spans="1:18" ht="16.5" x14ac:dyDescent="0.25">
      <c r="A64" s="33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2"/>
      <c r="R64" s="34"/>
    </row>
    <row r="65" spans="1:18" ht="16.5" x14ac:dyDescent="0.25">
      <c r="A65" s="33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2"/>
      <c r="R65" s="34"/>
    </row>
    <row r="66" spans="1:18" ht="16.5" x14ac:dyDescent="0.25">
      <c r="A66" s="33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2"/>
      <c r="R66" s="34"/>
    </row>
    <row r="67" spans="1:18" ht="16.5" x14ac:dyDescent="0.25">
      <c r="A67" s="33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2"/>
      <c r="R67" s="34"/>
    </row>
    <row r="68" spans="1:18" ht="16.5" x14ac:dyDescent="0.25">
      <c r="A68" s="33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2"/>
      <c r="R68" s="34"/>
    </row>
    <row r="69" spans="1:18" ht="16.5" x14ac:dyDescent="0.25">
      <c r="A69" s="33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2"/>
      <c r="R69" s="34"/>
    </row>
    <row r="70" spans="1:18" ht="16.5" x14ac:dyDescent="0.25">
      <c r="A70" s="33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2"/>
      <c r="R70" s="34"/>
    </row>
    <row r="71" spans="1:18" ht="16.5" x14ac:dyDescent="0.25">
      <c r="A71" s="33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2"/>
      <c r="R71" s="34"/>
    </row>
    <row r="72" spans="1:18" ht="16.5" x14ac:dyDescent="0.25">
      <c r="A72" s="33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2"/>
      <c r="R72" s="34"/>
    </row>
    <row r="73" spans="1:18" ht="16.5" x14ac:dyDescent="0.25">
      <c r="A73" s="33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2"/>
      <c r="R73" s="34"/>
    </row>
    <row r="74" spans="1:18" ht="16.5" x14ac:dyDescent="0.25">
      <c r="A74" s="33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2"/>
      <c r="R74" s="34"/>
    </row>
    <row r="75" spans="1:18" ht="16.5" x14ac:dyDescent="0.25">
      <c r="A75" s="33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2"/>
      <c r="R75" s="34"/>
    </row>
    <row r="76" spans="1:18" ht="16.5" x14ac:dyDescent="0.25">
      <c r="A76" s="33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2"/>
      <c r="R76" s="34"/>
    </row>
    <row r="77" spans="1:18" ht="16.5" x14ac:dyDescent="0.25">
      <c r="A77" s="33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2"/>
      <c r="R77" s="34"/>
    </row>
    <row r="78" spans="1:18" ht="16.5" x14ac:dyDescent="0.25">
      <c r="A78" s="33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2"/>
      <c r="R78" s="34"/>
    </row>
    <row r="79" spans="1:18" ht="16.5" x14ac:dyDescent="0.25">
      <c r="A79" s="33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2"/>
      <c r="R79" s="34"/>
    </row>
    <row r="80" spans="1:18" ht="16.5" x14ac:dyDescent="0.25">
      <c r="A80" s="33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2"/>
      <c r="R80" s="34"/>
    </row>
    <row r="81" spans="1:18" ht="16.5" x14ac:dyDescent="0.25">
      <c r="A81" s="33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2"/>
      <c r="R81" s="34"/>
    </row>
    <row r="82" spans="1:18" ht="16.5" x14ac:dyDescent="0.25">
      <c r="A82" s="33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2"/>
      <c r="R82" s="34"/>
    </row>
    <row r="83" spans="1:18" ht="16.5" x14ac:dyDescent="0.25">
      <c r="A83" s="33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2"/>
      <c r="R83" s="34"/>
    </row>
    <row r="84" spans="1:18" ht="16.5" x14ac:dyDescent="0.25">
      <c r="A84" s="33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2"/>
      <c r="R84" s="34"/>
    </row>
    <row r="85" spans="1:18" ht="16.5" x14ac:dyDescent="0.25">
      <c r="A85" s="33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2"/>
      <c r="R85" s="34"/>
    </row>
    <row r="86" spans="1:18" ht="16.5" x14ac:dyDescent="0.25">
      <c r="A86" s="33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2"/>
      <c r="R86" s="34"/>
    </row>
    <row r="87" spans="1:18" ht="16.5" x14ac:dyDescent="0.25">
      <c r="A87" s="33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2"/>
      <c r="R87" s="34"/>
    </row>
    <row r="88" spans="1:18" ht="16.5" x14ac:dyDescent="0.25">
      <c r="A88" s="33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2"/>
      <c r="R88" s="34"/>
    </row>
    <row r="89" spans="1:18" ht="16.5" x14ac:dyDescent="0.25">
      <c r="A89" s="33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2"/>
      <c r="R89" s="34"/>
    </row>
    <row r="90" spans="1:18" ht="16.5" x14ac:dyDescent="0.25">
      <c r="A90" s="33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2"/>
      <c r="R90" s="34"/>
    </row>
    <row r="91" spans="1:18" ht="16.5" x14ac:dyDescent="0.25">
      <c r="A91" s="33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2"/>
      <c r="R91" s="34"/>
    </row>
    <row r="92" spans="1:18" ht="16.5" x14ac:dyDescent="0.25">
      <c r="A92" s="33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2"/>
      <c r="R92" s="34"/>
    </row>
    <row r="93" spans="1:18" ht="16.5" x14ac:dyDescent="0.25">
      <c r="A93" s="33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2"/>
      <c r="R93" s="34"/>
    </row>
    <row r="94" spans="1:18" ht="16.5" x14ac:dyDescent="0.25">
      <c r="A94" s="33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2"/>
      <c r="R94" s="34"/>
    </row>
    <row r="95" spans="1:18" ht="16.5" x14ac:dyDescent="0.25">
      <c r="A95" s="33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2"/>
      <c r="R95" s="34"/>
    </row>
    <row r="96" spans="1:18" ht="16.5" x14ac:dyDescent="0.25">
      <c r="A96" s="33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2"/>
      <c r="R96" s="34"/>
    </row>
    <row r="97" spans="1:18" ht="16.5" x14ac:dyDescent="0.25">
      <c r="A97" s="33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2"/>
      <c r="R97" s="34"/>
    </row>
    <row r="98" spans="1:18" ht="16.5" x14ac:dyDescent="0.25">
      <c r="A98" s="33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2"/>
      <c r="R98" s="34"/>
    </row>
    <row r="99" spans="1:18" ht="16.5" x14ac:dyDescent="0.25">
      <c r="A99" s="33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2"/>
      <c r="R99" s="34"/>
    </row>
    <row r="100" spans="1:18" ht="16.5" x14ac:dyDescent="0.25">
      <c r="A100" s="33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2"/>
      <c r="R100" s="34"/>
    </row>
    <row r="101" spans="1:18" ht="16.5" x14ac:dyDescent="0.25">
      <c r="A101" s="33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2"/>
      <c r="R101" s="34"/>
    </row>
    <row r="102" spans="1:18" ht="16.5" x14ac:dyDescent="0.25">
      <c r="A102" s="33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2"/>
      <c r="R102" s="34"/>
    </row>
    <row r="103" spans="1:18" ht="16.5" x14ac:dyDescent="0.25">
      <c r="A103" s="33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2"/>
      <c r="R103" s="34"/>
    </row>
    <row r="104" spans="1:18" ht="16.5" x14ac:dyDescent="0.25">
      <c r="A104" s="33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2"/>
      <c r="R104" s="34"/>
    </row>
    <row r="105" spans="1:18" ht="16.5" x14ac:dyDescent="0.25">
      <c r="A105" s="33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4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TG102V</vt:lpstr>
      <vt:lpstr>TG007</vt:lpstr>
      <vt:lpstr>TG007S</vt:lpstr>
      <vt:lpstr>TG102</vt:lpstr>
      <vt:lpstr>Ireader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2018-05-07T08:18:32Z</dcterms:modified>
</cp:coreProperties>
</file>