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6"/>
  </bookViews>
  <sheets>
    <sheet name="TG102SE" sheetId="26" r:id="rId1"/>
    <sheet name="007" sheetId="27" r:id="rId2"/>
    <sheet name="TG102LE" sheetId="28" r:id="rId3"/>
    <sheet name="TG102V" sheetId="23" r:id="rId4"/>
    <sheet name="TG102" sheetId="24" r:id="rId5"/>
    <sheet name="NQ899" sheetId="25" r:id="rId6"/>
    <sheet name="Tong hop thang" sheetId="17" r:id="rId7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19" i="28" l="1"/>
  <c r="V30" i="27"/>
  <c r="V29" i="27"/>
  <c r="V28" i="27"/>
  <c r="V27" i="27"/>
  <c r="V26" i="27"/>
  <c r="V25" i="27"/>
  <c r="V24" i="27"/>
  <c r="V23" i="27"/>
  <c r="V18" i="27"/>
  <c r="V17" i="27"/>
  <c r="V19" i="27" s="1"/>
  <c r="V30" i="26" l="1"/>
  <c r="V29" i="26"/>
  <c r="V28" i="26"/>
  <c r="V27" i="26"/>
  <c r="V26" i="26"/>
  <c r="V25" i="26"/>
  <c r="V24" i="26"/>
  <c r="V23" i="26"/>
  <c r="V18" i="26"/>
  <c r="V17" i="26"/>
  <c r="V19" i="26" l="1"/>
  <c r="V30" i="25"/>
  <c r="V29" i="25"/>
  <c r="V28" i="25"/>
  <c r="V27" i="25"/>
  <c r="V26" i="25"/>
  <c r="V25" i="25"/>
  <c r="V24" i="25"/>
  <c r="V23" i="25"/>
  <c r="V18" i="25"/>
  <c r="V17" i="25"/>
  <c r="V19" i="25" s="1"/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<sst xmlns="http://schemas.openxmlformats.org/spreadsheetml/2006/main" count="777" uniqueCount="131">
  <si>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</si>
  <si>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</si>
  <si>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</si>
  <si>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</si>
  <si>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</si>
  <si>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</si>
  <si>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</si>
  <si>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</si>
  <si>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</si>
  <si>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</si>
  <si>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</si>
  <si>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</si>
  <si>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</si>
  <si>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</si>
  <si>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</si>
  <si>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</si>
  <si>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</si>
  <si>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</si>
  <si>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</si>
  <si>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</si>
  <si>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</si>
  <si>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</si>
  <si>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</si>
  <si>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</si>
  <si>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</si>
  <si>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</si>
  <si>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</si>
  <si>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</si>
  <si>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</si>
  <si>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</si>
  <si>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</si>
  <si>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</si>
  <si>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</si>
  <si>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</si>
  <si>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</si>
  <si>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</si>
  <si>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</si>
  <si>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</si>
  <si>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</si>
  <si>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</si>
  <si>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</si>
  <si>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</si>
  <si>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</si>
  <si>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</si>
  <si>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</si>
  <si>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</si>
  <si>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</si>
  <si>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Tuấn BG</t>
  </si>
  <si>
    <t>X.4.0.0.00002.180125</t>
  </si>
  <si>
    <t>124.158.005.014,16870</t>
  </si>
  <si>
    <t>Lock :'124.158.005.014,16870</t>
  </si>
  <si>
    <t>TG102</t>
  </si>
  <si>
    <t>H</t>
  </si>
  <si>
    <t>14/05/2018</t>
  </si>
  <si>
    <t>Khó nhận sim</t>
  </si>
  <si>
    <t>Ktra lại khay sim</t>
  </si>
  <si>
    <t>BT</t>
  </si>
  <si>
    <t>Thể</t>
  </si>
  <si>
    <t>14/05/2017</t>
  </si>
  <si>
    <t>NẠP lại FW</t>
  </si>
  <si>
    <t>NQ.2.00.00001.180130</t>
  </si>
  <si>
    <t>Lock :124.158.005.014,16870</t>
  </si>
  <si>
    <t>NQ899</t>
  </si>
  <si>
    <t>Không nhận SIM</t>
  </si>
  <si>
    <t>Thay khay SIM</t>
  </si>
  <si>
    <t xml:space="preserve">W.1.00.---01.180320 </t>
  </si>
  <si>
    <t>TG102V</t>
  </si>
  <si>
    <t>ID CŨ :000001506151707 ID mới :866762025303171</t>
  </si>
  <si>
    <t>000001504241005</t>
  </si>
  <si>
    <t>VI.1.00.---01.180115</t>
  </si>
  <si>
    <t>VI.1.00.---01.180320</t>
  </si>
  <si>
    <t>Mạch bị OXI hóa không sửa</t>
  </si>
  <si>
    <t>Không sửa</t>
  </si>
  <si>
    <t>KS</t>
  </si>
  <si>
    <t>Thay anten lá,ID mới : 866192037528849</t>
  </si>
  <si>
    <t>Không chốt GSM</t>
  </si>
  <si>
    <t>Thay module GSM,Nâng cấp FW</t>
  </si>
  <si>
    <t>Còn BH</t>
  </si>
  <si>
    <t>Vệ sinh mạch,nạp lại FW</t>
  </si>
  <si>
    <t>15/05/2018</t>
  </si>
  <si>
    <t>Lock: 124.158.005.014,16870</t>
  </si>
  <si>
    <t>TG102SE</t>
  </si>
  <si>
    <t>SE.3.00.---02.180115</t>
  </si>
  <si>
    <t>SE.2.03.---25.111215</t>
  </si>
  <si>
    <t>Nâng cấp FW</t>
  </si>
  <si>
    <t>Đạt</t>
  </si>
  <si>
    <t>Thiết bị hoạt động bình thường</t>
  </si>
  <si>
    <t>Mạch oxi hóa</t>
  </si>
  <si>
    <t>SE.3.00.---01.030317</t>
  </si>
  <si>
    <t xml:space="preserve">Thay diode quá áp </t>
  </si>
  <si>
    <t>1504091101, 124.158.005.014,16870</t>
  </si>
  <si>
    <t>Lỗi Ic giao tiếp</t>
  </si>
  <si>
    <t>Hàn lại linh kiện</t>
  </si>
  <si>
    <t>16/05/2018</t>
  </si>
  <si>
    <t>ID mới: 865904028268578</t>
  </si>
  <si>
    <t>Sim + thẻ</t>
  </si>
  <si>
    <t>013227007949195</t>
  </si>
  <si>
    <t>X.3.0.0.00042.250815</t>
  </si>
  <si>
    <t>013227007949195, 124.158.005.014,16870</t>
  </si>
  <si>
    <t xml:space="preserve"> thẻ</t>
  </si>
  <si>
    <t>Nâng cấp lỗi</t>
  </si>
  <si>
    <t xml:space="preserve">TG.007.---16.051017 </t>
  </si>
  <si>
    <t>869668021843077, 203.162.121.026,09007</t>
  </si>
  <si>
    <t>Sim</t>
  </si>
  <si>
    <t>TG007</t>
  </si>
  <si>
    <t>Lỗi RTC</t>
  </si>
  <si>
    <t>Nạp lại FW</t>
  </si>
  <si>
    <t xml:space="preserve">PM </t>
  </si>
  <si>
    <t>16/5/2018</t>
  </si>
  <si>
    <t>Đổi mới _ lệnh a Bắc</t>
  </si>
  <si>
    <t>Lỗi GSM</t>
  </si>
  <si>
    <t>Lỗi led memory</t>
  </si>
  <si>
    <t>Thay led + nâng cấp FW</t>
  </si>
  <si>
    <t>18/5/2018</t>
  </si>
  <si>
    <t xml:space="preserve">Anh Bắc </t>
  </si>
  <si>
    <t>Thẻ</t>
  </si>
  <si>
    <t>Thẻ+ sim</t>
  </si>
  <si>
    <t>23/5/2018</t>
  </si>
  <si>
    <t>TG102LE</t>
  </si>
  <si>
    <t>LE.1.00.---01.180405</t>
  </si>
  <si>
    <t>125.212.203.114,16363</t>
  </si>
  <si>
    <t>X.2.28</t>
  </si>
  <si>
    <t>1505201105, 124.158.005.014, 16868</t>
  </si>
  <si>
    <t>ID mới: 866762024177469</t>
  </si>
  <si>
    <t>866762029026976, 124.158.005.014,16870</t>
  </si>
  <si>
    <t>24/5/2018</t>
  </si>
  <si>
    <t xml:space="preserve">Lỗi MCU </t>
  </si>
  <si>
    <t>Thay MCU, nâng cấp FW</t>
  </si>
  <si>
    <t>Bt</t>
  </si>
  <si>
    <t>13/11/2018</t>
  </si>
  <si>
    <t>ID mới: 868926033971653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</si>
</sst>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72"/>
      <c r="K5" s="68" t="s">
        <v>16</v>
      </c>
      <c r="L5" s="68" t="s">
        <v>17</v>
      </c>
      <c r="M5" s="67" t="s">
        <v>13</v>
      </c>
      <c r="N5" s="68" t="s">
        <v>14</v>
      </c>
      <c r="O5" s="82"/>
      <c r="P5" s="82"/>
      <c r="Q5" s="72"/>
      <c r="R5" s="72"/>
      <c r="U5" s="72"/>
      <c r="V5" s="72"/>
    </row>
    <row r="6" spans="1:22" s="2" customFormat="1" ht="17.25" customHeight="1" x14ac:dyDescent="0.25">
      <c r="A6" s="34">
        <v>1</v>
      </c>
      <c r="B6" s="21" t="s">
        <v>79</v>
      </c>
      <c r="C6" s="21" t="s">
        <v>113</v>
      </c>
      <c r="D6" s="4" t="s">
        <v>81</v>
      </c>
      <c r="E6" s="22">
        <v>866104022270592</v>
      </c>
      <c r="F6" s="4"/>
      <c r="G6" s="4" t="s">
        <v>77</v>
      </c>
      <c r="H6" s="4"/>
      <c r="I6" s="16" t="s">
        <v>49</v>
      </c>
      <c r="J6" s="16" t="s">
        <v>86</v>
      </c>
      <c r="K6" s="16" t="s">
        <v>82</v>
      </c>
      <c r="L6" s="26"/>
      <c r="M6" s="16"/>
      <c r="N6" s="16"/>
      <c r="O6" s="16" t="s">
        <v>56</v>
      </c>
      <c r="P6" s="16" t="s">
        <v>85</v>
      </c>
      <c r="Q6" s="33" t="s">
        <v>27</v>
      </c>
      <c r="R6" s="4" t="s">
        <v>33</v>
      </c>
      <c r="U6" s="73" t="s">
        <v>25</v>
      </c>
      <c r="V6" s="43" t="s">
        <v>28</v>
      </c>
    </row>
    <row r="7" spans="1:22" s="2" customFormat="1" ht="15.75" customHeight="1" x14ac:dyDescent="0.25">
      <c r="A7" s="34">
        <v>2</v>
      </c>
      <c r="B7" s="21" t="s">
        <v>79</v>
      </c>
      <c r="C7" s="21" t="s">
        <v>113</v>
      </c>
      <c r="D7" s="4" t="s">
        <v>81</v>
      </c>
      <c r="E7" s="22">
        <v>866104022178761</v>
      </c>
      <c r="F7" s="4"/>
      <c r="G7" s="4" t="s">
        <v>52</v>
      </c>
      <c r="H7" s="4"/>
      <c r="I7" s="16" t="s">
        <v>80</v>
      </c>
      <c r="J7" s="16" t="s">
        <v>111</v>
      </c>
      <c r="K7" s="16" t="s">
        <v>83</v>
      </c>
      <c r="L7" s="16" t="s">
        <v>82</v>
      </c>
      <c r="M7" s="16" t="s">
        <v>112</v>
      </c>
      <c r="N7" s="16"/>
      <c r="O7" s="16" t="s">
        <v>56</v>
      </c>
      <c r="P7" s="16" t="s">
        <v>85</v>
      </c>
      <c r="Q7" s="28" t="s">
        <v>25</v>
      </c>
      <c r="R7" s="4" t="s">
        <v>39</v>
      </c>
      <c r="U7" s="74"/>
      <c r="V7" s="43" t="s">
        <v>45</v>
      </c>
    </row>
    <row r="8" spans="1:22" s="2" customFormat="1" ht="15.75" customHeight="1" x14ac:dyDescent="0.25">
      <c r="A8" s="34">
        <v>3</v>
      </c>
      <c r="B8" s="21" t="s">
        <v>79</v>
      </c>
      <c r="C8" s="21" t="s">
        <v>113</v>
      </c>
      <c r="D8" s="4" t="s">
        <v>81</v>
      </c>
      <c r="E8" s="36">
        <v>863586032908315</v>
      </c>
      <c r="F8" s="4"/>
      <c r="G8" s="4" t="s">
        <v>77</v>
      </c>
      <c r="H8" s="4"/>
      <c r="I8" s="16" t="s">
        <v>80</v>
      </c>
      <c r="J8" s="16" t="s">
        <v>87</v>
      </c>
      <c r="K8" s="16" t="s">
        <v>88</v>
      </c>
      <c r="L8" s="16"/>
      <c r="M8" s="16" t="s">
        <v>89</v>
      </c>
      <c r="N8" s="16"/>
      <c r="O8" s="16" t="s">
        <v>56</v>
      </c>
      <c r="P8" s="16" t="s">
        <v>85</v>
      </c>
      <c r="Q8" s="28" t="s">
        <v>25</v>
      </c>
      <c r="R8" s="4" t="s">
        <v>39</v>
      </c>
      <c r="U8" s="74"/>
      <c r="V8" s="43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36"/>
      <c r="F9" s="4"/>
      <c r="G9" s="4"/>
      <c r="H9" s="4"/>
      <c r="I9" s="24"/>
      <c r="J9" s="17"/>
      <c r="K9" s="16"/>
      <c r="L9" s="16"/>
      <c r="M9" s="16"/>
      <c r="N9" s="26"/>
      <c r="O9" s="16"/>
      <c r="P9" s="16"/>
      <c r="Q9" s="33"/>
      <c r="R9" s="55"/>
      <c r="U9" s="74"/>
      <c r="V9" s="43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36"/>
      <c r="F10" s="4"/>
      <c r="G10" s="4"/>
      <c r="H10" s="4"/>
      <c r="I10" s="16"/>
      <c r="J10" s="16"/>
      <c r="K10" s="16"/>
      <c r="L10" s="26"/>
      <c r="M10" s="16"/>
      <c r="N10" s="16"/>
      <c r="O10" s="16"/>
      <c r="P10" s="16"/>
      <c r="Q10" s="33"/>
      <c r="R10" s="55"/>
      <c r="U10" s="75"/>
      <c r="V10" s="43" t="s">
        <v>39</v>
      </c>
    </row>
    <row r="11" spans="1:22" s="53" customFormat="1" ht="15.75" customHeight="1" x14ac:dyDescent="0.25">
      <c r="A11" s="51">
        <v>6</v>
      </c>
      <c r="B11" s="21"/>
      <c r="C11" s="21"/>
      <c r="D11" s="4"/>
      <c r="E11" s="36"/>
      <c r="F11" s="4"/>
      <c r="G11" s="4"/>
      <c r="H11" s="52"/>
      <c r="I11" s="16"/>
      <c r="J11" s="16"/>
      <c r="K11" s="16"/>
      <c r="L11" s="26"/>
      <c r="M11" s="16"/>
      <c r="N11" s="26"/>
      <c r="O11" s="16"/>
      <c r="P11" s="16"/>
      <c r="Q11" s="33"/>
      <c r="R11" s="55"/>
      <c r="U11" s="73" t="s">
        <v>27</v>
      </c>
      <c r="V11" s="54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36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5"/>
      <c r="U12" s="74"/>
      <c r="V12" s="44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36"/>
      <c r="F13" s="4"/>
      <c r="G13" s="4"/>
      <c r="H13" s="4"/>
      <c r="I13" s="16"/>
      <c r="J13" s="16"/>
      <c r="K13" s="26"/>
      <c r="L13" s="16"/>
      <c r="M13" s="16"/>
      <c r="N13" s="26"/>
      <c r="O13" s="16"/>
      <c r="P13" s="16"/>
      <c r="Q13" s="33"/>
      <c r="R13" s="55"/>
      <c r="U13" s="75"/>
      <c r="V13" s="43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36"/>
      <c r="F14" s="4"/>
      <c r="G14" s="4"/>
      <c r="H14" s="4"/>
      <c r="I14" s="16"/>
      <c r="J14" s="16"/>
      <c r="K14" s="16"/>
      <c r="L14" s="26"/>
      <c r="M14" s="16"/>
      <c r="N14" s="16"/>
      <c r="O14" s="16"/>
      <c r="P14" s="16"/>
      <c r="Q14" s="33"/>
      <c r="R14" s="55"/>
    </row>
    <row r="15" spans="1:22" ht="16.5" x14ac:dyDescent="0.25">
      <c r="A15" s="34">
        <v>10</v>
      </c>
      <c r="B15" s="21"/>
      <c r="C15" s="21"/>
      <c r="D15" s="4"/>
      <c r="E15" s="36"/>
      <c r="F15" s="4"/>
      <c r="G15" s="4"/>
      <c r="H15" s="4"/>
      <c r="I15" s="16"/>
      <c r="J15" s="16"/>
      <c r="K15" s="16"/>
      <c r="L15" s="26"/>
      <c r="M15" s="16"/>
      <c r="N15" s="16"/>
      <c r="O15" s="16"/>
      <c r="P15" s="16"/>
      <c r="Q15" s="33"/>
      <c r="R15" s="55"/>
    </row>
    <row r="16" spans="1:22" ht="16.5" x14ac:dyDescent="0.25">
      <c r="A16" s="34">
        <v>11</v>
      </c>
      <c r="B16" s="21"/>
      <c r="C16" s="21"/>
      <c r="D16" s="4"/>
      <c r="E16" s="36"/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36"/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4"/>
      <c r="E18" s="36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21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9" t="s">
        <v>43</v>
      </c>
      <c r="V19" s="50">
        <f>SUM(V17:V18)</f>
        <v>3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7" t="s">
        <v>20</v>
      </c>
      <c r="V22" s="46" t="s">
        <v>22</v>
      </c>
    </row>
    <row r="23" spans="1:22" ht="16.5" x14ac:dyDescent="0.25">
      <c r="A23" s="34">
        <v>18</v>
      </c>
      <c r="B23" s="21"/>
      <c r="C23" s="16"/>
      <c r="D23" s="4"/>
      <c r="E23" s="36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5" t="s">
        <v>34</v>
      </c>
      <c r="V23" s="46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5" t="s">
        <v>44</v>
      </c>
      <c r="V24" s="46">
        <f>COUNTIF(R6:R55,"GSM")</f>
        <v>0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5" t="s">
        <v>35</v>
      </c>
      <c r="V25" s="46">
        <f>COUNTIF(R6:R55,"GPS")</f>
        <v>0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5" t="s">
        <v>41</v>
      </c>
      <c r="V26" s="46">
        <f>COUNTIF(R6:R55,"NG")</f>
        <v>0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5" t="s">
        <v>30</v>
      </c>
      <c r="V27" s="46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5" t="s">
        <v>36</v>
      </c>
      <c r="V28" s="46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5" t="s">
        <v>37</v>
      </c>
      <c r="V29" s="46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36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5" t="s">
        <v>38</v>
      </c>
      <c r="V30" s="46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72"/>
      <c r="K5" s="68" t="s">
        <v>16</v>
      </c>
      <c r="L5" s="68" t="s">
        <v>17</v>
      </c>
      <c r="M5" s="67" t="s">
        <v>13</v>
      </c>
      <c r="N5" s="68" t="s">
        <v>14</v>
      </c>
      <c r="O5" s="82"/>
      <c r="P5" s="82"/>
      <c r="Q5" s="72"/>
      <c r="R5" s="72"/>
      <c r="U5" s="72"/>
      <c r="V5" s="72"/>
    </row>
    <row r="6" spans="1:22" s="2" customFormat="1" ht="17.25" customHeight="1" x14ac:dyDescent="0.25">
      <c r="A6" s="34">
        <v>1</v>
      </c>
      <c r="B6" s="21" t="s">
        <v>79</v>
      </c>
      <c r="C6" s="21" t="s">
        <v>113</v>
      </c>
      <c r="D6" s="4" t="s">
        <v>104</v>
      </c>
      <c r="E6" s="22">
        <v>869668021843077</v>
      </c>
      <c r="F6" s="4" t="s">
        <v>103</v>
      </c>
      <c r="G6" s="4" t="s">
        <v>52</v>
      </c>
      <c r="H6" s="4"/>
      <c r="I6" s="16" t="s">
        <v>102</v>
      </c>
      <c r="J6" s="16" t="s">
        <v>105</v>
      </c>
      <c r="K6" s="16"/>
      <c r="L6" s="26" t="s">
        <v>101</v>
      </c>
      <c r="M6" s="16" t="s">
        <v>106</v>
      </c>
      <c r="N6" s="16"/>
      <c r="O6" s="16" t="s">
        <v>56</v>
      </c>
      <c r="P6" s="16" t="s">
        <v>85</v>
      </c>
      <c r="Q6" s="33" t="s">
        <v>107</v>
      </c>
      <c r="R6" s="4" t="s">
        <v>32</v>
      </c>
      <c r="U6" s="73" t="s">
        <v>25</v>
      </c>
      <c r="V6" s="43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16"/>
      <c r="J7" s="16"/>
      <c r="K7" s="16"/>
      <c r="L7" s="16"/>
      <c r="M7" s="16"/>
      <c r="N7" s="16"/>
      <c r="O7" s="16"/>
      <c r="P7" s="16"/>
      <c r="Q7" s="28"/>
      <c r="R7" s="4"/>
      <c r="U7" s="74"/>
      <c r="V7" s="43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36"/>
      <c r="F8" s="4"/>
      <c r="G8" s="4"/>
      <c r="H8" s="4"/>
      <c r="I8" s="16"/>
      <c r="J8" s="16"/>
      <c r="K8" s="16"/>
      <c r="L8" s="16"/>
      <c r="M8" s="16"/>
      <c r="N8" s="16"/>
      <c r="O8" s="16"/>
      <c r="P8" s="16"/>
      <c r="Q8" s="28"/>
      <c r="R8" s="4"/>
      <c r="U8" s="74"/>
      <c r="V8" s="43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36"/>
      <c r="F9" s="4"/>
      <c r="G9" s="4"/>
      <c r="H9" s="4"/>
      <c r="I9" s="24"/>
      <c r="J9" s="17"/>
      <c r="K9" s="16"/>
      <c r="L9" s="16"/>
      <c r="M9" s="16"/>
      <c r="N9" s="26"/>
      <c r="O9" s="16"/>
      <c r="P9" s="16"/>
      <c r="Q9" s="33"/>
      <c r="R9" s="55"/>
      <c r="U9" s="74"/>
      <c r="V9" s="43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36"/>
      <c r="F10" s="4"/>
      <c r="G10" s="4"/>
      <c r="H10" s="4"/>
      <c r="I10" s="16"/>
      <c r="J10" s="16"/>
      <c r="K10" s="16"/>
      <c r="L10" s="26"/>
      <c r="M10" s="16"/>
      <c r="N10" s="16"/>
      <c r="O10" s="16"/>
      <c r="P10" s="16"/>
      <c r="Q10" s="33"/>
      <c r="R10" s="55"/>
      <c r="U10" s="75"/>
      <c r="V10" s="43" t="s">
        <v>39</v>
      </c>
    </row>
    <row r="11" spans="1:22" s="53" customFormat="1" ht="15.75" customHeight="1" x14ac:dyDescent="0.25">
      <c r="A11" s="51">
        <v>6</v>
      </c>
      <c r="B11" s="21"/>
      <c r="C11" s="21"/>
      <c r="D11" s="4"/>
      <c r="E11" s="36"/>
      <c r="F11" s="4"/>
      <c r="G11" s="4"/>
      <c r="H11" s="52"/>
      <c r="I11" s="16"/>
      <c r="J11" s="16"/>
      <c r="K11" s="16"/>
      <c r="L11" s="26"/>
      <c r="M11" s="16"/>
      <c r="N11" s="26"/>
      <c r="O11" s="16"/>
      <c r="P11" s="16"/>
      <c r="Q11" s="33"/>
      <c r="R11" s="55"/>
      <c r="U11" s="73" t="s">
        <v>27</v>
      </c>
      <c r="V11" s="54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36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5"/>
      <c r="U12" s="74"/>
      <c r="V12" s="44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36"/>
      <c r="F13" s="4"/>
      <c r="G13" s="4"/>
      <c r="H13" s="4"/>
      <c r="I13" s="16"/>
      <c r="J13" s="16"/>
      <c r="K13" s="26"/>
      <c r="L13" s="16"/>
      <c r="M13" s="16"/>
      <c r="N13" s="26"/>
      <c r="O13" s="16"/>
      <c r="P13" s="16"/>
      <c r="Q13" s="33"/>
      <c r="R13" s="55"/>
      <c r="U13" s="75"/>
      <c r="V13" s="43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36"/>
      <c r="F14" s="4"/>
      <c r="G14" s="4"/>
      <c r="H14" s="4"/>
      <c r="I14" s="16"/>
      <c r="J14" s="16"/>
      <c r="K14" s="16"/>
      <c r="L14" s="26"/>
      <c r="M14" s="16"/>
      <c r="N14" s="16"/>
      <c r="O14" s="16"/>
      <c r="P14" s="16"/>
      <c r="Q14" s="33"/>
      <c r="R14" s="55"/>
    </row>
    <row r="15" spans="1:22" ht="16.5" x14ac:dyDescent="0.25">
      <c r="A15" s="34">
        <v>10</v>
      </c>
      <c r="B15" s="21"/>
      <c r="C15" s="21"/>
      <c r="D15" s="4"/>
      <c r="E15" s="36"/>
      <c r="F15" s="4"/>
      <c r="G15" s="4"/>
      <c r="H15" s="4"/>
      <c r="I15" s="16"/>
      <c r="J15" s="16"/>
      <c r="K15" s="16"/>
      <c r="L15" s="26"/>
      <c r="M15" s="16"/>
      <c r="N15" s="16"/>
      <c r="O15" s="16"/>
      <c r="P15" s="16"/>
      <c r="Q15" s="33"/>
      <c r="R15" s="55"/>
    </row>
    <row r="16" spans="1:22" ht="16.5" x14ac:dyDescent="0.25">
      <c r="A16" s="34">
        <v>11</v>
      </c>
      <c r="B16" s="21"/>
      <c r="C16" s="21"/>
      <c r="D16" s="4"/>
      <c r="E16" s="36"/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36"/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4"/>
      <c r="E18" s="36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21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9" t="s">
        <v>43</v>
      </c>
      <c r="V19" s="50">
        <f>SUM(V17:V18)</f>
        <v>0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7" t="s">
        <v>20</v>
      </c>
      <c r="V22" s="46" t="s">
        <v>22</v>
      </c>
    </row>
    <row r="23" spans="1:22" ht="16.5" x14ac:dyDescent="0.25">
      <c r="A23" s="34">
        <v>18</v>
      </c>
      <c r="B23" s="21"/>
      <c r="C23" s="16"/>
      <c r="D23" s="4"/>
      <c r="E23" s="36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5" t="s">
        <v>34</v>
      </c>
      <c r="V23" s="46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5" t="s">
        <v>44</v>
      </c>
      <c r="V24" s="46">
        <f>COUNTIF(R6:R55,"GSM")</f>
        <v>0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5" t="s">
        <v>35</v>
      </c>
      <c r="V25" s="46">
        <f>COUNTIF(R6:R55,"GPS")</f>
        <v>0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5" t="s">
        <v>41</v>
      </c>
      <c r="V26" s="46">
        <f>COUNTIF(R6:R55,"NG")</f>
        <v>0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5" t="s">
        <v>30</v>
      </c>
      <c r="V27" s="46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5" t="s">
        <v>36</v>
      </c>
      <c r="V28" s="46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5" t="s">
        <v>37</v>
      </c>
      <c r="V29" s="46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36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5" t="s">
        <v>38</v>
      </c>
      <c r="V30" s="46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71" t="s">
        <v>1</v>
      </c>
      <c r="C5" s="71" t="s">
        <v>2</v>
      </c>
      <c r="D5" s="70" t="s">
        <v>3</v>
      </c>
      <c r="E5" s="70" t="s">
        <v>12</v>
      </c>
      <c r="F5" s="70" t="s">
        <v>4</v>
      </c>
      <c r="G5" s="5" t="s">
        <v>5</v>
      </c>
      <c r="H5" s="5" t="s">
        <v>7</v>
      </c>
      <c r="I5" s="19" t="s">
        <v>19</v>
      </c>
      <c r="J5" s="72"/>
      <c r="K5" s="71" t="s">
        <v>16</v>
      </c>
      <c r="L5" s="71" t="s">
        <v>17</v>
      </c>
      <c r="M5" s="70" t="s">
        <v>13</v>
      </c>
      <c r="N5" s="71" t="s">
        <v>14</v>
      </c>
      <c r="O5" s="82"/>
      <c r="P5" s="82"/>
      <c r="Q5" s="72"/>
      <c r="R5" s="72"/>
      <c r="U5" s="72"/>
      <c r="V5" s="72"/>
    </row>
    <row r="6" spans="1:22" s="2" customFormat="1" ht="17.25" customHeight="1" x14ac:dyDescent="0.25">
      <c r="A6" s="34">
        <v>1</v>
      </c>
      <c r="B6" s="21" t="s">
        <v>117</v>
      </c>
      <c r="C6" s="21" t="s">
        <v>125</v>
      </c>
      <c r="D6" s="4" t="s">
        <v>118</v>
      </c>
      <c r="E6" s="22">
        <v>867717030489638</v>
      </c>
      <c r="F6" s="4"/>
      <c r="G6" s="4" t="s">
        <v>77</v>
      </c>
      <c r="H6" s="66"/>
      <c r="I6" s="16" t="s">
        <v>49</v>
      </c>
      <c r="J6" s="16" t="s">
        <v>86</v>
      </c>
      <c r="K6" s="16" t="s">
        <v>119</v>
      </c>
      <c r="L6" s="26"/>
      <c r="M6" s="16"/>
      <c r="N6" s="16"/>
      <c r="O6" s="16" t="s">
        <v>56</v>
      </c>
      <c r="P6" s="16" t="s">
        <v>85</v>
      </c>
      <c r="Q6" s="33" t="s">
        <v>27</v>
      </c>
      <c r="R6" s="4" t="s">
        <v>32</v>
      </c>
      <c r="U6" s="73" t="s">
        <v>25</v>
      </c>
      <c r="V6" s="43" t="s">
        <v>28</v>
      </c>
    </row>
    <row r="7" spans="1:22" s="2" customFormat="1" ht="18.75" customHeight="1" x14ac:dyDescent="0.25">
      <c r="A7" s="34">
        <v>2</v>
      </c>
      <c r="B7" s="21"/>
      <c r="C7" s="21"/>
      <c r="D7" s="4"/>
      <c r="E7" s="22"/>
      <c r="F7" s="4"/>
      <c r="G7" s="4"/>
      <c r="H7" s="65"/>
      <c r="I7" s="16"/>
      <c r="J7" s="16"/>
      <c r="K7" s="16"/>
      <c r="L7" s="26"/>
      <c r="M7" s="16"/>
      <c r="N7" s="16"/>
      <c r="O7" s="16"/>
      <c r="P7" s="16"/>
      <c r="Q7" s="28"/>
      <c r="R7" s="4"/>
      <c r="U7" s="74"/>
      <c r="V7" s="43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36"/>
      <c r="F8" s="4"/>
      <c r="G8" s="4"/>
      <c r="H8" s="4"/>
      <c r="I8" s="16"/>
      <c r="J8" s="16"/>
      <c r="K8" s="4"/>
      <c r="L8" s="16"/>
      <c r="M8" s="16"/>
      <c r="N8" s="16"/>
      <c r="O8" s="16"/>
      <c r="P8" s="16"/>
      <c r="Q8" s="28"/>
      <c r="R8" s="4"/>
      <c r="U8" s="74"/>
      <c r="V8" s="43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26"/>
      <c r="O9" s="16"/>
      <c r="P9" s="16"/>
      <c r="Q9" s="33"/>
      <c r="R9" s="55"/>
      <c r="U9" s="74"/>
      <c r="V9" s="43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36"/>
      <c r="F10" s="4"/>
      <c r="G10" s="4"/>
      <c r="H10" s="4"/>
      <c r="I10" s="16"/>
      <c r="J10" s="16"/>
      <c r="K10" s="16"/>
      <c r="L10" s="26"/>
      <c r="M10" s="16"/>
      <c r="N10" s="16"/>
      <c r="O10" s="16"/>
      <c r="P10" s="16"/>
      <c r="Q10" s="33"/>
      <c r="R10" s="55"/>
      <c r="U10" s="75"/>
      <c r="V10" s="43" t="s">
        <v>39</v>
      </c>
    </row>
    <row r="11" spans="1:22" s="53" customFormat="1" ht="15.75" customHeight="1" x14ac:dyDescent="0.25">
      <c r="A11" s="51">
        <v>6</v>
      </c>
      <c r="B11" s="21"/>
      <c r="C11" s="21"/>
      <c r="D11" s="4"/>
      <c r="E11" s="36"/>
      <c r="F11" s="4"/>
      <c r="G11" s="4"/>
      <c r="H11" s="52"/>
      <c r="I11" s="16"/>
      <c r="J11" s="16"/>
      <c r="K11" s="16"/>
      <c r="L11" s="26"/>
      <c r="M11" s="16"/>
      <c r="N11" s="26"/>
      <c r="O11" s="16"/>
      <c r="P11" s="16"/>
      <c r="Q11" s="33"/>
      <c r="R11" s="55"/>
      <c r="U11" s="73" t="s">
        <v>27</v>
      </c>
      <c r="V11" s="54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36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5"/>
      <c r="U12" s="74"/>
      <c r="V12" s="44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36"/>
      <c r="F13" s="4"/>
      <c r="G13" s="4"/>
      <c r="H13" s="4"/>
      <c r="I13" s="16"/>
      <c r="J13" s="16"/>
      <c r="K13" s="26"/>
      <c r="L13" s="16"/>
      <c r="M13" s="16"/>
      <c r="N13" s="26"/>
      <c r="O13" s="16"/>
      <c r="P13" s="16"/>
      <c r="Q13" s="33"/>
      <c r="R13" s="55"/>
      <c r="U13" s="75"/>
      <c r="V13" s="43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36"/>
      <c r="F14" s="4"/>
      <c r="G14" s="4"/>
      <c r="H14" s="4"/>
      <c r="I14" s="16"/>
      <c r="J14" s="16"/>
      <c r="K14" s="16"/>
      <c r="L14" s="26"/>
      <c r="M14" s="16"/>
      <c r="N14" s="16"/>
      <c r="O14" s="16"/>
      <c r="P14" s="16"/>
      <c r="Q14" s="33"/>
      <c r="R14" s="55"/>
    </row>
    <row r="15" spans="1:22" ht="16.5" x14ac:dyDescent="0.25">
      <c r="A15" s="34">
        <v>10</v>
      </c>
      <c r="B15" s="21"/>
      <c r="C15" s="21"/>
      <c r="D15" s="4"/>
      <c r="E15" s="36"/>
      <c r="F15" s="4"/>
      <c r="G15" s="4"/>
      <c r="H15" s="4"/>
      <c r="I15" s="16"/>
      <c r="J15" s="16"/>
      <c r="K15" s="16"/>
      <c r="L15" s="26"/>
      <c r="M15" s="16"/>
      <c r="N15" s="16"/>
      <c r="O15" s="16"/>
      <c r="P15" s="16"/>
      <c r="Q15" s="33"/>
      <c r="R15" s="55"/>
    </row>
    <row r="16" spans="1:22" ht="16.5" x14ac:dyDescent="0.25">
      <c r="A16" s="34">
        <v>11</v>
      </c>
      <c r="B16" s="21"/>
      <c r="C16" s="21"/>
      <c r="D16" s="4"/>
      <c r="E16" s="36"/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36"/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4"/>
      <c r="E18" s="36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21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9" t="s">
        <v>43</v>
      </c>
      <c r="V19" s="50">
        <f>SUM(V17:V18)</f>
        <v>1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7" t="s">
        <v>20</v>
      </c>
      <c r="V22" s="46" t="s">
        <v>22</v>
      </c>
    </row>
    <row r="23" spans="1:22" ht="16.5" x14ac:dyDescent="0.25">
      <c r="A23" s="34">
        <v>18</v>
      </c>
      <c r="B23" s="21"/>
      <c r="C23" s="16"/>
      <c r="D23" s="4"/>
      <c r="E23" s="36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5" t="s">
        <v>34</v>
      </c>
      <c r="V23" s="46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5" t="s">
        <v>44</v>
      </c>
      <c r="V24" s="46">
        <f>COUNTIF(R6:R55,"GSM")</f>
        <v>0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5" t="s">
        <v>35</v>
      </c>
      <c r="V25" s="46">
        <f>COUNTIF(R6:R55,"GPS")</f>
        <v>0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5" t="s">
        <v>41</v>
      </c>
      <c r="V26" s="46">
        <f>COUNTIF(R6:R55,"NG")</f>
        <v>0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5" t="s">
        <v>30</v>
      </c>
      <c r="V27" s="46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5" t="s">
        <v>36</v>
      </c>
      <c r="V28" s="46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5" t="s">
        <v>37</v>
      </c>
      <c r="V29" s="46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36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5" t="s">
        <v>38</v>
      </c>
      <c r="V30" s="46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72"/>
      <c r="K5" s="57" t="s">
        <v>16</v>
      </c>
      <c r="L5" s="57" t="s">
        <v>17</v>
      </c>
      <c r="M5" s="56" t="s">
        <v>13</v>
      </c>
      <c r="N5" s="57" t="s">
        <v>14</v>
      </c>
      <c r="O5" s="82"/>
      <c r="P5" s="82"/>
      <c r="Q5" s="72"/>
      <c r="R5" s="72"/>
      <c r="U5" s="72"/>
      <c r="V5" s="72"/>
    </row>
    <row r="6" spans="1:22" s="2" customFormat="1" ht="17.25" customHeight="1" x14ac:dyDescent="0.25">
      <c r="A6" s="34">
        <v>1</v>
      </c>
      <c r="B6" s="21" t="s">
        <v>53</v>
      </c>
      <c r="C6" s="21" t="s">
        <v>79</v>
      </c>
      <c r="D6" s="4" t="s">
        <v>66</v>
      </c>
      <c r="E6" s="22">
        <v>868345031039183</v>
      </c>
      <c r="F6" s="4"/>
      <c r="G6" s="4" t="s">
        <v>77</v>
      </c>
      <c r="H6" s="66" t="s">
        <v>68</v>
      </c>
      <c r="I6" s="16" t="s">
        <v>49</v>
      </c>
      <c r="J6" s="16"/>
      <c r="K6" s="16" t="s">
        <v>65</v>
      </c>
      <c r="L6" s="26"/>
      <c r="M6" s="16" t="s">
        <v>78</v>
      </c>
      <c r="N6" s="16"/>
      <c r="O6" s="16" t="s">
        <v>56</v>
      </c>
      <c r="P6" s="16" t="s">
        <v>57</v>
      </c>
      <c r="Q6" s="33" t="s">
        <v>27</v>
      </c>
      <c r="R6" s="4" t="s">
        <v>39</v>
      </c>
      <c r="U6" s="73" t="s">
        <v>25</v>
      </c>
      <c r="V6" s="43" t="s">
        <v>28</v>
      </c>
    </row>
    <row r="7" spans="1:22" s="2" customFormat="1" ht="32.25" customHeight="1" x14ac:dyDescent="0.25">
      <c r="A7" s="34">
        <v>2</v>
      </c>
      <c r="B7" s="21" t="s">
        <v>53</v>
      </c>
      <c r="C7" s="21" t="s">
        <v>79</v>
      </c>
      <c r="D7" s="4" t="s">
        <v>66</v>
      </c>
      <c r="E7" s="22">
        <v>864811037116436</v>
      </c>
      <c r="F7" s="4"/>
      <c r="G7" s="4" t="s">
        <v>77</v>
      </c>
      <c r="H7" s="65" t="s">
        <v>74</v>
      </c>
      <c r="I7" s="16" t="s">
        <v>49</v>
      </c>
      <c r="J7" s="16" t="s">
        <v>75</v>
      </c>
      <c r="K7" s="16" t="s">
        <v>69</v>
      </c>
      <c r="L7" s="26" t="s">
        <v>70</v>
      </c>
      <c r="M7" s="16" t="s">
        <v>76</v>
      </c>
      <c r="N7" s="16"/>
      <c r="O7" s="16" t="s">
        <v>56</v>
      </c>
      <c r="P7" s="16" t="s">
        <v>57</v>
      </c>
      <c r="Q7" s="28" t="s">
        <v>25</v>
      </c>
      <c r="R7" s="4" t="s">
        <v>45</v>
      </c>
      <c r="U7" s="74"/>
      <c r="V7" s="43" t="s">
        <v>45</v>
      </c>
    </row>
    <row r="8" spans="1:22" s="2" customFormat="1" ht="15.75" customHeight="1" x14ac:dyDescent="0.25">
      <c r="A8" s="34">
        <v>3</v>
      </c>
      <c r="B8" s="21" t="s">
        <v>108</v>
      </c>
      <c r="C8" s="21" t="s">
        <v>114</v>
      </c>
      <c r="D8" s="4" t="s">
        <v>66</v>
      </c>
      <c r="E8" s="36">
        <v>864811037292765</v>
      </c>
      <c r="F8" s="4" t="s">
        <v>103</v>
      </c>
      <c r="G8" s="4" t="s">
        <v>77</v>
      </c>
      <c r="H8" s="4" t="s">
        <v>109</v>
      </c>
      <c r="I8" s="16" t="s">
        <v>80</v>
      </c>
      <c r="J8" s="16" t="s">
        <v>110</v>
      </c>
      <c r="K8" s="4" t="s">
        <v>70</v>
      </c>
      <c r="L8" s="16"/>
      <c r="M8" s="16"/>
      <c r="N8" s="16"/>
      <c r="O8" s="16"/>
      <c r="P8" s="16" t="s">
        <v>57</v>
      </c>
      <c r="Q8" s="28" t="s">
        <v>25</v>
      </c>
      <c r="R8" s="4" t="s">
        <v>45</v>
      </c>
      <c r="U8" s="74"/>
      <c r="V8" s="43" t="s">
        <v>29</v>
      </c>
    </row>
    <row r="9" spans="1:22" s="2" customFormat="1" ht="15.75" customHeight="1" x14ac:dyDescent="0.25">
      <c r="A9" s="34">
        <v>4</v>
      </c>
      <c r="B9" s="21" t="s">
        <v>117</v>
      </c>
      <c r="C9" s="21" t="s">
        <v>125</v>
      </c>
      <c r="D9" s="4" t="s">
        <v>66</v>
      </c>
      <c r="E9" s="22">
        <v>868926033925279</v>
      </c>
      <c r="F9" s="4"/>
      <c r="G9" s="4" t="s">
        <v>77</v>
      </c>
      <c r="H9" s="4"/>
      <c r="I9" s="24" t="s">
        <v>120</v>
      </c>
      <c r="J9" s="16" t="s">
        <v>86</v>
      </c>
      <c r="K9" s="16" t="s">
        <v>65</v>
      </c>
      <c r="L9" s="16"/>
      <c r="M9" s="16"/>
      <c r="N9" s="26"/>
      <c r="O9" s="16" t="s">
        <v>128</v>
      </c>
      <c r="P9" s="16" t="s">
        <v>85</v>
      </c>
      <c r="Q9" s="33" t="s">
        <v>27</v>
      </c>
      <c r="R9" s="55" t="s">
        <v>32</v>
      </c>
      <c r="U9" s="74"/>
      <c r="V9" s="43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36"/>
      <c r="F10" s="4"/>
      <c r="G10" s="4"/>
      <c r="H10" s="4"/>
      <c r="I10" s="16"/>
      <c r="J10" s="16"/>
      <c r="K10" s="16"/>
      <c r="L10" s="26"/>
      <c r="M10" s="16"/>
      <c r="N10" s="16"/>
      <c r="O10" s="16"/>
      <c r="P10" s="16"/>
      <c r="Q10" s="33"/>
      <c r="R10" s="55"/>
      <c r="U10" s="75"/>
      <c r="V10" s="43" t="s">
        <v>39</v>
      </c>
    </row>
    <row r="11" spans="1:22" s="53" customFormat="1" ht="15.75" customHeight="1" x14ac:dyDescent="0.25">
      <c r="A11" s="51">
        <v>6</v>
      </c>
      <c r="B11" s="21"/>
      <c r="C11" s="21"/>
      <c r="D11" s="4"/>
      <c r="E11" s="36"/>
      <c r="F11" s="4"/>
      <c r="G11" s="4"/>
      <c r="H11" s="52"/>
      <c r="I11" s="16"/>
      <c r="J11" s="16"/>
      <c r="K11" s="16"/>
      <c r="L11" s="26"/>
      <c r="M11" s="16"/>
      <c r="N11" s="26"/>
      <c r="O11" s="16"/>
      <c r="P11" s="16"/>
      <c r="Q11" s="33"/>
      <c r="R11" s="55"/>
      <c r="U11" s="73" t="s">
        <v>27</v>
      </c>
      <c r="V11" s="54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36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5"/>
      <c r="U12" s="74"/>
      <c r="V12" s="44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36"/>
      <c r="F13" s="4"/>
      <c r="G13" s="4"/>
      <c r="H13" s="4"/>
      <c r="I13" s="16"/>
      <c r="J13" s="16"/>
      <c r="K13" s="26"/>
      <c r="L13" s="16"/>
      <c r="M13" s="16"/>
      <c r="N13" s="26"/>
      <c r="O13" s="16"/>
      <c r="P13" s="16"/>
      <c r="Q13" s="33"/>
      <c r="R13" s="55"/>
      <c r="U13" s="75"/>
      <c r="V13" s="43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36"/>
      <c r="F14" s="4"/>
      <c r="G14" s="4"/>
      <c r="H14" s="4"/>
      <c r="I14" s="16"/>
      <c r="J14" s="16"/>
      <c r="K14" s="16"/>
      <c r="L14" s="26"/>
      <c r="M14" s="16"/>
      <c r="N14" s="16"/>
      <c r="O14" s="16"/>
      <c r="P14" s="16"/>
      <c r="Q14" s="33"/>
      <c r="R14" s="55"/>
    </row>
    <row r="15" spans="1:22" ht="16.5" x14ac:dyDescent="0.25">
      <c r="A15" s="34">
        <v>10</v>
      </c>
      <c r="B15" s="21"/>
      <c r="C15" s="21"/>
      <c r="D15" s="4"/>
      <c r="E15" s="36"/>
      <c r="F15" s="4"/>
      <c r="G15" s="4"/>
      <c r="H15" s="4"/>
      <c r="I15" s="16"/>
      <c r="J15" s="16"/>
      <c r="K15" s="16"/>
      <c r="L15" s="26"/>
      <c r="M15" s="16"/>
      <c r="N15" s="16"/>
      <c r="O15" s="16"/>
      <c r="P15" s="16"/>
      <c r="Q15" s="33"/>
      <c r="R15" s="55"/>
    </row>
    <row r="16" spans="1:22" ht="16.5" x14ac:dyDescent="0.25">
      <c r="A16" s="34">
        <v>11</v>
      </c>
      <c r="B16" s="21"/>
      <c r="C16" s="21"/>
      <c r="D16" s="4"/>
      <c r="E16" s="36"/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36"/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4"/>
      <c r="E18" s="36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21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9" t="s">
        <v>43</v>
      </c>
      <c r="V19" s="50">
        <f>SUM(V17:V18)</f>
        <v>4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7" t="s">
        <v>20</v>
      </c>
      <c r="V22" s="46" t="s">
        <v>22</v>
      </c>
    </row>
    <row r="23" spans="1:22" ht="16.5" x14ac:dyDescent="0.25">
      <c r="A23" s="34">
        <v>18</v>
      </c>
      <c r="B23" s="21"/>
      <c r="C23" s="16"/>
      <c r="D23" s="4"/>
      <c r="E23" s="36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5" t="s">
        <v>34</v>
      </c>
      <c r="V23" s="46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5" t="s">
        <v>44</v>
      </c>
      <c r="V24" s="46">
        <f>COUNTIF(R6:R55,"GSM")</f>
        <v>2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5" t="s">
        <v>35</v>
      </c>
      <c r="V25" s="46">
        <f>COUNTIF(R6:R55,"GPS")</f>
        <v>0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5" t="s">
        <v>41</v>
      </c>
      <c r="V26" s="46">
        <f>COUNTIF(R6:R55,"NG")</f>
        <v>0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5" t="s">
        <v>30</v>
      </c>
      <c r="V27" s="46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5" t="s">
        <v>36</v>
      </c>
      <c r="V28" s="46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5" t="s">
        <v>37</v>
      </c>
      <c r="V29" s="46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36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5" t="s">
        <v>38</v>
      </c>
      <c r="V30" s="46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8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8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72"/>
      <c r="K5" s="59" t="s">
        <v>16</v>
      </c>
      <c r="L5" s="59" t="s">
        <v>17</v>
      </c>
      <c r="M5" s="58" t="s">
        <v>13</v>
      </c>
      <c r="N5" s="59" t="s">
        <v>14</v>
      </c>
      <c r="O5" s="82"/>
      <c r="P5" s="82"/>
      <c r="Q5" s="72"/>
      <c r="R5" s="72"/>
      <c r="U5" s="72"/>
      <c r="V5" s="72"/>
    </row>
    <row r="6" spans="1:22" s="2" customFormat="1" ht="17.25" customHeight="1" x14ac:dyDescent="0.25">
      <c r="A6" s="34">
        <v>1</v>
      </c>
      <c r="B6" s="21" t="s">
        <v>58</v>
      </c>
      <c r="C6" s="21" t="s">
        <v>79</v>
      </c>
      <c r="D6" s="4" t="s">
        <v>51</v>
      </c>
      <c r="E6" s="22">
        <v>866762029434857</v>
      </c>
      <c r="F6" s="4"/>
      <c r="G6" s="4" t="s">
        <v>52</v>
      </c>
      <c r="H6" s="4" t="s">
        <v>54</v>
      </c>
      <c r="I6" s="24" t="s">
        <v>50</v>
      </c>
      <c r="J6" s="16"/>
      <c r="K6" s="16" t="s">
        <v>48</v>
      </c>
      <c r="L6" s="16"/>
      <c r="M6" s="16" t="s">
        <v>55</v>
      </c>
      <c r="N6" s="16"/>
      <c r="O6" s="16" t="s">
        <v>56</v>
      </c>
      <c r="P6" s="16" t="s">
        <v>57</v>
      </c>
      <c r="Q6" s="28" t="s">
        <v>27</v>
      </c>
      <c r="R6" s="4" t="s">
        <v>32</v>
      </c>
      <c r="U6" s="73" t="s">
        <v>25</v>
      </c>
      <c r="V6" s="43" t="s">
        <v>28</v>
      </c>
    </row>
    <row r="7" spans="1:22" s="2" customFormat="1" ht="33.75" customHeight="1" x14ac:dyDescent="0.25">
      <c r="A7" s="34">
        <v>2</v>
      </c>
      <c r="B7" s="21" t="s">
        <v>53</v>
      </c>
      <c r="C7" s="21" t="s">
        <v>79</v>
      </c>
      <c r="D7" s="4" t="s">
        <v>51</v>
      </c>
      <c r="E7" s="22">
        <v>866762025303171</v>
      </c>
      <c r="F7" s="4"/>
      <c r="G7" s="4" t="s">
        <v>52</v>
      </c>
      <c r="H7" s="65" t="s">
        <v>67</v>
      </c>
      <c r="I7" s="24" t="s">
        <v>49</v>
      </c>
      <c r="J7" s="16"/>
      <c r="K7" s="16"/>
      <c r="L7" s="16" t="s">
        <v>48</v>
      </c>
      <c r="M7" s="16" t="s">
        <v>59</v>
      </c>
      <c r="N7" s="16"/>
      <c r="O7" s="16" t="s">
        <v>56</v>
      </c>
      <c r="P7" s="16" t="s">
        <v>57</v>
      </c>
      <c r="Q7" s="28" t="s">
        <v>27</v>
      </c>
      <c r="R7" s="4" t="s">
        <v>32</v>
      </c>
      <c r="U7" s="74"/>
      <c r="V7" s="43" t="s">
        <v>45</v>
      </c>
    </row>
    <row r="8" spans="1:22" s="2" customFormat="1" ht="15.75" customHeight="1" x14ac:dyDescent="0.25">
      <c r="A8" s="34">
        <v>3</v>
      </c>
      <c r="B8" s="21" t="s">
        <v>53</v>
      </c>
      <c r="C8" s="21" t="s">
        <v>79</v>
      </c>
      <c r="D8" s="4" t="s">
        <v>51</v>
      </c>
      <c r="E8" s="22">
        <v>864161029419830</v>
      </c>
      <c r="F8" s="4"/>
      <c r="G8" s="4" t="s">
        <v>52</v>
      </c>
      <c r="H8" s="4"/>
      <c r="I8" s="24"/>
      <c r="J8" s="17" t="s">
        <v>71</v>
      </c>
      <c r="K8" s="16"/>
      <c r="L8" s="16"/>
      <c r="M8" s="16" t="s">
        <v>72</v>
      </c>
      <c r="N8" s="16"/>
      <c r="O8" s="16" t="s">
        <v>73</v>
      </c>
      <c r="P8" s="16" t="s">
        <v>57</v>
      </c>
      <c r="Q8" s="28" t="s">
        <v>25</v>
      </c>
      <c r="R8" s="4" t="s">
        <v>73</v>
      </c>
      <c r="U8" s="74"/>
      <c r="V8" s="43" t="s">
        <v>29</v>
      </c>
    </row>
    <row r="9" spans="1:22" s="2" customFormat="1" ht="15.75" customHeight="1" x14ac:dyDescent="0.25">
      <c r="A9" s="34">
        <v>4</v>
      </c>
      <c r="B9" s="21" t="s">
        <v>93</v>
      </c>
      <c r="C9" s="21" t="s">
        <v>113</v>
      </c>
      <c r="D9" s="4" t="s">
        <v>51</v>
      </c>
      <c r="E9" s="22">
        <v>865904028268578</v>
      </c>
      <c r="F9" s="4" t="s">
        <v>95</v>
      </c>
      <c r="G9" s="4" t="s">
        <v>52</v>
      </c>
      <c r="H9" s="4" t="s">
        <v>94</v>
      </c>
      <c r="I9" s="24" t="s">
        <v>90</v>
      </c>
      <c r="J9" s="17" t="s">
        <v>91</v>
      </c>
      <c r="K9" s="16" t="s">
        <v>48</v>
      </c>
      <c r="L9" s="16"/>
      <c r="M9" s="16" t="s">
        <v>92</v>
      </c>
      <c r="N9" s="16"/>
      <c r="O9" s="16" t="s">
        <v>56</v>
      </c>
      <c r="P9" s="16" t="s">
        <v>85</v>
      </c>
      <c r="Q9" s="28" t="s">
        <v>25</v>
      </c>
      <c r="R9" s="4" t="s">
        <v>39</v>
      </c>
      <c r="U9" s="74"/>
      <c r="V9" s="43" t="s">
        <v>40</v>
      </c>
    </row>
    <row r="10" spans="1:22" s="61" customFormat="1" ht="15.75" customHeight="1" x14ac:dyDescent="0.25">
      <c r="A10" s="34">
        <v>5</v>
      </c>
      <c r="B10" s="21" t="s">
        <v>93</v>
      </c>
      <c r="C10" s="21" t="s">
        <v>113</v>
      </c>
      <c r="D10" s="4" t="s">
        <v>51</v>
      </c>
      <c r="E10" s="69" t="s">
        <v>96</v>
      </c>
      <c r="F10" s="4" t="s">
        <v>99</v>
      </c>
      <c r="G10" s="4" t="s">
        <v>52</v>
      </c>
      <c r="H10" s="4"/>
      <c r="I10" s="16" t="s">
        <v>98</v>
      </c>
      <c r="J10" s="16" t="s">
        <v>100</v>
      </c>
      <c r="K10" s="16" t="s">
        <v>97</v>
      </c>
      <c r="L10" s="16" t="s">
        <v>48</v>
      </c>
      <c r="M10" s="16" t="s">
        <v>84</v>
      </c>
      <c r="N10" s="16"/>
      <c r="O10" s="16" t="s">
        <v>56</v>
      </c>
      <c r="P10" s="16" t="s">
        <v>85</v>
      </c>
      <c r="Q10" s="28" t="s">
        <v>27</v>
      </c>
      <c r="R10" s="60" t="s">
        <v>32</v>
      </c>
      <c r="U10" s="75"/>
      <c r="V10" s="62" t="s">
        <v>39</v>
      </c>
    </row>
    <row r="11" spans="1:22" s="53" customFormat="1" ht="15.75" customHeight="1" x14ac:dyDescent="0.25">
      <c r="A11" s="51">
        <v>6</v>
      </c>
      <c r="B11" s="21" t="s">
        <v>117</v>
      </c>
      <c r="C11" s="21" t="s">
        <v>125</v>
      </c>
      <c r="D11" s="4" t="s">
        <v>51</v>
      </c>
      <c r="E11" s="22">
        <v>866762024177469</v>
      </c>
      <c r="F11" s="4" t="s">
        <v>115</v>
      </c>
      <c r="G11" s="4" t="s">
        <v>52</v>
      </c>
      <c r="H11" s="52" t="s">
        <v>123</v>
      </c>
      <c r="I11" s="26" t="s">
        <v>122</v>
      </c>
      <c r="J11" s="26"/>
      <c r="K11" s="26" t="s">
        <v>121</v>
      </c>
      <c r="L11" s="16" t="s">
        <v>48</v>
      </c>
      <c r="M11" s="16" t="s">
        <v>84</v>
      </c>
      <c r="N11" s="26"/>
      <c r="O11" s="16" t="s">
        <v>56</v>
      </c>
      <c r="P11" s="16" t="s">
        <v>85</v>
      </c>
      <c r="Q11" s="28" t="s">
        <v>27</v>
      </c>
      <c r="R11" s="60" t="s">
        <v>32</v>
      </c>
      <c r="U11" s="73" t="s">
        <v>27</v>
      </c>
      <c r="V11" s="54" t="s">
        <v>31</v>
      </c>
    </row>
    <row r="12" spans="1:22" s="18" customFormat="1" ht="15.75" customHeight="1" x14ac:dyDescent="0.25">
      <c r="A12" s="34">
        <v>7</v>
      </c>
      <c r="B12" s="21" t="s">
        <v>117</v>
      </c>
      <c r="C12" s="21" t="s">
        <v>125</v>
      </c>
      <c r="D12" s="4" t="s">
        <v>51</v>
      </c>
      <c r="E12" s="22">
        <v>866762029026976</v>
      </c>
      <c r="F12" s="4" t="s">
        <v>116</v>
      </c>
      <c r="G12" s="4" t="s">
        <v>52</v>
      </c>
      <c r="H12" s="4"/>
      <c r="I12" s="16" t="s">
        <v>124</v>
      </c>
      <c r="J12" s="16" t="s">
        <v>126</v>
      </c>
      <c r="K12" s="16"/>
      <c r="L12" s="16" t="s">
        <v>48</v>
      </c>
      <c r="M12" s="16" t="s">
        <v>127</v>
      </c>
      <c r="N12" s="16"/>
      <c r="O12" s="16" t="s">
        <v>56</v>
      </c>
      <c r="P12" s="16" t="s">
        <v>85</v>
      </c>
      <c r="Q12" s="33" t="s">
        <v>25</v>
      </c>
      <c r="R12" s="55" t="s">
        <v>28</v>
      </c>
      <c r="U12" s="74"/>
      <c r="V12" s="44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5"/>
      <c r="U13" s="75"/>
      <c r="V13" s="43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5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9" t="s">
        <v>43</v>
      </c>
      <c r="V19" s="50">
        <f>SUM(V17:V18)</f>
        <v>7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7" t="s">
        <v>20</v>
      </c>
      <c r="V22" s="46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5" t="s">
        <v>34</v>
      </c>
      <c r="V23" s="46">
        <f>COUNTIF(R6:R55,"MCU")</f>
        <v>1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5" t="s">
        <v>44</v>
      </c>
      <c r="V24" s="46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5" t="s">
        <v>35</v>
      </c>
      <c r="V25" s="46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5" t="s">
        <v>41</v>
      </c>
      <c r="V26" s="46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5" t="s">
        <v>30</v>
      </c>
      <c r="V27" s="46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5" t="s">
        <v>36</v>
      </c>
      <c r="V28" s="46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5" t="s">
        <v>37</v>
      </c>
      <c r="V29" s="46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5" t="s">
        <v>38</v>
      </c>
      <c r="V30" s="46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11"/>
    </row>
    <row r="2" spans="1:22" ht="20.25" customHeight="1" x14ac:dyDescent="0.25">
      <c r="A2" s="77" t="s">
        <v>11</v>
      </c>
      <c r="B2" s="78"/>
      <c r="C2" s="78"/>
      <c r="D2" s="78"/>
      <c r="E2" s="79" t="s">
        <v>47</v>
      </c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0" t="s">
        <v>0</v>
      </c>
      <c r="B4" s="81" t="s">
        <v>10</v>
      </c>
      <c r="C4" s="81"/>
      <c r="D4" s="81"/>
      <c r="E4" s="81"/>
      <c r="F4" s="81"/>
      <c r="G4" s="81"/>
      <c r="H4" s="81"/>
      <c r="I4" s="81"/>
      <c r="J4" s="72" t="s">
        <v>6</v>
      </c>
      <c r="K4" s="72" t="s">
        <v>15</v>
      </c>
      <c r="L4" s="72"/>
      <c r="M4" s="72" t="s">
        <v>8</v>
      </c>
      <c r="N4" s="72"/>
      <c r="O4" s="82" t="s">
        <v>9</v>
      </c>
      <c r="P4" s="82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80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72"/>
      <c r="K5" s="64" t="s">
        <v>16</v>
      </c>
      <c r="L5" s="64" t="s">
        <v>17</v>
      </c>
      <c r="M5" s="63" t="s">
        <v>13</v>
      </c>
      <c r="N5" s="64" t="s">
        <v>14</v>
      </c>
      <c r="O5" s="82"/>
      <c r="P5" s="82"/>
      <c r="Q5" s="72"/>
      <c r="R5" s="72"/>
      <c r="U5" s="72"/>
      <c r="V5" s="72"/>
    </row>
    <row r="6" spans="1:22" s="2" customFormat="1" ht="17.25" customHeight="1" x14ac:dyDescent="0.25">
      <c r="A6" s="34">
        <v>1</v>
      </c>
      <c r="B6" s="21" t="s">
        <v>53</v>
      </c>
      <c r="C6" s="21" t="s">
        <v>79</v>
      </c>
      <c r="D6" s="4" t="s">
        <v>62</v>
      </c>
      <c r="E6" s="22">
        <v>863586032897575</v>
      </c>
      <c r="F6" s="4"/>
      <c r="G6" s="4" t="s">
        <v>77</v>
      </c>
      <c r="H6" s="4"/>
      <c r="I6" s="16" t="s">
        <v>61</v>
      </c>
      <c r="J6" s="16" t="s">
        <v>63</v>
      </c>
      <c r="K6" s="16" t="s">
        <v>60</v>
      </c>
      <c r="L6" s="26"/>
      <c r="M6" s="16" t="s">
        <v>64</v>
      </c>
      <c r="N6" s="16"/>
      <c r="O6" s="16" t="s">
        <v>56</v>
      </c>
      <c r="P6" s="16" t="s">
        <v>57</v>
      </c>
      <c r="Q6" s="33" t="s">
        <v>25</v>
      </c>
      <c r="R6" s="4" t="s">
        <v>39</v>
      </c>
      <c r="U6" s="73" t="s">
        <v>25</v>
      </c>
      <c r="V6" s="43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16"/>
      <c r="J7" s="16"/>
      <c r="K7" s="16"/>
      <c r="L7" s="26"/>
      <c r="M7" s="16"/>
      <c r="N7" s="16"/>
      <c r="O7" s="16"/>
      <c r="P7" s="16"/>
      <c r="Q7" s="28"/>
      <c r="R7" s="4"/>
      <c r="U7" s="74"/>
      <c r="V7" s="43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36"/>
      <c r="F8" s="4"/>
      <c r="G8" s="4"/>
      <c r="H8" s="4"/>
      <c r="I8" s="16"/>
      <c r="J8" s="16"/>
      <c r="K8" s="16"/>
      <c r="L8" s="16"/>
      <c r="M8" s="16"/>
      <c r="N8" s="16"/>
      <c r="O8" s="16"/>
      <c r="P8" s="16"/>
      <c r="Q8" s="28"/>
      <c r="R8" s="4"/>
      <c r="U8" s="74"/>
      <c r="V8" s="43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36"/>
      <c r="F9" s="4"/>
      <c r="G9" s="4"/>
      <c r="H9" s="4"/>
      <c r="I9" s="24"/>
      <c r="J9" s="17"/>
      <c r="K9" s="16"/>
      <c r="L9" s="16"/>
      <c r="M9" s="16"/>
      <c r="N9" s="26"/>
      <c r="O9" s="16"/>
      <c r="P9" s="16"/>
      <c r="Q9" s="33"/>
      <c r="R9" s="55"/>
      <c r="U9" s="74"/>
      <c r="V9" s="43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36"/>
      <c r="F10" s="4"/>
      <c r="G10" s="4"/>
      <c r="H10" s="4"/>
      <c r="I10" s="16"/>
      <c r="J10" s="16"/>
      <c r="K10" s="16"/>
      <c r="L10" s="26"/>
      <c r="M10" s="16"/>
      <c r="N10" s="16"/>
      <c r="O10" s="16"/>
      <c r="P10" s="16"/>
      <c r="Q10" s="33"/>
      <c r="R10" s="55"/>
      <c r="U10" s="75"/>
      <c r="V10" s="43" t="s">
        <v>39</v>
      </c>
    </row>
    <row r="11" spans="1:22" s="53" customFormat="1" ht="15.75" customHeight="1" x14ac:dyDescent="0.25">
      <c r="A11" s="51">
        <v>6</v>
      </c>
      <c r="B11" s="21"/>
      <c r="C11" s="21"/>
      <c r="D11" s="4"/>
      <c r="E11" s="36"/>
      <c r="F11" s="4"/>
      <c r="G11" s="4"/>
      <c r="H11" s="52"/>
      <c r="I11" s="16"/>
      <c r="J11" s="16"/>
      <c r="K11" s="16"/>
      <c r="L11" s="26"/>
      <c r="M11" s="16"/>
      <c r="N11" s="26"/>
      <c r="O11" s="16"/>
      <c r="P11" s="16"/>
      <c r="Q11" s="33"/>
      <c r="R11" s="55"/>
      <c r="U11" s="73" t="s">
        <v>27</v>
      </c>
      <c r="V11" s="54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36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5"/>
      <c r="U12" s="74"/>
      <c r="V12" s="44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36"/>
      <c r="F13" s="4"/>
      <c r="G13" s="4"/>
      <c r="H13" s="4"/>
      <c r="I13" s="16"/>
      <c r="J13" s="16"/>
      <c r="K13" s="26"/>
      <c r="L13" s="16"/>
      <c r="M13" s="16"/>
      <c r="N13" s="26"/>
      <c r="O13" s="16"/>
      <c r="P13" s="16"/>
      <c r="Q13" s="33"/>
      <c r="R13" s="55"/>
      <c r="U13" s="75"/>
      <c r="V13" s="43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36"/>
      <c r="F14" s="4"/>
      <c r="G14" s="4"/>
      <c r="H14" s="4"/>
      <c r="I14" s="16"/>
      <c r="J14" s="16"/>
      <c r="K14" s="16"/>
      <c r="L14" s="26"/>
      <c r="M14" s="16"/>
      <c r="N14" s="16"/>
      <c r="O14" s="16"/>
      <c r="P14" s="16"/>
      <c r="Q14" s="33"/>
      <c r="R14" s="55"/>
    </row>
    <row r="15" spans="1:22" ht="16.5" x14ac:dyDescent="0.25">
      <c r="A15" s="34">
        <v>10</v>
      </c>
      <c r="B15" s="21"/>
      <c r="C15" s="21"/>
      <c r="D15" s="4"/>
      <c r="E15" s="36"/>
      <c r="F15" s="4"/>
      <c r="G15" s="4"/>
      <c r="H15" s="4"/>
      <c r="I15" s="16"/>
      <c r="J15" s="16"/>
      <c r="K15" s="16"/>
      <c r="L15" s="26"/>
      <c r="M15" s="16"/>
      <c r="N15" s="16"/>
      <c r="O15" s="16"/>
      <c r="P15" s="16"/>
      <c r="Q15" s="33"/>
      <c r="R15" s="55"/>
    </row>
    <row r="16" spans="1:22" ht="16.5" x14ac:dyDescent="0.25">
      <c r="A16" s="34">
        <v>11</v>
      </c>
      <c r="B16" s="21"/>
      <c r="C16" s="21"/>
      <c r="D16" s="4"/>
      <c r="E16" s="36"/>
      <c r="F16" s="4"/>
      <c r="G16" s="4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4"/>
      <c r="E17" s="36"/>
      <c r="F17" s="4"/>
      <c r="G17" s="4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4"/>
      <c r="E18" s="36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21"/>
      <c r="C19" s="16"/>
      <c r="D19" s="4"/>
      <c r="E19" s="36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9" t="s">
        <v>43</v>
      </c>
      <c r="V19" s="50">
        <f>SUM(V17:V18)</f>
        <v>1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7" t="s">
        <v>20</v>
      </c>
      <c r="V22" s="46" t="s">
        <v>22</v>
      </c>
    </row>
    <row r="23" spans="1:22" ht="16.5" x14ac:dyDescent="0.25">
      <c r="A23" s="34">
        <v>18</v>
      </c>
      <c r="B23" s="21"/>
      <c r="C23" s="16"/>
      <c r="D23" s="4"/>
      <c r="E23" s="36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5" t="s">
        <v>34</v>
      </c>
      <c r="V23" s="46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5" t="s">
        <v>44</v>
      </c>
      <c r="V24" s="46">
        <f>COUNTIF(R6:R55,"GSM")</f>
        <v>0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5" t="s">
        <v>35</v>
      </c>
      <c r="V25" s="46">
        <f>COUNTIF(R6:R55,"GPS")</f>
        <v>0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5" t="s">
        <v>41</v>
      </c>
      <c r="V26" s="46">
        <f>COUNTIF(R6:R55,"NG")</f>
        <v>0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5" t="s">
        <v>30</v>
      </c>
      <c r="V27" s="46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5" t="s">
        <v>36</v>
      </c>
      <c r="V28" s="46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5" t="s">
        <v>37</v>
      </c>
      <c r="V29" s="46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36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5" t="s">
        <v>38</v>
      </c>
      <c r="V30" s="46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31" sqref="H3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"/>
      <c r="R1" s="48"/>
    </row>
    <row r="2" spans="1:21" ht="20.25" customHeight="1" x14ac:dyDescent="0.25">
      <c r="A2" s="77" t="s">
        <v>11</v>
      </c>
      <c r="B2" s="78"/>
      <c r="C2" s="78"/>
      <c r="D2" s="78"/>
      <c r="E2" s="79"/>
      <c r="F2" s="7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8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8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72" t="s">
        <v>15</v>
      </c>
      <c r="L4" s="72"/>
      <c r="M4" s="90" t="s">
        <v>8</v>
      </c>
      <c r="N4" s="91"/>
      <c r="O4" s="92" t="s">
        <v>9</v>
      </c>
      <c r="P4" s="92" t="s">
        <v>18</v>
      </c>
      <c r="Q4" s="72" t="s">
        <v>26</v>
      </c>
      <c r="R4" s="72" t="s">
        <v>20</v>
      </c>
      <c r="T4" s="72" t="s">
        <v>26</v>
      </c>
      <c r="U4" s="72" t="s">
        <v>20</v>
      </c>
    </row>
    <row r="5" spans="1:21" ht="45" customHeight="1" x14ac:dyDescent="0.25">
      <c r="A5" s="8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9"/>
      <c r="K5" s="1" t="s">
        <v>16</v>
      </c>
      <c r="L5" s="1" t="s">
        <v>17</v>
      </c>
      <c r="M5" s="20" t="s">
        <v>13</v>
      </c>
      <c r="N5" s="1" t="s">
        <v>14</v>
      </c>
      <c r="O5" s="93"/>
      <c r="P5" s="93"/>
      <c r="Q5" s="72"/>
      <c r="R5" s="72"/>
      <c r="T5" s="72"/>
      <c r="U5" s="72"/>
    </row>
    <row r="6" spans="1:21" s="2" customFormat="1" ht="15.75" customHeight="1" x14ac:dyDescent="0.25">
      <c r="A6" s="34">
        <v>1</v>
      </c>
      <c r="B6" s="21" t="s">
        <v>79</v>
      </c>
      <c r="C6" s="21" t="s">
        <v>113</v>
      </c>
      <c r="D6" s="4" t="s">
        <v>81</v>
      </c>
      <c r="E6" s="22">
        <v>866104022270592</v>
      </c>
      <c r="F6" s="4"/>
      <c r="G6" s="4" t="s">
        <v>77</v>
      </c>
      <c r="H6" s="4"/>
      <c r="I6" s="16" t="s">
        <v>49</v>
      </c>
      <c r="J6" s="16" t="s">
        <v>86</v>
      </c>
      <c r="K6" s="16" t="s">
        <v>82</v>
      </c>
      <c r="L6" s="26"/>
      <c r="M6" s="16"/>
      <c r="N6" s="16"/>
      <c r="O6" s="16" t="s">
        <v>56</v>
      </c>
      <c r="P6" s="16" t="s">
        <v>85</v>
      </c>
      <c r="Q6" s="33" t="s">
        <v>27</v>
      </c>
      <c r="R6" s="4" t="s">
        <v>33</v>
      </c>
      <c r="T6" s="73" t="s">
        <v>25</v>
      </c>
      <c r="U6" s="43" t="s">
        <v>28</v>
      </c>
    </row>
    <row r="7" spans="1:21" s="2" customFormat="1" ht="15.75" customHeight="1" x14ac:dyDescent="0.25">
      <c r="A7" s="34">
        <v>2</v>
      </c>
      <c r="B7" s="21" t="s">
        <v>79</v>
      </c>
      <c r="C7" s="21" t="s">
        <v>113</v>
      </c>
      <c r="D7" s="4" t="s">
        <v>81</v>
      </c>
      <c r="E7" s="22">
        <v>866104022178761</v>
      </c>
      <c r="F7" s="4"/>
      <c r="G7" s="4" t="s">
        <v>52</v>
      </c>
      <c r="H7" s="4"/>
      <c r="I7" s="16" t="s">
        <v>80</v>
      </c>
      <c r="J7" s="16" t="s">
        <v>111</v>
      </c>
      <c r="K7" s="16" t="s">
        <v>83</v>
      </c>
      <c r="L7" s="16" t="s">
        <v>82</v>
      </c>
      <c r="M7" s="16" t="s">
        <v>112</v>
      </c>
      <c r="N7" s="16"/>
      <c r="O7" s="16" t="s">
        <v>56</v>
      </c>
      <c r="P7" s="16" t="s">
        <v>85</v>
      </c>
      <c r="Q7" s="28" t="s">
        <v>25</v>
      </c>
      <c r="R7" s="4" t="s">
        <v>39</v>
      </c>
      <c r="T7" s="74"/>
      <c r="U7" s="43" t="s">
        <v>45</v>
      </c>
    </row>
    <row r="8" spans="1:21" s="2" customFormat="1" ht="15.75" customHeight="1" x14ac:dyDescent="0.25">
      <c r="A8" s="34">
        <v>3</v>
      </c>
      <c r="B8" s="21" t="s">
        <v>79</v>
      </c>
      <c r="C8" s="21" t="s">
        <v>113</v>
      </c>
      <c r="D8" s="4" t="s">
        <v>81</v>
      </c>
      <c r="E8" s="36">
        <v>863586032908315</v>
      </c>
      <c r="F8" s="4"/>
      <c r="G8" s="4" t="s">
        <v>77</v>
      </c>
      <c r="H8" s="4"/>
      <c r="I8" s="16" t="s">
        <v>80</v>
      </c>
      <c r="J8" s="16" t="s">
        <v>87</v>
      </c>
      <c r="K8" s="16" t="s">
        <v>88</v>
      </c>
      <c r="L8" s="16"/>
      <c r="M8" s="16" t="s">
        <v>89</v>
      </c>
      <c r="N8" s="16"/>
      <c r="O8" s="16" t="s">
        <v>56</v>
      </c>
      <c r="P8" s="16" t="s">
        <v>85</v>
      </c>
      <c r="Q8" s="28" t="s">
        <v>25</v>
      </c>
      <c r="R8" s="4" t="s">
        <v>39</v>
      </c>
      <c r="T8" s="74"/>
      <c r="U8" s="43" t="s">
        <v>29</v>
      </c>
    </row>
    <row r="9" spans="1:21" s="2" customFormat="1" ht="15.75" customHeight="1" x14ac:dyDescent="0.25">
      <c r="A9" s="34">
        <v>4</v>
      </c>
      <c r="B9" s="21" t="s">
        <v>79</v>
      </c>
      <c r="C9" s="21" t="s">
        <v>113</v>
      </c>
      <c r="D9" s="4" t="s">
        <v>104</v>
      </c>
      <c r="E9" s="22">
        <v>869668021843077</v>
      </c>
      <c r="F9" s="4" t="s">
        <v>103</v>
      </c>
      <c r="G9" s="4" t="s">
        <v>52</v>
      </c>
      <c r="H9" s="4"/>
      <c r="I9" s="16" t="s">
        <v>102</v>
      </c>
      <c r="J9" s="16" t="s">
        <v>105</v>
      </c>
      <c r="K9" s="16"/>
      <c r="L9" s="26" t="s">
        <v>101</v>
      </c>
      <c r="M9" s="16" t="s">
        <v>106</v>
      </c>
      <c r="N9" s="16"/>
      <c r="O9" s="16" t="s">
        <v>56</v>
      </c>
      <c r="P9" s="16" t="s">
        <v>85</v>
      </c>
      <c r="Q9" s="33" t="s">
        <v>107</v>
      </c>
      <c r="R9" s="4" t="s">
        <v>32</v>
      </c>
      <c r="T9" s="74"/>
      <c r="U9" s="43" t="s">
        <v>40</v>
      </c>
    </row>
    <row r="10" spans="1:21" s="2" customFormat="1" ht="15.75" customHeight="1" x14ac:dyDescent="0.25">
      <c r="A10" s="34">
        <v>5</v>
      </c>
      <c r="B10" s="21" t="s">
        <v>117</v>
      </c>
      <c r="C10" s="21" t="s">
        <v>125</v>
      </c>
      <c r="D10" s="4" t="s">
        <v>118</v>
      </c>
      <c r="E10" s="22">
        <v>867717030489638</v>
      </c>
      <c r="F10" s="4"/>
      <c r="G10" s="4" t="s">
        <v>77</v>
      </c>
      <c r="H10" s="66"/>
      <c r="I10" s="16" t="s">
        <v>49</v>
      </c>
      <c r="J10" s="16" t="s">
        <v>86</v>
      </c>
      <c r="K10" s="16" t="s">
        <v>119</v>
      </c>
      <c r="L10" s="26"/>
      <c r="M10" s="16"/>
      <c r="N10" s="16"/>
      <c r="O10" s="16" t="s">
        <v>56</v>
      </c>
      <c r="P10" s="16" t="s">
        <v>85</v>
      </c>
      <c r="Q10" s="33" t="s">
        <v>27</v>
      </c>
      <c r="R10" s="4" t="s">
        <v>32</v>
      </c>
      <c r="T10" s="75"/>
      <c r="U10" s="43" t="s">
        <v>39</v>
      </c>
    </row>
    <row r="11" spans="1:21" s="2" customFormat="1" ht="15.75" customHeight="1" x14ac:dyDescent="0.25">
      <c r="A11" s="34">
        <v>6</v>
      </c>
      <c r="B11" s="21" t="s">
        <v>53</v>
      </c>
      <c r="C11" s="21" t="s">
        <v>79</v>
      </c>
      <c r="D11" s="4" t="s">
        <v>66</v>
      </c>
      <c r="E11" s="22">
        <v>868345031039183</v>
      </c>
      <c r="F11" s="4"/>
      <c r="G11" s="4" t="s">
        <v>77</v>
      </c>
      <c r="H11" s="66" t="s">
        <v>68</v>
      </c>
      <c r="I11" s="16" t="s">
        <v>49</v>
      </c>
      <c r="J11" s="16"/>
      <c r="K11" s="16" t="s">
        <v>65</v>
      </c>
      <c r="L11" s="26"/>
      <c r="M11" s="16" t="s">
        <v>78</v>
      </c>
      <c r="N11" s="16"/>
      <c r="O11" s="16" t="s">
        <v>56</v>
      </c>
      <c r="P11" s="16" t="s">
        <v>57</v>
      </c>
      <c r="Q11" s="33" t="s">
        <v>27</v>
      </c>
      <c r="R11" s="4" t="s">
        <v>39</v>
      </c>
      <c r="T11" s="73" t="s">
        <v>27</v>
      </c>
      <c r="U11" s="43" t="s">
        <v>31</v>
      </c>
    </row>
    <row r="12" spans="1:21" s="18" customFormat="1" ht="15.75" customHeight="1" x14ac:dyDescent="0.25">
      <c r="A12" s="34">
        <v>7</v>
      </c>
      <c r="B12" s="21" t="s">
        <v>53</v>
      </c>
      <c r="C12" s="21" t="s">
        <v>79</v>
      </c>
      <c r="D12" s="4" t="s">
        <v>66</v>
      </c>
      <c r="E12" s="22">
        <v>864811037116436</v>
      </c>
      <c r="F12" s="4"/>
      <c r="G12" s="4" t="s">
        <v>77</v>
      </c>
      <c r="H12" s="65" t="s">
        <v>74</v>
      </c>
      <c r="I12" s="16" t="s">
        <v>49</v>
      </c>
      <c r="J12" s="16" t="s">
        <v>75</v>
      </c>
      <c r="K12" s="16" t="s">
        <v>69</v>
      </c>
      <c r="L12" s="26" t="s">
        <v>70</v>
      </c>
      <c r="M12" s="16" t="s">
        <v>76</v>
      </c>
      <c r="N12" s="16"/>
      <c r="O12" s="16" t="s">
        <v>56</v>
      </c>
      <c r="P12" s="16" t="s">
        <v>57</v>
      </c>
      <c r="Q12" s="28" t="s">
        <v>25</v>
      </c>
      <c r="R12" s="4" t="s">
        <v>45</v>
      </c>
      <c r="T12" s="74"/>
      <c r="U12" s="44" t="s">
        <v>32</v>
      </c>
    </row>
    <row r="13" spans="1:21" s="2" customFormat="1" ht="15.75" customHeight="1" x14ac:dyDescent="0.25">
      <c r="A13" s="34">
        <v>8</v>
      </c>
      <c r="B13" s="21" t="s">
        <v>108</v>
      </c>
      <c r="C13" s="21" t="s">
        <v>129</v>
      </c>
      <c r="D13" s="4" t="s">
        <v>66</v>
      </c>
      <c r="E13" s="36">
        <v>864811037292765</v>
      </c>
      <c r="F13" s="4" t="s">
        <v>103</v>
      </c>
      <c r="G13" s="4" t="s">
        <v>77</v>
      </c>
      <c r="H13" s="4" t="s">
        <v>130</v>
      </c>
      <c r="I13" s="16" t="s">
        <v>80</v>
      </c>
      <c r="J13" s="16" t="s">
        <v>110</v>
      </c>
      <c r="K13" s="4" t="s">
        <v>70</v>
      </c>
      <c r="L13" s="16"/>
      <c r="M13" s="16"/>
      <c r="N13" s="16"/>
      <c r="O13" s="16"/>
      <c r="P13" s="16" t="s">
        <v>57</v>
      </c>
      <c r="Q13" s="28" t="s">
        <v>25</v>
      </c>
      <c r="R13" s="4" t="s">
        <v>45</v>
      </c>
      <c r="T13" s="75"/>
      <c r="U13" s="43" t="s">
        <v>33</v>
      </c>
    </row>
    <row r="14" spans="1:21" s="2" customFormat="1" ht="15.75" customHeight="1" x14ac:dyDescent="0.25">
      <c r="A14" s="34">
        <v>9</v>
      </c>
      <c r="B14" s="21" t="s">
        <v>117</v>
      </c>
      <c r="C14" s="21" t="s">
        <v>125</v>
      </c>
      <c r="D14" s="4" t="s">
        <v>66</v>
      </c>
      <c r="E14" s="22">
        <v>868926033925279</v>
      </c>
      <c r="F14" s="4"/>
      <c r="G14" s="4" t="s">
        <v>77</v>
      </c>
      <c r="H14" s="4"/>
      <c r="I14" s="24" t="s">
        <v>120</v>
      </c>
      <c r="J14" s="16" t="s">
        <v>86</v>
      </c>
      <c r="K14" s="16" t="s">
        <v>65</v>
      </c>
      <c r="L14" s="16"/>
      <c r="M14" s="16"/>
      <c r="N14" s="26"/>
      <c r="O14" s="16" t="s">
        <v>128</v>
      </c>
      <c r="P14" s="16" t="s">
        <v>85</v>
      </c>
      <c r="Q14" s="33" t="s">
        <v>27</v>
      </c>
      <c r="R14" s="55" t="s">
        <v>32</v>
      </c>
    </row>
    <row r="15" spans="1:21" ht="16.5" x14ac:dyDescent="0.25">
      <c r="A15" s="34">
        <v>10</v>
      </c>
      <c r="B15" s="21" t="s">
        <v>58</v>
      </c>
      <c r="C15" s="21" t="s">
        <v>79</v>
      </c>
      <c r="D15" s="4" t="s">
        <v>51</v>
      </c>
      <c r="E15" s="22">
        <v>866762029434857</v>
      </c>
      <c r="F15" s="4"/>
      <c r="G15" s="4" t="s">
        <v>52</v>
      </c>
      <c r="H15" s="4" t="s">
        <v>54</v>
      </c>
      <c r="I15" s="24" t="s">
        <v>50</v>
      </c>
      <c r="J15" s="16"/>
      <c r="K15" s="16" t="s">
        <v>48</v>
      </c>
      <c r="L15" s="16"/>
      <c r="M15" s="16" t="s">
        <v>55</v>
      </c>
      <c r="N15" s="16"/>
      <c r="O15" s="16" t="s">
        <v>56</v>
      </c>
      <c r="P15" s="16" t="s">
        <v>57</v>
      </c>
      <c r="Q15" s="28" t="s">
        <v>27</v>
      </c>
      <c r="R15" s="4" t="s">
        <v>32</v>
      </c>
    </row>
    <row r="16" spans="1:21" ht="33" x14ac:dyDescent="0.25">
      <c r="A16" s="34">
        <v>11</v>
      </c>
      <c r="B16" s="21" t="s">
        <v>53</v>
      </c>
      <c r="C16" s="21" t="s">
        <v>79</v>
      </c>
      <c r="D16" s="4" t="s">
        <v>51</v>
      </c>
      <c r="E16" s="22">
        <v>866762025303171</v>
      </c>
      <c r="F16" s="4"/>
      <c r="G16" s="4" t="s">
        <v>52</v>
      </c>
      <c r="H16" s="65" t="s">
        <v>67</v>
      </c>
      <c r="I16" s="24" t="s">
        <v>49</v>
      </c>
      <c r="J16" s="16"/>
      <c r="K16" s="16"/>
      <c r="L16" s="16" t="s">
        <v>48</v>
      </c>
      <c r="M16" s="16" t="s">
        <v>59</v>
      </c>
      <c r="N16" s="16"/>
      <c r="O16" s="16" t="s">
        <v>56</v>
      </c>
      <c r="P16" s="16" t="s">
        <v>57</v>
      </c>
      <c r="Q16" s="28" t="s">
        <v>27</v>
      </c>
      <c r="R16" s="4" t="s">
        <v>32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53</v>
      </c>
      <c r="C17" s="21" t="s">
        <v>79</v>
      </c>
      <c r="D17" s="4" t="s">
        <v>51</v>
      </c>
      <c r="E17" s="22">
        <v>864161029419830</v>
      </c>
      <c r="F17" s="4"/>
      <c r="G17" s="4" t="s">
        <v>52</v>
      </c>
      <c r="H17" s="4"/>
      <c r="I17" s="24"/>
      <c r="J17" s="17" t="s">
        <v>71</v>
      </c>
      <c r="K17" s="16"/>
      <c r="L17" s="16"/>
      <c r="M17" s="16" t="s">
        <v>72</v>
      </c>
      <c r="N17" s="16"/>
      <c r="O17" s="16" t="s">
        <v>73</v>
      </c>
      <c r="P17" s="16" t="s">
        <v>57</v>
      </c>
      <c r="Q17" s="28" t="s">
        <v>25</v>
      </c>
      <c r="R17" s="4" t="s">
        <v>73</v>
      </c>
      <c r="T17" s="29" t="s">
        <v>24</v>
      </c>
      <c r="U17" s="23">
        <f>COUNTIF(Q6:Q105,"PM")</f>
        <v>8</v>
      </c>
    </row>
    <row r="18" spans="1:21" ht="16.5" x14ac:dyDescent="0.25">
      <c r="A18" s="34">
        <v>13</v>
      </c>
      <c r="B18" s="21" t="s">
        <v>93</v>
      </c>
      <c r="C18" s="21" t="s">
        <v>113</v>
      </c>
      <c r="D18" s="4" t="s">
        <v>51</v>
      </c>
      <c r="E18" s="22">
        <v>865904028268578</v>
      </c>
      <c r="F18" s="4" t="s">
        <v>95</v>
      </c>
      <c r="G18" s="4" t="s">
        <v>52</v>
      </c>
      <c r="H18" s="4" t="s">
        <v>94</v>
      </c>
      <c r="I18" s="24" t="s">
        <v>90</v>
      </c>
      <c r="J18" s="17" t="s">
        <v>91</v>
      </c>
      <c r="K18" s="16" t="s">
        <v>48</v>
      </c>
      <c r="L18" s="16"/>
      <c r="M18" s="16" t="s">
        <v>92</v>
      </c>
      <c r="N18" s="16"/>
      <c r="O18" s="16" t="s">
        <v>56</v>
      </c>
      <c r="P18" s="16" t="s">
        <v>85</v>
      </c>
      <c r="Q18" s="28" t="s">
        <v>25</v>
      </c>
      <c r="R18" s="4" t="s">
        <v>39</v>
      </c>
      <c r="T18" s="29" t="s">
        <v>23</v>
      </c>
      <c r="U18" s="23">
        <f>COUNTIF(Q6:Q105,"PC")</f>
        <v>8</v>
      </c>
    </row>
    <row r="19" spans="1:21" ht="16.5" x14ac:dyDescent="0.25">
      <c r="A19" s="34">
        <v>14</v>
      </c>
      <c r="B19" s="21" t="s">
        <v>93</v>
      </c>
      <c r="C19" s="21" t="s">
        <v>113</v>
      </c>
      <c r="D19" s="4" t="s">
        <v>51</v>
      </c>
      <c r="E19" s="69" t="s">
        <v>96</v>
      </c>
      <c r="F19" s="4" t="s">
        <v>99</v>
      </c>
      <c r="G19" s="4" t="s">
        <v>52</v>
      </c>
      <c r="H19" s="4"/>
      <c r="I19" s="16" t="s">
        <v>98</v>
      </c>
      <c r="J19" s="16" t="s">
        <v>100</v>
      </c>
      <c r="K19" s="16" t="s">
        <v>97</v>
      </c>
      <c r="L19" s="16" t="s">
        <v>48</v>
      </c>
      <c r="M19" s="16" t="s">
        <v>84</v>
      </c>
      <c r="N19" s="16"/>
      <c r="O19" s="16" t="s">
        <v>56</v>
      </c>
      <c r="P19" s="16" t="s">
        <v>85</v>
      </c>
      <c r="Q19" s="28" t="s">
        <v>27</v>
      </c>
      <c r="R19" s="60" t="s">
        <v>32</v>
      </c>
      <c r="T19" s="35"/>
      <c r="U19" s="35"/>
    </row>
    <row r="20" spans="1:21" ht="16.5" x14ac:dyDescent="0.25">
      <c r="A20" s="34">
        <v>15</v>
      </c>
      <c r="B20" s="21" t="s">
        <v>117</v>
      </c>
      <c r="C20" s="21" t="s">
        <v>125</v>
      </c>
      <c r="D20" s="4" t="s">
        <v>51</v>
      </c>
      <c r="E20" s="22">
        <v>866762024177469</v>
      </c>
      <c r="F20" s="4" t="s">
        <v>115</v>
      </c>
      <c r="G20" s="4" t="s">
        <v>52</v>
      </c>
      <c r="H20" s="52" t="s">
        <v>123</v>
      </c>
      <c r="I20" s="26" t="s">
        <v>122</v>
      </c>
      <c r="J20" s="26"/>
      <c r="K20" s="26" t="s">
        <v>121</v>
      </c>
      <c r="L20" s="16" t="s">
        <v>48</v>
      </c>
      <c r="M20" s="16" t="s">
        <v>84</v>
      </c>
      <c r="N20" s="26"/>
      <c r="O20" s="16" t="s">
        <v>56</v>
      </c>
      <c r="P20" s="16" t="s">
        <v>85</v>
      </c>
      <c r="Q20" s="28" t="s">
        <v>27</v>
      </c>
      <c r="R20" s="60" t="s">
        <v>32</v>
      </c>
    </row>
    <row r="21" spans="1:21" ht="16.5" x14ac:dyDescent="0.25">
      <c r="A21" s="34">
        <v>16</v>
      </c>
      <c r="B21" s="21" t="s">
        <v>117</v>
      </c>
      <c r="C21" s="21" t="s">
        <v>125</v>
      </c>
      <c r="D21" s="4" t="s">
        <v>51</v>
      </c>
      <c r="E21" s="22">
        <v>866762029026976</v>
      </c>
      <c r="F21" s="4" t="s">
        <v>116</v>
      </c>
      <c r="G21" s="4" t="s">
        <v>52</v>
      </c>
      <c r="H21" s="4"/>
      <c r="I21" s="16" t="s">
        <v>124</v>
      </c>
      <c r="J21" s="16" t="s">
        <v>126</v>
      </c>
      <c r="K21" s="16"/>
      <c r="L21" s="16" t="s">
        <v>48</v>
      </c>
      <c r="M21" s="16" t="s">
        <v>127</v>
      </c>
      <c r="N21" s="16"/>
      <c r="O21" s="16" t="s">
        <v>56</v>
      </c>
      <c r="P21" s="16" t="s">
        <v>85</v>
      </c>
      <c r="Q21" s="33" t="s">
        <v>25</v>
      </c>
      <c r="R21" s="55" t="s">
        <v>28</v>
      </c>
    </row>
    <row r="22" spans="1:21" ht="16.5" x14ac:dyDescent="0.25">
      <c r="A22" s="34">
        <v>17</v>
      </c>
      <c r="B22" s="21" t="s">
        <v>53</v>
      </c>
      <c r="C22" s="21" t="s">
        <v>79</v>
      </c>
      <c r="D22" s="4" t="s">
        <v>62</v>
      </c>
      <c r="E22" s="22">
        <v>863586032897575</v>
      </c>
      <c r="F22" s="4"/>
      <c r="G22" s="4" t="s">
        <v>77</v>
      </c>
      <c r="H22" s="4"/>
      <c r="I22" s="16" t="s">
        <v>61</v>
      </c>
      <c r="J22" s="16" t="s">
        <v>63</v>
      </c>
      <c r="K22" s="16" t="s">
        <v>60</v>
      </c>
      <c r="L22" s="26"/>
      <c r="M22" s="16" t="s">
        <v>64</v>
      </c>
      <c r="N22" s="16"/>
      <c r="O22" s="16" t="s">
        <v>56</v>
      </c>
      <c r="P22" s="16" t="s">
        <v>57</v>
      </c>
      <c r="Q22" s="33" t="s">
        <v>25</v>
      </c>
      <c r="R22" s="4" t="s">
        <v>39</v>
      </c>
      <c r="T22" s="47" t="s">
        <v>20</v>
      </c>
      <c r="U22" s="46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2"/>
      <c r="T23" s="45" t="s">
        <v>34</v>
      </c>
      <c r="U23" s="46">
        <f>COUNTIF(R6:R105,"MCU")</f>
        <v>1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5" t="s">
        <v>44</v>
      </c>
      <c r="U24" s="46">
        <f>COUNTIF(R6:R105,"GSM")</f>
        <v>2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5" t="s">
        <v>35</v>
      </c>
      <c r="U25" s="46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5" t="s">
        <v>41</v>
      </c>
      <c r="U26" s="46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5" t="s">
        <v>30</v>
      </c>
      <c r="U27" s="46">
        <f>COUNTIF(R6:R105,"LK")</f>
        <v>5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5" t="s">
        <v>36</v>
      </c>
      <c r="U28" s="46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5" t="s">
        <v>37</v>
      </c>
      <c r="U29" s="46">
        <f>COUNTIF(R6:R105,"NCFW")</f>
        <v>7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5" t="s">
        <v>38</v>
      </c>
      <c r="U30" s="46">
        <f>COUNTIF(R6:R105,"KL")</f>
        <v>1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TG102SE</vt:lpstr>
      <vt:lpstr>007</vt:lpstr>
      <vt:lpstr>TG102LE</vt:lpstr>
      <vt:lpstr>TG102V</vt:lpstr>
      <vt:lpstr>TG102</vt:lpstr>
      <vt:lpstr>NQ899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2018-11-13T07:15:50Z</dcterms:modified>
</cp:coreProperties>
</file>