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3870" activeTab="3"/>
  </bookViews>
  <sheets>
    <sheet name="TG102SE" sheetId="24" r:id="rId1"/>
    <sheet name="TG102" sheetId="25" r:id="rId2"/>
    <sheet name="TG102V" sheetId="23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0" i="25" l="1"/>
  <c r="V29" i="25"/>
  <c r="V28" i="25"/>
  <c r="V27" i="25"/>
  <c r="V26" i="25"/>
  <c r="V25" i="25"/>
  <c r="V24" i="25"/>
  <c r="V23" i="25"/>
  <c r="V18" i="25"/>
  <c r="V17" i="25"/>
  <c r="V19" i="25" l="1"/>
  <c r="V30" i="24"/>
  <c r="V29" i="24"/>
  <c r="V28" i="24"/>
  <c r="V27" i="24"/>
  <c r="V26" i="24"/>
  <c r="V25" i="24"/>
  <c r="V24" i="24"/>
  <c r="V23" i="24"/>
  <c r="V18" i="24"/>
  <c r="V17" i="24"/>
  <c r="V19" i="24" l="1"/>
  <c r="V30" i="23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<sst xmlns="http://schemas.openxmlformats.org/spreadsheetml/2006/main" count="673" uniqueCount="113">
  <si>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</si>
  <si>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</si>
  <si>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</si>
  <si>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</si>
  <si>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</si>
  <si>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</si>
  <si>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</si>
  <si>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</si>
  <si>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</si>
  <si>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</si>
  <si>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</si>
  <si>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</si>
  <si>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</si>
  <si>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</si>
  <si>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</si>
  <si>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</si>
  <si>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</si>
  <si>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</si>
  <si>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</si>
  <si>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</si>
  <si>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</si>
  <si>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</si>
  <si>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</si>
  <si>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</si>
  <si>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</si>
  <si>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</si>
  <si>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</si>
  <si>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</si>
  <si>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</si>
  <si>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</si>
  <si>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</si>
  <si>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</si>
  <si>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</si>
  <si>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</si>
  <si>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</si>
  <si>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</si>
  <si>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</si>
  <si>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</si>
  <si>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</si>
  <si>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</si>
  <si>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</si>
  <si>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</si>
  <si>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</si>
  <si>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</si>
  <si>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</si>
  <si>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</si>
  <si>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</si>
  <si>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Còn BH</t>
  </si>
  <si>
    <t>TG102V</t>
  </si>
  <si>
    <t>TG102SE</t>
  </si>
  <si>
    <t>W.1.00.---01.180320</t>
  </si>
  <si>
    <t xml:space="preserve">W.1.00.---01.170909 </t>
  </si>
  <si>
    <t>VietGlobal</t>
  </si>
  <si>
    <t>TG102</t>
  </si>
  <si>
    <t>thẻ</t>
  </si>
  <si>
    <t>H</t>
  </si>
  <si>
    <t>864717002509044, 112.213.084.010,07102</t>
  </si>
  <si>
    <t>Lỗi GPS</t>
  </si>
  <si>
    <t>Set lại bausrate</t>
  </si>
  <si>
    <t>Id mới: 864811031294643</t>
  </si>
  <si>
    <t>lock:  112.213.084.010,07102</t>
  </si>
  <si>
    <t>X.3.0.0.00042.250815</t>
  </si>
  <si>
    <t>112.213.084.010,07102</t>
  </si>
  <si>
    <t>ID mới :866762025246032</t>
  </si>
  <si>
    <t>X.4.0.0.00002.180125</t>
  </si>
  <si>
    <t>Nâng cấp FW,Lên QC14</t>
  </si>
  <si>
    <t>BT</t>
  </si>
  <si>
    <t>Thể</t>
  </si>
  <si>
    <t>210.245.089.075,09102</t>
  </si>
  <si>
    <t>Nâng cấp FW</t>
  </si>
  <si>
    <t>Khách ktra lại server TB</t>
  </si>
  <si>
    <t>ID mới: 866192037528765</t>
  </si>
  <si>
    <t>Lỗi GSM</t>
  </si>
  <si>
    <t>Thay module GSM</t>
  </si>
  <si>
    <t>Đạt</t>
  </si>
  <si>
    <t xml:space="preserve">ID cũ :1203763567 ID mới :865904028279294 </t>
  </si>
  <si>
    <t xml:space="preserve">112.213.084.010,07102
</t>
  </si>
  <si>
    <t>Version X.2.27</t>
  </si>
  <si>
    <t>Không chốt GPS</t>
  </si>
  <si>
    <t>SE.3.00.---01.140917</t>
  </si>
  <si>
    <t>210.245.094.060,07102</t>
  </si>
  <si>
    <t>Hỏng Diode quá áp</t>
  </si>
  <si>
    <t>SE.3.00.---02.180115</t>
  </si>
  <si>
    <t>Thay Diode quá áp</t>
  </si>
  <si>
    <t>Nổ cầu chì,Hỏng Diode quá áp</t>
  </si>
  <si>
    <t>Thay cầu chì+Diode quá áp,Nâng cấp FW</t>
  </si>
  <si>
    <t>SE.2.03.---24.111215</t>
  </si>
  <si>
    <t>Lock :210.245.094.060,07102</t>
  </si>
  <si>
    <t>SE.3.00.---01.120617</t>
  </si>
  <si>
    <t>SE.3.00.---01.120817</t>
  </si>
  <si>
    <t>Lock :'210.245.094.060,07102</t>
  </si>
  <si>
    <t>Thay module GPS</t>
  </si>
  <si>
    <t>09/05/20148</t>
  </si>
  <si>
    <t>Hỏng Diode quá áp, mất cấu hình</t>
  </si>
  <si>
    <t>210.245.094.060,08102</t>
  </si>
  <si>
    <t>Thay diode quá áp, cấu hình lai thiết bị</t>
  </si>
  <si>
    <t xml:space="preserve">Thay diode quá áp, cầu chì + ic nguồn </t>
  </si>
  <si>
    <t>Hỏng cầu chì + diode quá áp + ic nguồn</t>
  </si>
  <si>
    <t>17/5/2018</t>
  </si>
  <si>
    <t>21/5/2018</t>
  </si>
  <si>
    <t>23/5/2018</t>
  </si>
  <si>
    <t>23/05/2018</t>
  </si>
  <si>
    <t>Nạp lại FW</t>
  </si>
  <si>
    <t>thay anten lá</t>
  </si>
  <si>
    <t>Nạp lai FW</t>
  </si>
  <si>
    <t>VI.1.00.---01.180115</t>
  </si>
  <si>
    <t>VI.1.00.---01.180320</t>
  </si>
  <si>
    <t>Nổ IC nguồn 3,3V, OXI hóa mạch</t>
  </si>
  <si>
    <t>Không sửa</t>
  </si>
  <si>
    <t>KS</t>
  </si>
  <si>
    <t>Lock :112.213.084.010,07102</t>
  </si>
  <si>
    <t>01/6/2018</t>
  </si>
  <si>
    <t>Việt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</si>
</sst>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0" t="s">
        <v>46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112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26</v>
      </c>
      <c r="R4" s="66" t="s">
        <v>20</v>
      </c>
      <c r="U4" s="66" t="s">
        <v>26</v>
      </c>
      <c r="V4" s="66" t="s">
        <v>20</v>
      </c>
    </row>
    <row r="5" spans="1:22" ht="45" customHeight="1" x14ac:dyDescent="0.25">
      <c r="A5" s="74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5" t="s">
        <v>5</v>
      </c>
      <c r="H5" s="5" t="s">
        <v>7</v>
      </c>
      <c r="I5" s="19" t="s">
        <v>19</v>
      </c>
      <c r="J5" s="66"/>
      <c r="K5" s="58" t="s">
        <v>16</v>
      </c>
      <c r="L5" s="58" t="s">
        <v>17</v>
      </c>
      <c r="M5" s="57" t="s">
        <v>13</v>
      </c>
      <c r="N5" s="58" t="s">
        <v>14</v>
      </c>
      <c r="O5" s="76"/>
      <c r="P5" s="76"/>
      <c r="Q5" s="66"/>
      <c r="R5" s="66"/>
      <c r="U5" s="66"/>
      <c r="V5" s="66"/>
    </row>
    <row r="6" spans="1:22" s="2" customFormat="1" ht="17.25" customHeight="1" x14ac:dyDescent="0.25">
      <c r="A6" s="34">
        <v>1</v>
      </c>
      <c r="B6" s="21">
        <v>43195</v>
      </c>
      <c r="C6" s="21" t="s">
        <v>92</v>
      </c>
      <c r="D6" s="4" t="s">
        <v>49</v>
      </c>
      <c r="E6" s="22">
        <v>861694031769423</v>
      </c>
      <c r="F6" s="4"/>
      <c r="G6" s="4" t="s">
        <v>55</v>
      </c>
      <c r="H6" s="4"/>
      <c r="I6" s="24" t="s">
        <v>90</v>
      </c>
      <c r="J6" s="16" t="s">
        <v>84</v>
      </c>
      <c r="K6" s="16" t="s">
        <v>89</v>
      </c>
      <c r="L6" s="16" t="s">
        <v>82</v>
      </c>
      <c r="M6" s="16" t="s">
        <v>85</v>
      </c>
      <c r="N6" s="27">
        <v>20000</v>
      </c>
      <c r="O6" s="16" t="s">
        <v>66</v>
      </c>
      <c r="P6" s="16" t="s">
        <v>67</v>
      </c>
      <c r="Q6" s="28" t="s">
        <v>25</v>
      </c>
      <c r="R6" s="4" t="s">
        <v>40</v>
      </c>
      <c r="U6" s="67" t="s">
        <v>25</v>
      </c>
      <c r="V6" s="42" t="s">
        <v>28</v>
      </c>
    </row>
    <row r="7" spans="1:22" s="2" customFormat="1" ht="15.75" customHeight="1" x14ac:dyDescent="0.25">
      <c r="A7" s="34">
        <v>2</v>
      </c>
      <c r="B7" s="21">
        <v>43195</v>
      </c>
      <c r="C7" s="21" t="s">
        <v>92</v>
      </c>
      <c r="D7" s="4" t="s">
        <v>49</v>
      </c>
      <c r="E7" s="22">
        <v>862631039320279</v>
      </c>
      <c r="F7" s="4"/>
      <c r="G7" s="4" t="s">
        <v>47</v>
      </c>
      <c r="H7" s="4"/>
      <c r="I7" s="24" t="s">
        <v>80</v>
      </c>
      <c r="J7" s="16" t="s">
        <v>81</v>
      </c>
      <c r="K7" s="16" t="s">
        <v>79</v>
      </c>
      <c r="L7" s="16" t="s">
        <v>82</v>
      </c>
      <c r="M7" s="16" t="s">
        <v>83</v>
      </c>
      <c r="N7" s="16"/>
      <c r="O7" s="16" t="s">
        <v>66</v>
      </c>
      <c r="P7" s="16" t="s">
        <v>67</v>
      </c>
      <c r="Q7" s="28" t="s">
        <v>25</v>
      </c>
      <c r="R7" s="4" t="s">
        <v>40</v>
      </c>
      <c r="U7" s="68"/>
      <c r="V7" s="42" t="s">
        <v>45</v>
      </c>
    </row>
    <row r="8" spans="1:22" s="2" customFormat="1" ht="15.75" customHeight="1" x14ac:dyDescent="0.25">
      <c r="A8" s="34">
        <v>3</v>
      </c>
      <c r="B8" s="21">
        <v>43195</v>
      </c>
      <c r="C8" s="21" t="s">
        <v>92</v>
      </c>
      <c r="D8" s="4" t="s">
        <v>49</v>
      </c>
      <c r="E8" s="22">
        <v>861694031738220</v>
      </c>
      <c r="F8" s="4"/>
      <c r="G8" s="4" t="s">
        <v>55</v>
      </c>
      <c r="H8" s="4"/>
      <c r="I8" s="24" t="s">
        <v>80</v>
      </c>
      <c r="J8" s="16" t="s">
        <v>84</v>
      </c>
      <c r="K8" s="16" t="s">
        <v>88</v>
      </c>
      <c r="L8" s="16" t="s">
        <v>82</v>
      </c>
      <c r="M8" s="16" t="s">
        <v>85</v>
      </c>
      <c r="N8" s="27">
        <v>20000</v>
      </c>
      <c r="O8" s="16" t="s">
        <v>66</v>
      </c>
      <c r="P8" s="16" t="s">
        <v>67</v>
      </c>
      <c r="Q8" s="28" t="s">
        <v>25</v>
      </c>
      <c r="R8" s="4" t="s">
        <v>40</v>
      </c>
      <c r="U8" s="68"/>
      <c r="V8" s="42" t="s">
        <v>29</v>
      </c>
    </row>
    <row r="9" spans="1:22" s="2" customFormat="1" ht="15.75" customHeight="1" x14ac:dyDescent="0.25">
      <c r="A9" s="34">
        <v>4</v>
      </c>
      <c r="B9" s="21">
        <v>43195</v>
      </c>
      <c r="C9" s="21" t="s">
        <v>92</v>
      </c>
      <c r="D9" s="4" t="s">
        <v>49</v>
      </c>
      <c r="E9" s="22">
        <v>861694031766262</v>
      </c>
      <c r="F9" s="4"/>
      <c r="G9" s="4" t="s">
        <v>55</v>
      </c>
      <c r="H9" s="4"/>
      <c r="I9" s="16" t="s">
        <v>87</v>
      </c>
      <c r="J9" s="16" t="s">
        <v>84</v>
      </c>
      <c r="K9" s="16" t="s">
        <v>86</v>
      </c>
      <c r="L9" s="16" t="s">
        <v>82</v>
      </c>
      <c r="M9" s="16" t="s">
        <v>85</v>
      </c>
      <c r="N9" s="27">
        <v>20000</v>
      </c>
      <c r="O9" s="16" t="s">
        <v>66</v>
      </c>
      <c r="P9" s="16" t="s">
        <v>67</v>
      </c>
      <c r="Q9" s="28" t="s">
        <v>25</v>
      </c>
      <c r="R9" s="4" t="s">
        <v>40</v>
      </c>
      <c r="U9" s="68"/>
      <c r="V9" s="42" t="s">
        <v>40</v>
      </c>
    </row>
    <row r="10" spans="1:22" s="62" customFormat="1" ht="15.75" customHeight="1" x14ac:dyDescent="0.25">
      <c r="A10" s="34">
        <v>5</v>
      </c>
      <c r="B10" s="21">
        <v>43195</v>
      </c>
      <c r="C10" s="21" t="s">
        <v>92</v>
      </c>
      <c r="D10" s="4" t="s">
        <v>49</v>
      </c>
      <c r="E10" s="22">
        <v>861694031741315</v>
      </c>
      <c r="F10" s="4"/>
      <c r="G10" s="4" t="s">
        <v>55</v>
      </c>
      <c r="H10" s="4"/>
      <c r="I10" s="16" t="s">
        <v>87</v>
      </c>
      <c r="J10" s="16" t="s">
        <v>84</v>
      </c>
      <c r="K10" s="16" t="s">
        <v>86</v>
      </c>
      <c r="L10" s="16" t="s">
        <v>82</v>
      </c>
      <c r="M10" s="16" t="s">
        <v>85</v>
      </c>
      <c r="N10" s="27">
        <v>20000</v>
      </c>
      <c r="O10" s="16" t="s">
        <v>66</v>
      </c>
      <c r="P10" s="16" t="s">
        <v>67</v>
      </c>
      <c r="Q10" s="28" t="s">
        <v>25</v>
      </c>
      <c r="R10" s="4" t="s">
        <v>40</v>
      </c>
      <c r="U10" s="69"/>
      <c r="V10" s="63" t="s">
        <v>39</v>
      </c>
    </row>
    <row r="11" spans="1:22" s="52" customFormat="1" ht="15.75" customHeight="1" x14ac:dyDescent="0.25">
      <c r="A11" s="50">
        <v>6</v>
      </c>
      <c r="B11" s="21" t="s">
        <v>98</v>
      </c>
      <c r="C11" s="21" t="s">
        <v>99</v>
      </c>
      <c r="D11" s="4" t="s">
        <v>49</v>
      </c>
      <c r="E11" s="22">
        <v>862631039246359</v>
      </c>
      <c r="F11" s="4"/>
      <c r="G11" s="4" t="s">
        <v>47</v>
      </c>
      <c r="H11" s="51"/>
      <c r="I11" s="26"/>
      <c r="J11" s="26" t="s">
        <v>93</v>
      </c>
      <c r="K11" s="26" t="s">
        <v>86</v>
      </c>
      <c r="L11" s="16" t="s">
        <v>82</v>
      </c>
      <c r="M11" s="16" t="s">
        <v>95</v>
      </c>
      <c r="N11" s="26"/>
      <c r="O11" s="16" t="s">
        <v>66</v>
      </c>
      <c r="P11" s="16" t="s">
        <v>74</v>
      </c>
      <c r="Q11" s="33" t="s">
        <v>25</v>
      </c>
      <c r="R11" s="65" t="s">
        <v>40</v>
      </c>
      <c r="U11" s="67" t="s">
        <v>27</v>
      </c>
      <c r="V11" s="53" t="s">
        <v>31</v>
      </c>
    </row>
    <row r="12" spans="1:22" s="18" customFormat="1" ht="15.75" customHeight="1" x14ac:dyDescent="0.25">
      <c r="A12" s="34">
        <v>7</v>
      </c>
      <c r="B12" s="21" t="s">
        <v>98</v>
      </c>
      <c r="C12" s="21" t="s">
        <v>100</v>
      </c>
      <c r="D12" s="4" t="s">
        <v>49</v>
      </c>
      <c r="E12" s="22">
        <v>861694031780248</v>
      </c>
      <c r="F12" s="4"/>
      <c r="G12" s="16" t="s">
        <v>55</v>
      </c>
      <c r="H12" s="4"/>
      <c r="I12" s="26" t="s">
        <v>94</v>
      </c>
      <c r="J12" s="16" t="s">
        <v>97</v>
      </c>
      <c r="K12" s="26" t="s">
        <v>86</v>
      </c>
      <c r="L12" s="16" t="s">
        <v>82</v>
      </c>
      <c r="M12" s="16" t="s">
        <v>96</v>
      </c>
      <c r="N12" s="27">
        <v>20000</v>
      </c>
      <c r="O12" s="16" t="s">
        <v>66</v>
      </c>
      <c r="P12" s="16" t="s">
        <v>74</v>
      </c>
      <c r="Q12" s="33" t="s">
        <v>25</v>
      </c>
      <c r="R12" s="65" t="s">
        <v>40</v>
      </c>
      <c r="U12" s="68"/>
      <c r="V12" s="43" t="s">
        <v>32</v>
      </c>
    </row>
    <row r="13" spans="1:22" s="2" customFormat="1" ht="15.75" customHeight="1" x14ac:dyDescent="0.25">
      <c r="A13" s="34">
        <v>8</v>
      </c>
      <c r="B13" s="21" t="s">
        <v>101</v>
      </c>
      <c r="C13" s="21" t="s">
        <v>111</v>
      </c>
      <c r="D13" s="4" t="s">
        <v>49</v>
      </c>
      <c r="E13" s="22">
        <v>861694031110073</v>
      </c>
      <c r="F13" s="4"/>
      <c r="G13" s="4" t="s">
        <v>55</v>
      </c>
      <c r="H13" s="4"/>
      <c r="I13" s="26" t="s">
        <v>110</v>
      </c>
      <c r="J13" s="16" t="s">
        <v>84</v>
      </c>
      <c r="K13" s="26" t="s">
        <v>89</v>
      </c>
      <c r="L13" s="16" t="s">
        <v>82</v>
      </c>
      <c r="M13" s="16" t="s">
        <v>85</v>
      </c>
      <c r="N13" s="27">
        <v>20000</v>
      </c>
      <c r="O13" s="16" t="s">
        <v>66</v>
      </c>
      <c r="P13" s="16" t="s">
        <v>67</v>
      </c>
      <c r="Q13" s="28" t="s">
        <v>25</v>
      </c>
      <c r="R13" s="4" t="s">
        <v>40</v>
      </c>
      <c r="U13" s="69"/>
      <c r="V13" s="42" t="s">
        <v>33</v>
      </c>
    </row>
    <row r="14" spans="1:22" s="2" customFormat="1" ht="15.75" customHeight="1" x14ac:dyDescent="0.25">
      <c r="A14" s="34">
        <v>9</v>
      </c>
      <c r="B14" s="21" t="s">
        <v>101</v>
      </c>
      <c r="C14" s="21" t="s">
        <v>111</v>
      </c>
      <c r="D14" s="4" t="s">
        <v>49</v>
      </c>
      <c r="E14" s="22">
        <v>861694031739392</v>
      </c>
      <c r="F14" s="4"/>
      <c r="G14" s="4" t="s">
        <v>55</v>
      </c>
      <c r="H14" s="4"/>
      <c r="I14" s="26" t="s">
        <v>87</v>
      </c>
      <c r="J14" s="16" t="s">
        <v>84</v>
      </c>
      <c r="K14" s="16" t="s">
        <v>86</v>
      </c>
      <c r="L14" s="16" t="s">
        <v>82</v>
      </c>
      <c r="M14" s="16" t="s">
        <v>85</v>
      </c>
      <c r="N14" s="27">
        <v>20000</v>
      </c>
      <c r="O14" s="16" t="s">
        <v>66</v>
      </c>
      <c r="P14" s="16" t="s">
        <v>67</v>
      </c>
      <c r="Q14" s="28" t="s">
        <v>25</v>
      </c>
      <c r="R14" s="4" t="s">
        <v>40</v>
      </c>
    </row>
    <row r="15" spans="1:22" ht="18.75" x14ac:dyDescent="0.25">
      <c r="A15" s="34">
        <v>10</v>
      </c>
      <c r="B15" s="21" t="s">
        <v>101</v>
      </c>
      <c r="C15" s="21" t="s">
        <v>111</v>
      </c>
      <c r="D15" s="4" t="s">
        <v>49</v>
      </c>
      <c r="E15" s="36">
        <v>864811037267015</v>
      </c>
      <c r="F15" s="16"/>
      <c r="G15" s="4" t="s">
        <v>55</v>
      </c>
      <c r="H15" s="4"/>
      <c r="I15" s="27" t="s">
        <v>80</v>
      </c>
      <c r="J15" s="16"/>
      <c r="K15" s="16" t="s">
        <v>82</v>
      </c>
      <c r="L15" s="26"/>
      <c r="M15" s="16" t="s">
        <v>102</v>
      </c>
      <c r="N15" s="16"/>
      <c r="O15" s="16" t="s">
        <v>66</v>
      </c>
      <c r="P15" s="16" t="s">
        <v>67</v>
      </c>
      <c r="Q15" s="33" t="s">
        <v>27</v>
      </c>
      <c r="R15" s="65" t="s">
        <v>32</v>
      </c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9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48" t="s">
        <v>43</v>
      </c>
      <c r="V19" s="49">
        <f>SUM(V17:V18)</f>
        <v>10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6" t="s">
        <v>20</v>
      </c>
      <c r="V22" s="45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4" t="s">
        <v>34</v>
      </c>
      <c r="V23" s="45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4" t="s">
        <v>44</v>
      </c>
      <c r="V24" s="45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4" t="s">
        <v>35</v>
      </c>
      <c r="V25" s="45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4" t="s">
        <v>41</v>
      </c>
      <c r="V26" s="45">
        <f>COUNTIF(R6:R55,"NG")</f>
        <v>9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4" t="s">
        <v>30</v>
      </c>
      <c r="V27" s="45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4" t="s">
        <v>36</v>
      </c>
      <c r="V28" s="45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4" t="s">
        <v>37</v>
      </c>
      <c r="V29" s="45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4" t="s">
        <v>38</v>
      </c>
      <c r="V30" s="45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0" t="s">
        <v>46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112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26</v>
      </c>
      <c r="R4" s="66" t="s">
        <v>20</v>
      </c>
      <c r="U4" s="66" t="s">
        <v>26</v>
      </c>
      <c r="V4" s="66" t="s">
        <v>20</v>
      </c>
    </row>
    <row r="5" spans="1:22" ht="45" customHeight="1" x14ac:dyDescent="0.25">
      <c r="A5" s="74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6"/>
      <c r="K5" s="60" t="s">
        <v>16</v>
      </c>
      <c r="L5" s="60" t="s">
        <v>17</v>
      </c>
      <c r="M5" s="59" t="s">
        <v>13</v>
      </c>
      <c r="N5" s="60" t="s">
        <v>14</v>
      </c>
      <c r="O5" s="76"/>
      <c r="P5" s="76"/>
      <c r="Q5" s="66"/>
      <c r="R5" s="66"/>
      <c r="U5" s="66"/>
      <c r="V5" s="66"/>
    </row>
    <row r="6" spans="1:22" s="2" customFormat="1" ht="35.25" customHeight="1" x14ac:dyDescent="0.25">
      <c r="A6" s="34">
        <v>1</v>
      </c>
      <c r="B6" s="21">
        <v>43195</v>
      </c>
      <c r="C6" s="21" t="s">
        <v>92</v>
      </c>
      <c r="D6" s="4" t="s">
        <v>53</v>
      </c>
      <c r="E6" s="22">
        <v>865904028279294</v>
      </c>
      <c r="F6" s="4"/>
      <c r="G6" s="4" t="s">
        <v>47</v>
      </c>
      <c r="H6" s="64" t="s">
        <v>75</v>
      </c>
      <c r="I6" s="25" t="s">
        <v>76</v>
      </c>
      <c r="J6" s="16"/>
      <c r="K6" s="16" t="s">
        <v>77</v>
      </c>
      <c r="L6" s="16" t="s">
        <v>64</v>
      </c>
      <c r="M6" s="16" t="s">
        <v>69</v>
      </c>
      <c r="N6" s="16"/>
      <c r="O6" s="16" t="s">
        <v>66</v>
      </c>
      <c r="P6" s="16" t="s">
        <v>67</v>
      </c>
      <c r="Q6" s="28" t="s">
        <v>27</v>
      </c>
      <c r="R6" s="4" t="s">
        <v>32</v>
      </c>
      <c r="U6" s="67" t="s">
        <v>25</v>
      </c>
      <c r="V6" s="42" t="s">
        <v>28</v>
      </c>
    </row>
    <row r="7" spans="1:22" s="2" customFormat="1" ht="15.75" customHeight="1" x14ac:dyDescent="0.25">
      <c r="A7" s="34">
        <v>2</v>
      </c>
      <c r="B7" s="21">
        <v>43195</v>
      </c>
      <c r="C7" s="21" t="s">
        <v>92</v>
      </c>
      <c r="D7" s="4" t="s">
        <v>53</v>
      </c>
      <c r="E7" s="22">
        <v>864161029413486</v>
      </c>
      <c r="F7" s="4" t="s">
        <v>54</v>
      </c>
      <c r="G7" s="4" t="s">
        <v>55</v>
      </c>
      <c r="H7" s="4" t="s">
        <v>70</v>
      </c>
      <c r="I7" s="24" t="s">
        <v>68</v>
      </c>
      <c r="J7" s="16"/>
      <c r="K7" s="16" t="s">
        <v>61</v>
      </c>
      <c r="L7" s="16" t="s">
        <v>64</v>
      </c>
      <c r="M7" s="16" t="s">
        <v>69</v>
      </c>
      <c r="N7" s="16"/>
      <c r="O7" s="16" t="s">
        <v>66</v>
      </c>
      <c r="P7" s="16" t="s">
        <v>67</v>
      </c>
      <c r="Q7" s="28" t="s">
        <v>27</v>
      </c>
      <c r="R7" s="4" t="s">
        <v>32</v>
      </c>
      <c r="U7" s="68"/>
      <c r="V7" s="42" t="s">
        <v>45</v>
      </c>
    </row>
    <row r="8" spans="1:22" s="2" customFormat="1" ht="15.75" customHeight="1" x14ac:dyDescent="0.25">
      <c r="A8" s="34">
        <v>3</v>
      </c>
      <c r="B8" s="21">
        <v>43195</v>
      </c>
      <c r="C8" s="21" t="s">
        <v>92</v>
      </c>
      <c r="D8" s="4" t="s">
        <v>53</v>
      </c>
      <c r="E8" s="22">
        <v>866762025779529</v>
      </c>
      <c r="F8" s="4" t="s">
        <v>54</v>
      </c>
      <c r="G8" s="4" t="s">
        <v>55</v>
      </c>
      <c r="H8" s="4"/>
      <c r="I8" s="24" t="s">
        <v>62</v>
      </c>
      <c r="J8" s="17" t="s">
        <v>78</v>
      </c>
      <c r="K8" s="16" t="s">
        <v>61</v>
      </c>
      <c r="L8" s="16" t="s">
        <v>64</v>
      </c>
      <c r="M8" s="16" t="s">
        <v>91</v>
      </c>
      <c r="N8" s="27">
        <v>310000</v>
      </c>
      <c r="O8" s="16" t="s">
        <v>66</v>
      </c>
      <c r="P8" s="16" t="s">
        <v>67</v>
      </c>
      <c r="Q8" s="28" t="s">
        <v>25</v>
      </c>
      <c r="R8" s="4" t="s">
        <v>29</v>
      </c>
      <c r="U8" s="68"/>
      <c r="V8" s="42" t="s">
        <v>29</v>
      </c>
    </row>
    <row r="9" spans="1:22" s="2" customFormat="1" ht="15.75" customHeight="1" x14ac:dyDescent="0.25">
      <c r="A9" s="34">
        <v>4</v>
      </c>
      <c r="B9" s="21">
        <v>43195</v>
      </c>
      <c r="C9" s="21" t="s">
        <v>92</v>
      </c>
      <c r="D9" s="4" t="s">
        <v>53</v>
      </c>
      <c r="E9" s="22">
        <v>866762025246032</v>
      </c>
      <c r="F9" s="4" t="s">
        <v>54</v>
      </c>
      <c r="G9" s="4" t="s">
        <v>55</v>
      </c>
      <c r="H9" s="4" t="s">
        <v>63</v>
      </c>
      <c r="I9" s="24" t="s">
        <v>62</v>
      </c>
      <c r="J9" s="17"/>
      <c r="K9" s="16" t="s">
        <v>61</v>
      </c>
      <c r="L9" s="16" t="s">
        <v>64</v>
      </c>
      <c r="M9" s="16" t="s">
        <v>65</v>
      </c>
      <c r="N9" s="16"/>
      <c r="O9" s="16" t="s">
        <v>66</v>
      </c>
      <c r="P9" s="16" t="s">
        <v>67</v>
      </c>
      <c r="Q9" s="28" t="s">
        <v>27</v>
      </c>
      <c r="R9" s="4" t="s">
        <v>32</v>
      </c>
      <c r="U9" s="68"/>
      <c r="V9" s="42" t="s">
        <v>40</v>
      </c>
    </row>
    <row r="10" spans="1:22" s="62" customFormat="1" ht="15.75" customHeight="1" x14ac:dyDescent="0.25">
      <c r="A10" s="34">
        <v>5</v>
      </c>
      <c r="B10" s="21" t="s">
        <v>101</v>
      </c>
      <c r="C10" s="21" t="s">
        <v>111</v>
      </c>
      <c r="D10" s="4" t="s">
        <v>53</v>
      </c>
      <c r="E10" s="22">
        <v>867330022272713</v>
      </c>
      <c r="F10" s="4" t="s">
        <v>54</v>
      </c>
      <c r="G10" s="4" t="s">
        <v>55</v>
      </c>
      <c r="H10" s="4"/>
      <c r="I10" s="16"/>
      <c r="J10" s="16" t="s">
        <v>107</v>
      </c>
      <c r="K10" s="16"/>
      <c r="L10" s="16"/>
      <c r="M10" s="16" t="s">
        <v>108</v>
      </c>
      <c r="N10" s="16"/>
      <c r="O10" s="16" t="s">
        <v>109</v>
      </c>
      <c r="P10" s="16" t="s">
        <v>67</v>
      </c>
      <c r="Q10" s="28" t="s">
        <v>25</v>
      </c>
      <c r="R10" s="61" t="s">
        <v>39</v>
      </c>
      <c r="U10" s="69"/>
      <c r="V10" s="63" t="s">
        <v>39</v>
      </c>
    </row>
    <row r="11" spans="1:22" s="52" customFormat="1" ht="15.75" customHeight="1" x14ac:dyDescent="0.25">
      <c r="A11" s="50">
        <v>6</v>
      </c>
      <c r="B11" s="21"/>
      <c r="C11" s="21"/>
      <c r="D11" s="4"/>
      <c r="E11" s="22"/>
      <c r="F11" s="4"/>
      <c r="G11" s="4"/>
      <c r="H11" s="51"/>
      <c r="I11" s="26"/>
      <c r="J11" s="26"/>
      <c r="K11" s="26"/>
      <c r="L11" s="16"/>
      <c r="M11" s="16"/>
      <c r="N11" s="26"/>
      <c r="O11" s="16"/>
      <c r="P11" s="16"/>
      <c r="Q11" s="33"/>
      <c r="R11" s="54"/>
      <c r="U11" s="67" t="s">
        <v>27</v>
      </c>
      <c r="V11" s="53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4"/>
      <c r="U12" s="68"/>
      <c r="V12" s="43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4"/>
      <c r="U13" s="69"/>
      <c r="V13" s="42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4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4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48" t="s">
        <v>43</v>
      </c>
      <c r="V19" s="49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6" t="s">
        <v>20</v>
      </c>
      <c r="V22" s="45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4" t="s">
        <v>34</v>
      </c>
      <c r="V23" s="45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4" t="s">
        <v>44</v>
      </c>
      <c r="V24" s="45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4" t="s">
        <v>35</v>
      </c>
      <c r="V25" s="45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4" t="s">
        <v>41</v>
      </c>
      <c r="V26" s="45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4" t="s">
        <v>30</v>
      </c>
      <c r="V27" s="45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4" t="s">
        <v>36</v>
      </c>
      <c r="V28" s="45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4" t="s">
        <v>37</v>
      </c>
      <c r="V29" s="45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4" t="s">
        <v>38</v>
      </c>
      <c r="V30" s="45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K34" sqref="K3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71.1406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0" t="s">
        <v>46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112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26</v>
      </c>
      <c r="R4" s="66" t="s">
        <v>20</v>
      </c>
      <c r="U4" s="66" t="s">
        <v>26</v>
      </c>
      <c r="V4" s="66" t="s">
        <v>20</v>
      </c>
    </row>
    <row r="5" spans="1:22" ht="45" customHeight="1" x14ac:dyDescent="0.25">
      <c r="A5" s="74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66"/>
      <c r="K5" s="56" t="s">
        <v>16</v>
      </c>
      <c r="L5" s="56" t="s">
        <v>17</v>
      </c>
      <c r="M5" s="55" t="s">
        <v>13</v>
      </c>
      <c r="N5" s="56" t="s">
        <v>14</v>
      </c>
      <c r="O5" s="76"/>
      <c r="P5" s="76"/>
      <c r="Q5" s="66"/>
      <c r="R5" s="66"/>
      <c r="U5" s="66"/>
      <c r="V5" s="66"/>
    </row>
    <row r="6" spans="1:22" s="2" customFormat="1" ht="17.25" customHeight="1" x14ac:dyDescent="0.25">
      <c r="A6" s="34">
        <v>1</v>
      </c>
      <c r="B6" s="21">
        <v>43195</v>
      </c>
      <c r="C6" s="21" t="s">
        <v>92</v>
      </c>
      <c r="D6" s="4" t="s">
        <v>48</v>
      </c>
      <c r="E6" s="22">
        <v>864811031294643</v>
      </c>
      <c r="F6" s="4"/>
      <c r="G6" s="4" t="s">
        <v>47</v>
      </c>
      <c r="H6" s="4" t="s">
        <v>59</v>
      </c>
      <c r="I6" s="16" t="s">
        <v>56</v>
      </c>
      <c r="J6" s="16" t="s">
        <v>57</v>
      </c>
      <c r="K6" s="16" t="s">
        <v>51</v>
      </c>
      <c r="L6" s="26" t="s">
        <v>50</v>
      </c>
      <c r="M6" s="16" t="s">
        <v>58</v>
      </c>
      <c r="N6" s="16"/>
      <c r="O6" s="16" t="s">
        <v>66</v>
      </c>
      <c r="P6" s="16" t="s">
        <v>74</v>
      </c>
      <c r="Q6" s="33" t="s">
        <v>27</v>
      </c>
      <c r="R6" s="4" t="s">
        <v>39</v>
      </c>
      <c r="U6" s="67" t="s">
        <v>25</v>
      </c>
      <c r="V6" s="42" t="s">
        <v>28</v>
      </c>
    </row>
    <row r="7" spans="1:22" s="2" customFormat="1" ht="15.75" customHeight="1" x14ac:dyDescent="0.25">
      <c r="A7" s="34">
        <v>2</v>
      </c>
      <c r="B7" s="21">
        <v>43195</v>
      </c>
      <c r="C7" s="21" t="s">
        <v>92</v>
      </c>
      <c r="D7" s="4" t="s">
        <v>48</v>
      </c>
      <c r="E7" s="22">
        <v>864811036931116</v>
      </c>
      <c r="F7" s="4"/>
      <c r="G7" s="4" t="s">
        <v>47</v>
      </c>
      <c r="H7" s="4" t="s">
        <v>71</v>
      </c>
      <c r="I7" s="16" t="s">
        <v>60</v>
      </c>
      <c r="J7" s="16" t="s">
        <v>72</v>
      </c>
      <c r="K7" s="16" t="s">
        <v>51</v>
      </c>
      <c r="L7" s="26" t="s">
        <v>50</v>
      </c>
      <c r="M7" s="16" t="s">
        <v>73</v>
      </c>
      <c r="N7" s="16"/>
      <c r="O7" s="16" t="s">
        <v>66</v>
      </c>
      <c r="P7" s="16" t="s">
        <v>74</v>
      </c>
      <c r="Q7" s="28" t="s">
        <v>25</v>
      </c>
      <c r="R7" s="4" t="s">
        <v>45</v>
      </c>
      <c r="U7" s="68"/>
      <c r="V7" s="42" t="s">
        <v>45</v>
      </c>
    </row>
    <row r="8" spans="1:22" s="2" customFormat="1" ht="15.75" customHeight="1" x14ac:dyDescent="0.25">
      <c r="A8" s="34">
        <v>3</v>
      </c>
      <c r="B8" s="21" t="s">
        <v>101</v>
      </c>
      <c r="C8" s="21" t="s">
        <v>111</v>
      </c>
      <c r="D8" s="4" t="s">
        <v>48</v>
      </c>
      <c r="E8" s="36">
        <v>864811036932924</v>
      </c>
      <c r="F8" s="4"/>
      <c r="G8" s="4" t="s">
        <v>47</v>
      </c>
      <c r="H8" s="4" t="s">
        <v>103</v>
      </c>
      <c r="I8" s="16" t="s">
        <v>87</v>
      </c>
      <c r="J8" s="16" t="s">
        <v>36</v>
      </c>
      <c r="K8" s="16"/>
      <c r="L8" s="16" t="s">
        <v>50</v>
      </c>
      <c r="M8" s="16" t="s">
        <v>104</v>
      </c>
      <c r="N8" s="16"/>
      <c r="O8" s="16" t="s">
        <v>66</v>
      </c>
      <c r="P8" s="16" t="s">
        <v>67</v>
      </c>
      <c r="Q8" s="33" t="s">
        <v>27</v>
      </c>
      <c r="R8" s="54" t="s">
        <v>32</v>
      </c>
      <c r="U8" s="68"/>
      <c r="V8" s="42" t="s">
        <v>29</v>
      </c>
    </row>
    <row r="9" spans="1:22" s="2" customFormat="1" ht="15.75" customHeight="1" x14ac:dyDescent="0.25">
      <c r="A9" s="34">
        <v>4</v>
      </c>
      <c r="B9" s="21" t="s">
        <v>101</v>
      </c>
      <c r="C9" s="21" t="s">
        <v>111</v>
      </c>
      <c r="D9" s="4" t="s">
        <v>48</v>
      </c>
      <c r="E9" s="36">
        <v>866050031761578</v>
      </c>
      <c r="F9" s="4"/>
      <c r="G9" s="4" t="s">
        <v>47</v>
      </c>
      <c r="H9" s="4"/>
      <c r="I9" s="24" t="s">
        <v>62</v>
      </c>
      <c r="J9" s="17"/>
      <c r="K9" s="16" t="s">
        <v>105</v>
      </c>
      <c r="L9" s="16" t="s">
        <v>106</v>
      </c>
      <c r="M9" s="16" t="s">
        <v>69</v>
      </c>
      <c r="N9" s="26"/>
      <c r="O9" s="16" t="s">
        <v>66</v>
      </c>
      <c r="P9" s="16" t="s">
        <v>67</v>
      </c>
      <c r="Q9" s="33" t="s">
        <v>27</v>
      </c>
      <c r="R9" s="54" t="s">
        <v>32</v>
      </c>
      <c r="U9" s="68"/>
      <c r="V9" s="42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36"/>
      <c r="F10" s="4"/>
      <c r="G10" s="4"/>
      <c r="H10" s="4"/>
      <c r="I10" s="16"/>
      <c r="J10" s="16"/>
      <c r="K10" s="16"/>
      <c r="L10" s="26"/>
      <c r="M10" s="16"/>
      <c r="N10" s="16"/>
      <c r="O10" s="16"/>
      <c r="P10" s="16"/>
      <c r="Q10" s="33"/>
      <c r="R10" s="54"/>
      <c r="U10" s="69"/>
      <c r="V10" s="42" t="s">
        <v>39</v>
      </c>
    </row>
    <row r="11" spans="1:22" s="52" customFormat="1" ht="15.75" customHeight="1" x14ac:dyDescent="0.25">
      <c r="A11" s="50">
        <v>6</v>
      </c>
      <c r="B11" s="21"/>
      <c r="C11" s="21"/>
      <c r="D11" s="4"/>
      <c r="E11" s="36"/>
      <c r="F11" s="4"/>
      <c r="G11" s="4"/>
      <c r="H11" s="51"/>
      <c r="I11" s="16"/>
      <c r="J11" s="16"/>
      <c r="K11" s="16"/>
      <c r="L11" s="26"/>
      <c r="M11" s="16"/>
      <c r="N11" s="26"/>
      <c r="O11" s="16"/>
      <c r="P11" s="16"/>
      <c r="Q11" s="33"/>
      <c r="R11" s="54"/>
      <c r="U11" s="67" t="s">
        <v>27</v>
      </c>
      <c r="V11" s="53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36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4"/>
      <c r="U12" s="68"/>
      <c r="V12" s="43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36"/>
      <c r="F13" s="4"/>
      <c r="G13" s="4"/>
      <c r="H13" s="4"/>
      <c r="I13" s="16"/>
      <c r="J13" s="16"/>
      <c r="K13" s="26"/>
      <c r="L13" s="16"/>
      <c r="M13" s="16"/>
      <c r="N13" s="26"/>
      <c r="O13" s="16"/>
      <c r="P13" s="16"/>
      <c r="Q13" s="33"/>
      <c r="R13" s="54"/>
      <c r="U13" s="69"/>
      <c r="V13" s="42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36"/>
      <c r="F14" s="4"/>
      <c r="G14" s="4"/>
      <c r="H14" s="4"/>
      <c r="I14" s="16"/>
      <c r="J14" s="16"/>
      <c r="K14" s="16"/>
      <c r="L14" s="26"/>
      <c r="M14" s="16"/>
      <c r="N14" s="16"/>
      <c r="O14" s="16"/>
      <c r="P14" s="16"/>
      <c r="Q14" s="33"/>
      <c r="R14" s="54"/>
    </row>
    <row r="15" spans="1:22" ht="16.5" x14ac:dyDescent="0.25">
      <c r="A15" s="34">
        <v>10</v>
      </c>
      <c r="B15" s="21"/>
      <c r="C15" s="21"/>
      <c r="D15" s="4"/>
      <c r="E15" s="36"/>
      <c r="F15" s="4"/>
      <c r="G15" s="4"/>
      <c r="H15" s="4"/>
      <c r="I15" s="16"/>
      <c r="J15" s="16"/>
      <c r="K15" s="16"/>
      <c r="L15" s="26"/>
      <c r="M15" s="16"/>
      <c r="N15" s="16"/>
      <c r="O15" s="16"/>
      <c r="P15" s="16"/>
      <c r="Q15" s="33"/>
      <c r="R15" s="54"/>
    </row>
    <row r="16" spans="1:22" ht="16.5" x14ac:dyDescent="0.25">
      <c r="A16" s="34">
        <v>11</v>
      </c>
      <c r="B16" s="21"/>
      <c r="C16" s="21"/>
      <c r="D16" s="4"/>
      <c r="E16" s="36"/>
      <c r="F16" s="4"/>
      <c r="G16" s="4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4"/>
      <c r="E17" s="36"/>
      <c r="F17" s="4"/>
      <c r="G17" s="4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4"/>
      <c r="E18" s="36"/>
      <c r="F18" s="4"/>
      <c r="G18" s="4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21"/>
      <c r="C19" s="16"/>
      <c r="D19" s="4"/>
      <c r="E19" s="36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48" t="s">
        <v>43</v>
      </c>
      <c r="V19" s="49">
        <f>SUM(V17:V18)</f>
        <v>4</v>
      </c>
    </row>
    <row r="20" spans="1:22" ht="16.5" x14ac:dyDescent="0.25">
      <c r="A20" s="34">
        <v>15</v>
      </c>
      <c r="B20" s="21"/>
      <c r="C20" s="16"/>
      <c r="D20" s="4"/>
      <c r="E20" s="36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21"/>
      <c r="C21" s="16"/>
      <c r="D21" s="4"/>
      <c r="E21" s="36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21"/>
      <c r="C22" s="16"/>
      <c r="D22" s="4"/>
      <c r="E22" s="36"/>
      <c r="F22" s="4"/>
      <c r="G22" s="4"/>
      <c r="H22" s="4"/>
      <c r="I22" s="4"/>
      <c r="J22" s="16"/>
      <c r="K22" s="4"/>
      <c r="L22" s="4"/>
      <c r="M22" s="4"/>
      <c r="N22" s="4"/>
      <c r="O22" s="4"/>
      <c r="P22" s="4"/>
      <c r="Q22" s="33"/>
      <c r="R22" s="35"/>
      <c r="U22" s="46" t="s">
        <v>20</v>
      </c>
      <c r="V22" s="45" t="s">
        <v>22</v>
      </c>
    </row>
    <row r="23" spans="1:22" ht="16.5" x14ac:dyDescent="0.25">
      <c r="A23" s="34">
        <v>18</v>
      </c>
      <c r="B23" s="21"/>
      <c r="C23" s="16"/>
      <c r="D23" s="4"/>
      <c r="E23" s="36"/>
      <c r="F23" s="4"/>
      <c r="G23" s="4"/>
      <c r="H23" s="4"/>
      <c r="I23" s="16"/>
      <c r="J23" s="4"/>
      <c r="K23" s="4"/>
      <c r="L23" s="4"/>
      <c r="M23" s="4"/>
      <c r="N23" s="4"/>
      <c r="O23" s="4"/>
      <c r="P23" s="4"/>
      <c r="Q23" s="33"/>
      <c r="R23" s="35"/>
      <c r="U23" s="44" t="s">
        <v>34</v>
      </c>
      <c r="V23" s="45">
        <f>COUNTIF(R6:R55,"MCU")</f>
        <v>0</v>
      </c>
    </row>
    <row r="24" spans="1:22" ht="16.5" x14ac:dyDescent="0.25">
      <c r="A24" s="34">
        <v>19</v>
      </c>
      <c r="B24" s="21"/>
      <c r="C24" s="16"/>
      <c r="D24" s="4"/>
      <c r="E24" s="36"/>
      <c r="F24" s="4"/>
      <c r="G24" s="4"/>
      <c r="H24" s="4"/>
      <c r="I24" s="16"/>
      <c r="J24" s="16"/>
      <c r="K24" s="4"/>
      <c r="L24" s="4"/>
      <c r="M24" s="4"/>
      <c r="N24" s="4"/>
      <c r="O24" s="4"/>
      <c r="P24" s="4"/>
      <c r="Q24" s="33"/>
      <c r="R24" s="35"/>
      <c r="U24" s="44" t="s">
        <v>44</v>
      </c>
      <c r="V24" s="45">
        <f>COUNTIF(R6:R55,"GSM")</f>
        <v>1</v>
      </c>
    </row>
    <row r="25" spans="1:22" ht="16.5" x14ac:dyDescent="0.25">
      <c r="A25" s="34">
        <v>20</v>
      </c>
      <c r="B25" s="21"/>
      <c r="C25" s="16"/>
      <c r="D25" s="4"/>
      <c r="E25" s="36"/>
      <c r="F25" s="4"/>
      <c r="G25" s="4"/>
      <c r="H25" s="4"/>
      <c r="I25" s="16"/>
      <c r="J25" s="16"/>
      <c r="K25" s="4"/>
      <c r="L25" s="4"/>
      <c r="M25" s="4"/>
      <c r="N25" s="4"/>
      <c r="O25" s="4"/>
      <c r="P25" s="4"/>
      <c r="Q25" s="33"/>
      <c r="R25" s="35"/>
      <c r="U25" s="44" t="s">
        <v>35</v>
      </c>
      <c r="V25" s="45">
        <f>COUNTIF(R6:R55,"GPS")</f>
        <v>0</v>
      </c>
    </row>
    <row r="26" spans="1:22" ht="16.5" x14ac:dyDescent="0.25">
      <c r="A26" s="34">
        <v>21</v>
      </c>
      <c r="B26" s="21"/>
      <c r="C26" s="16"/>
      <c r="D26" s="4"/>
      <c r="E26" s="36"/>
      <c r="F26" s="4"/>
      <c r="G26" s="4"/>
      <c r="H26" s="4"/>
      <c r="I26" s="16"/>
      <c r="J26" s="16"/>
      <c r="K26" s="4"/>
      <c r="L26" s="4"/>
      <c r="M26" s="16"/>
      <c r="N26" s="4"/>
      <c r="O26" s="4"/>
      <c r="P26" s="4"/>
      <c r="Q26" s="33"/>
      <c r="R26" s="35"/>
      <c r="U26" s="44" t="s">
        <v>41</v>
      </c>
      <c r="V26" s="45">
        <f>COUNTIF(R6:R55,"NG")</f>
        <v>0</v>
      </c>
    </row>
    <row r="27" spans="1:22" ht="16.5" x14ac:dyDescent="0.25">
      <c r="A27" s="34">
        <v>22</v>
      </c>
      <c r="B27" s="21"/>
      <c r="C27" s="16"/>
      <c r="D27" s="4"/>
      <c r="E27" s="36"/>
      <c r="F27" s="4"/>
      <c r="G27" s="4"/>
      <c r="H27" s="4"/>
      <c r="I27" s="16"/>
      <c r="J27" s="16"/>
      <c r="K27" s="4"/>
      <c r="L27" s="4"/>
      <c r="M27" s="4"/>
      <c r="N27" s="4"/>
      <c r="O27" s="4"/>
      <c r="P27" s="4"/>
      <c r="Q27" s="33"/>
      <c r="R27" s="35"/>
      <c r="U27" s="44" t="s">
        <v>30</v>
      </c>
      <c r="V27" s="45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36"/>
      <c r="F28" s="4"/>
      <c r="G28" s="4"/>
      <c r="H28" s="16"/>
      <c r="I28" s="16"/>
      <c r="J28" s="16"/>
      <c r="K28" s="4"/>
      <c r="L28" s="16"/>
      <c r="M28" s="16"/>
      <c r="N28" s="16"/>
      <c r="O28" s="16"/>
      <c r="P28" s="16"/>
      <c r="Q28" s="33"/>
      <c r="R28" s="35"/>
      <c r="U28" s="44" t="s">
        <v>36</v>
      </c>
      <c r="V28" s="45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36"/>
      <c r="F29" s="4"/>
      <c r="G29" s="4"/>
      <c r="H29" s="16"/>
      <c r="I29" s="16"/>
      <c r="J29" s="16"/>
      <c r="K29" s="4"/>
      <c r="L29" s="16"/>
      <c r="M29" s="16"/>
      <c r="N29" s="16"/>
      <c r="O29" s="16"/>
      <c r="P29" s="16"/>
      <c r="Q29" s="33"/>
      <c r="R29" s="35"/>
      <c r="U29" s="44" t="s">
        <v>37</v>
      </c>
      <c r="V29" s="45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36"/>
      <c r="F30" s="4"/>
      <c r="G30" s="4"/>
      <c r="H30" s="16"/>
      <c r="I30" s="16"/>
      <c r="J30" s="16"/>
      <c r="K30" s="4"/>
      <c r="L30" s="16"/>
      <c r="M30" s="16"/>
      <c r="N30" s="16"/>
      <c r="O30" s="16"/>
      <c r="P30" s="16"/>
      <c r="Q30" s="33"/>
      <c r="R30" s="35"/>
      <c r="U30" s="44" t="s">
        <v>38</v>
      </c>
      <c r="V30" s="45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36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36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36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36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36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0" t="s">
        <v>46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"/>
      <c r="R1" s="47"/>
    </row>
    <row r="2" spans="1:21" ht="20.25" customHeight="1" x14ac:dyDescent="0.25">
      <c r="A2" s="71" t="s">
        <v>11</v>
      </c>
      <c r="B2" s="72"/>
      <c r="C2" s="72"/>
      <c r="D2" s="72"/>
      <c r="E2" s="73" t="s">
        <v>52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7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7"/>
    </row>
    <row r="4" spans="1:21" ht="16.5" x14ac:dyDescent="0.25">
      <c r="A4" s="77" t="s">
        <v>0</v>
      </c>
      <c r="B4" s="79" t="s">
        <v>10</v>
      </c>
      <c r="C4" s="80"/>
      <c r="D4" s="80"/>
      <c r="E4" s="80"/>
      <c r="F4" s="80"/>
      <c r="G4" s="80"/>
      <c r="H4" s="80"/>
      <c r="I4" s="81"/>
      <c r="J4" s="82" t="s">
        <v>6</v>
      </c>
      <c r="K4" s="66" t="s">
        <v>15</v>
      </c>
      <c r="L4" s="66"/>
      <c r="M4" s="84" t="s">
        <v>8</v>
      </c>
      <c r="N4" s="85"/>
      <c r="O4" s="86" t="s">
        <v>9</v>
      </c>
      <c r="P4" s="86" t="s">
        <v>18</v>
      </c>
      <c r="Q4" s="66" t="s">
        <v>26</v>
      </c>
      <c r="R4" s="66" t="s">
        <v>20</v>
      </c>
      <c r="T4" s="66" t="s">
        <v>26</v>
      </c>
      <c r="U4" s="66" t="s">
        <v>20</v>
      </c>
    </row>
    <row r="5" spans="1:21" ht="45" customHeight="1" x14ac:dyDescent="0.25">
      <c r="A5" s="78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3"/>
      <c r="K5" s="1" t="s">
        <v>16</v>
      </c>
      <c r="L5" s="1" t="s">
        <v>17</v>
      </c>
      <c r="M5" s="20" t="s">
        <v>13</v>
      </c>
      <c r="N5" s="1" t="s">
        <v>14</v>
      </c>
      <c r="O5" s="87"/>
      <c r="P5" s="87"/>
      <c r="Q5" s="66"/>
      <c r="R5" s="66"/>
      <c r="T5" s="66"/>
      <c r="U5" s="66"/>
    </row>
    <row r="6" spans="1:21" s="2" customFormat="1" ht="15.75" customHeight="1" x14ac:dyDescent="0.25">
      <c r="A6" s="34">
        <v>1</v>
      </c>
      <c r="B6" s="21">
        <v>43195</v>
      </c>
      <c r="C6" s="21" t="s">
        <v>92</v>
      </c>
      <c r="D6" s="4" t="s">
        <v>49</v>
      </c>
      <c r="E6" s="22">
        <v>861694031769423</v>
      </c>
      <c r="F6" s="4"/>
      <c r="G6" s="4" t="s">
        <v>55</v>
      </c>
      <c r="H6" s="4"/>
      <c r="I6" s="24" t="s">
        <v>90</v>
      </c>
      <c r="J6" s="16" t="s">
        <v>84</v>
      </c>
      <c r="K6" s="16" t="s">
        <v>89</v>
      </c>
      <c r="L6" s="16" t="s">
        <v>82</v>
      </c>
      <c r="M6" s="16" t="s">
        <v>85</v>
      </c>
      <c r="N6" s="27">
        <v>20000</v>
      </c>
      <c r="O6" s="16" t="s">
        <v>66</v>
      </c>
      <c r="P6" s="16" t="s">
        <v>67</v>
      </c>
      <c r="Q6" s="28" t="s">
        <v>25</v>
      </c>
      <c r="R6" s="4" t="s">
        <v>40</v>
      </c>
      <c r="T6" s="67" t="s">
        <v>25</v>
      </c>
      <c r="U6" s="42" t="s">
        <v>28</v>
      </c>
    </row>
    <row r="7" spans="1:21" s="2" customFormat="1" ht="15.75" customHeight="1" x14ac:dyDescent="0.25">
      <c r="A7" s="34">
        <v>2</v>
      </c>
      <c r="B7" s="21">
        <v>43195</v>
      </c>
      <c r="C7" s="21" t="s">
        <v>92</v>
      </c>
      <c r="D7" s="4" t="s">
        <v>49</v>
      </c>
      <c r="E7" s="22">
        <v>862631039320279</v>
      </c>
      <c r="F7" s="4"/>
      <c r="G7" s="4" t="s">
        <v>47</v>
      </c>
      <c r="H7" s="4"/>
      <c r="I7" s="24" t="s">
        <v>80</v>
      </c>
      <c r="J7" s="16" t="s">
        <v>81</v>
      </c>
      <c r="K7" s="16" t="s">
        <v>79</v>
      </c>
      <c r="L7" s="16" t="s">
        <v>82</v>
      </c>
      <c r="M7" s="16" t="s">
        <v>83</v>
      </c>
      <c r="N7" s="16"/>
      <c r="O7" s="16" t="s">
        <v>66</v>
      </c>
      <c r="P7" s="16" t="s">
        <v>67</v>
      </c>
      <c r="Q7" s="28" t="s">
        <v>25</v>
      </c>
      <c r="R7" s="4" t="s">
        <v>40</v>
      </c>
      <c r="T7" s="68"/>
      <c r="U7" s="42" t="s">
        <v>45</v>
      </c>
    </row>
    <row r="8" spans="1:21" s="2" customFormat="1" ht="15.75" customHeight="1" x14ac:dyDescent="0.25">
      <c r="A8" s="34">
        <v>3</v>
      </c>
      <c r="B8" s="21">
        <v>43195</v>
      </c>
      <c r="C8" s="21" t="s">
        <v>92</v>
      </c>
      <c r="D8" s="4" t="s">
        <v>49</v>
      </c>
      <c r="E8" s="22">
        <v>861694031738220</v>
      </c>
      <c r="F8" s="4"/>
      <c r="G8" s="4" t="s">
        <v>55</v>
      </c>
      <c r="H8" s="4"/>
      <c r="I8" s="24" t="s">
        <v>80</v>
      </c>
      <c r="J8" s="16" t="s">
        <v>84</v>
      </c>
      <c r="K8" s="16" t="s">
        <v>88</v>
      </c>
      <c r="L8" s="16" t="s">
        <v>82</v>
      </c>
      <c r="M8" s="16" t="s">
        <v>85</v>
      </c>
      <c r="N8" s="27">
        <v>20000</v>
      </c>
      <c r="O8" s="16" t="s">
        <v>66</v>
      </c>
      <c r="P8" s="16" t="s">
        <v>67</v>
      </c>
      <c r="Q8" s="28" t="s">
        <v>25</v>
      </c>
      <c r="R8" s="4" t="s">
        <v>40</v>
      </c>
      <c r="T8" s="68"/>
      <c r="U8" s="42" t="s">
        <v>29</v>
      </c>
    </row>
    <row r="9" spans="1:21" s="2" customFormat="1" ht="15.75" customHeight="1" x14ac:dyDescent="0.25">
      <c r="A9" s="34">
        <v>4</v>
      </c>
      <c r="B9" s="21">
        <v>43195</v>
      </c>
      <c r="C9" s="21" t="s">
        <v>92</v>
      </c>
      <c r="D9" s="4" t="s">
        <v>49</v>
      </c>
      <c r="E9" s="22">
        <v>861694031766262</v>
      </c>
      <c r="F9" s="4"/>
      <c r="G9" s="4" t="s">
        <v>55</v>
      </c>
      <c r="H9" s="4"/>
      <c r="I9" s="16" t="s">
        <v>87</v>
      </c>
      <c r="J9" s="16" t="s">
        <v>84</v>
      </c>
      <c r="K9" s="16" t="s">
        <v>86</v>
      </c>
      <c r="L9" s="16" t="s">
        <v>82</v>
      </c>
      <c r="M9" s="16" t="s">
        <v>85</v>
      </c>
      <c r="N9" s="27">
        <v>20000</v>
      </c>
      <c r="O9" s="16" t="s">
        <v>66</v>
      </c>
      <c r="P9" s="16" t="s">
        <v>67</v>
      </c>
      <c r="Q9" s="28" t="s">
        <v>25</v>
      </c>
      <c r="R9" s="4" t="s">
        <v>40</v>
      </c>
      <c r="T9" s="68"/>
      <c r="U9" s="42" t="s">
        <v>40</v>
      </c>
    </row>
    <row r="10" spans="1:21" s="2" customFormat="1" ht="15.75" customHeight="1" x14ac:dyDescent="0.25">
      <c r="A10" s="34">
        <v>5</v>
      </c>
      <c r="B10" s="21">
        <v>43195</v>
      </c>
      <c r="C10" s="21" t="s">
        <v>92</v>
      </c>
      <c r="D10" s="4" t="s">
        <v>49</v>
      </c>
      <c r="E10" s="22">
        <v>861694031741315</v>
      </c>
      <c r="F10" s="4"/>
      <c r="G10" s="4" t="s">
        <v>55</v>
      </c>
      <c r="H10" s="4"/>
      <c r="I10" s="16" t="s">
        <v>87</v>
      </c>
      <c r="J10" s="16" t="s">
        <v>84</v>
      </c>
      <c r="K10" s="16" t="s">
        <v>86</v>
      </c>
      <c r="L10" s="16" t="s">
        <v>82</v>
      </c>
      <c r="M10" s="16" t="s">
        <v>85</v>
      </c>
      <c r="N10" s="27">
        <v>20000</v>
      </c>
      <c r="O10" s="16" t="s">
        <v>66</v>
      </c>
      <c r="P10" s="16" t="s">
        <v>67</v>
      </c>
      <c r="Q10" s="28" t="s">
        <v>25</v>
      </c>
      <c r="R10" s="4" t="s">
        <v>40</v>
      </c>
      <c r="T10" s="69"/>
      <c r="U10" s="42" t="s">
        <v>39</v>
      </c>
    </row>
    <row r="11" spans="1:21" s="2" customFormat="1" ht="15.75" customHeight="1" x14ac:dyDescent="0.25">
      <c r="A11" s="34">
        <v>6</v>
      </c>
      <c r="B11" s="21" t="s">
        <v>98</v>
      </c>
      <c r="C11" s="21" t="s">
        <v>99</v>
      </c>
      <c r="D11" s="4" t="s">
        <v>49</v>
      </c>
      <c r="E11" s="22">
        <v>862631039246359</v>
      </c>
      <c r="F11" s="4"/>
      <c r="G11" s="4" t="s">
        <v>47</v>
      </c>
      <c r="H11" s="51"/>
      <c r="I11" s="26"/>
      <c r="J11" s="26" t="s">
        <v>93</v>
      </c>
      <c r="K11" s="26" t="s">
        <v>86</v>
      </c>
      <c r="L11" s="16" t="s">
        <v>82</v>
      </c>
      <c r="M11" s="16" t="s">
        <v>95</v>
      </c>
      <c r="N11" s="26"/>
      <c r="O11" s="16" t="s">
        <v>66</v>
      </c>
      <c r="P11" s="16" t="s">
        <v>74</v>
      </c>
      <c r="Q11" s="33" t="s">
        <v>25</v>
      </c>
      <c r="R11" s="65" t="s">
        <v>40</v>
      </c>
      <c r="T11" s="67" t="s">
        <v>27</v>
      </c>
      <c r="U11" s="42" t="s">
        <v>31</v>
      </c>
    </row>
    <row r="12" spans="1:21" s="18" customFormat="1" ht="15.75" customHeight="1" x14ac:dyDescent="0.25">
      <c r="A12" s="34">
        <v>7</v>
      </c>
      <c r="B12" s="21" t="s">
        <v>98</v>
      </c>
      <c r="C12" s="21" t="s">
        <v>100</v>
      </c>
      <c r="D12" s="4" t="s">
        <v>49</v>
      </c>
      <c r="E12" s="22">
        <v>861694031780248</v>
      </c>
      <c r="F12" s="4"/>
      <c r="G12" s="16" t="s">
        <v>55</v>
      </c>
      <c r="H12" s="4"/>
      <c r="I12" s="26" t="s">
        <v>94</v>
      </c>
      <c r="J12" s="16" t="s">
        <v>97</v>
      </c>
      <c r="K12" s="26" t="s">
        <v>86</v>
      </c>
      <c r="L12" s="16" t="s">
        <v>82</v>
      </c>
      <c r="M12" s="16" t="s">
        <v>96</v>
      </c>
      <c r="N12" s="27">
        <v>20000</v>
      </c>
      <c r="O12" s="16" t="s">
        <v>66</v>
      </c>
      <c r="P12" s="16" t="s">
        <v>74</v>
      </c>
      <c r="Q12" s="33" t="s">
        <v>25</v>
      </c>
      <c r="R12" s="65" t="s">
        <v>40</v>
      </c>
      <c r="T12" s="68"/>
      <c r="U12" s="43" t="s">
        <v>32</v>
      </c>
    </row>
    <row r="13" spans="1:21" s="2" customFormat="1" ht="15.75" customHeight="1" x14ac:dyDescent="0.25">
      <c r="A13" s="34">
        <v>8</v>
      </c>
      <c r="B13" s="21" t="s">
        <v>101</v>
      </c>
      <c r="C13" s="21" t="s">
        <v>111</v>
      </c>
      <c r="D13" s="4" t="s">
        <v>49</v>
      </c>
      <c r="E13" s="22">
        <v>861694031110073</v>
      </c>
      <c r="F13" s="4"/>
      <c r="G13" s="4" t="s">
        <v>55</v>
      </c>
      <c r="H13" s="4"/>
      <c r="I13" s="26" t="s">
        <v>110</v>
      </c>
      <c r="J13" s="16" t="s">
        <v>84</v>
      </c>
      <c r="K13" s="26" t="s">
        <v>89</v>
      </c>
      <c r="L13" s="16" t="s">
        <v>82</v>
      </c>
      <c r="M13" s="16" t="s">
        <v>85</v>
      </c>
      <c r="N13" s="27">
        <v>20000</v>
      </c>
      <c r="O13" s="16" t="s">
        <v>66</v>
      </c>
      <c r="P13" s="16" t="s">
        <v>67</v>
      </c>
      <c r="Q13" s="28" t="s">
        <v>25</v>
      </c>
      <c r="R13" s="4" t="s">
        <v>40</v>
      </c>
      <c r="T13" s="69"/>
      <c r="U13" s="42" t="s">
        <v>33</v>
      </c>
    </row>
    <row r="14" spans="1:21" s="2" customFormat="1" ht="15.75" customHeight="1" x14ac:dyDescent="0.25">
      <c r="A14" s="34">
        <v>9</v>
      </c>
      <c r="B14" s="21" t="s">
        <v>101</v>
      </c>
      <c r="C14" s="21" t="s">
        <v>111</v>
      </c>
      <c r="D14" s="4" t="s">
        <v>49</v>
      </c>
      <c r="E14" s="22">
        <v>861694031739392</v>
      </c>
      <c r="F14" s="4"/>
      <c r="G14" s="4" t="s">
        <v>55</v>
      </c>
      <c r="H14" s="4"/>
      <c r="I14" s="26" t="s">
        <v>87</v>
      </c>
      <c r="J14" s="16" t="s">
        <v>84</v>
      </c>
      <c r="K14" s="16" t="s">
        <v>86</v>
      </c>
      <c r="L14" s="16" t="s">
        <v>82</v>
      </c>
      <c r="M14" s="16" t="s">
        <v>85</v>
      </c>
      <c r="N14" s="27">
        <v>20000</v>
      </c>
      <c r="O14" s="16" t="s">
        <v>66</v>
      </c>
      <c r="P14" s="16" t="s">
        <v>67</v>
      </c>
      <c r="Q14" s="28" t="s">
        <v>25</v>
      </c>
      <c r="R14" s="4" t="s">
        <v>40</v>
      </c>
    </row>
    <row r="15" spans="1:21" ht="18.75" x14ac:dyDescent="0.25">
      <c r="A15" s="34">
        <v>10</v>
      </c>
      <c r="B15" s="21" t="s">
        <v>101</v>
      </c>
      <c r="C15" s="21" t="s">
        <v>111</v>
      </c>
      <c r="D15" s="4" t="s">
        <v>49</v>
      </c>
      <c r="E15" s="36">
        <v>864811037267015</v>
      </c>
      <c r="F15" s="16"/>
      <c r="G15" s="4" t="s">
        <v>55</v>
      </c>
      <c r="H15" s="4"/>
      <c r="I15" s="27" t="s">
        <v>80</v>
      </c>
      <c r="J15" s="16"/>
      <c r="K15" s="16" t="s">
        <v>82</v>
      </c>
      <c r="L15" s="26"/>
      <c r="M15" s="16" t="s">
        <v>102</v>
      </c>
      <c r="N15" s="16"/>
      <c r="O15" s="16" t="s">
        <v>66</v>
      </c>
      <c r="P15" s="16" t="s">
        <v>67</v>
      </c>
      <c r="Q15" s="33" t="s">
        <v>27</v>
      </c>
      <c r="R15" s="65" t="s">
        <v>32</v>
      </c>
    </row>
    <row r="16" spans="1:21" ht="33" x14ac:dyDescent="0.25">
      <c r="A16" s="34">
        <v>11</v>
      </c>
      <c r="B16" s="21">
        <v>43195</v>
      </c>
      <c r="C16" s="21" t="s">
        <v>92</v>
      </c>
      <c r="D16" s="4" t="s">
        <v>53</v>
      </c>
      <c r="E16" s="22">
        <v>865904028279294</v>
      </c>
      <c r="F16" s="4"/>
      <c r="G16" s="4" t="s">
        <v>47</v>
      </c>
      <c r="H16" s="64" t="s">
        <v>75</v>
      </c>
      <c r="I16" s="25" t="s">
        <v>76</v>
      </c>
      <c r="J16" s="16"/>
      <c r="K16" s="16" t="s">
        <v>77</v>
      </c>
      <c r="L16" s="16" t="s">
        <v>64</v>
      </c>
      <c r="M16" s="16" t="s">
        <v>69</v>
      </c>
      <c r="N16" s="16"/>
      <c r="O16" s="16" t="s">
        <v>66</v>
      </c>
      <c r="P16" s="16" t="s">
        <v>67</v>
      </c>
      <c r="Q16" s="28" t="s">
        <v>27</v>
      </c>
      <c r="R16" s="4" t="s">
        <v>32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>
        <v>43195</v>
      </c>
      <c r="C17" s="21" t="s">
        <v>92</v>
      </c>
      <c r="D17" s="4" t="s">
        <v>53</v>
      </c>
      <c r="E17" s="22">
        <v>864161029413486</v>
      </c>
      <c r="F17" s="4" t="s">
        <v>54</v>
      </c>
      <c r="G17" s="4" t="s">
        <v>55</v>
      </c>
      <c r="H17" s="4" t="s">
        <v>70</v>
      </c>
      <c r="I17" s="24" t="s">
        <v>68</v>
      </c>
      <c r="J17" s="16"/>
      <c r="K17" s="16" t="s">
        <v>61</v>
      </c>
      <c r="L17" s="16" t="s">
        <v>64</v>
      </c>
      <c r="M17" s="16" t="s">
        <v>69</v>
      </c>
      <c r="N17" s="16"/>
      <c r="O17" s="16" t="s">
        <v>66</v>
      </c>
      <c r="P17" s="16" t="s">
        <v>67</v>
      </c>
      <c r="Q17" s="28" t="s">
        <v>27</v>
      </c>
      <c r="R17" s="4" t="s">
        <v>32</v>
      </c>
      <c r="T17" s="29" t="s">
        <v>24</v>
      </c>
      <c r="U17" s="23">
        <f>COUNTIF(Q6:Q105,"PM")</f>
        <v>7</v>
      </c>
    </row>
    <row r="18" spans="1:21" ht="16.5" x14ac:dyDescent="0.25">
      <c r="A18" s="34">
        <v>13</v>
      </c>
      <c r="B18" s="21">
        <v>43195</v>
      </c>
      <c r="C18" s="21" t="s">
        <v>92</v>
      </c>
      <c r="D18" s="4" t="s">
        <v>53</v>
      </c>
      <c r="E18" s="22">
        <v>866762025779529</v>
      </c>
      <c r="F18" s="4" t="s">
        <v>54</v>
      </c>
      <c r="G18" s="4" t="s">
        <v>55</v>
      </c>
      <c r="H18" s="4"/>
      <c r="I18" s="24" t="s">
        <v>62</v>
      </c>
      <c r="J18" s="17" t="s">
        <v>78</v>
      </c>
      <c r="K18" s="16" t="s">
        <v>61</v>
      </c>
      <c r="L18" s="16" t="s">
        <v>64</v>
      </c>
      <c r="M18" s="16" t="s">
        <v>91</v>
      </c>
      <c r="N18" s="27">
        <v>310000</v>
      </c>
      <c r="O18" s="16" t="s">
        <v>66</v>
      </c>
      <c r="P18" s="16" t="s">
        <v>67</v>
      </c>
      <c r="Q18" s="28" t="s">
        <v>25</v>
      </c>
      <c r="R18" s="4" t="s">
        <v>29</v>
      </c>
      <c r="T18" s="29" t="s">
        <v>23</v>
      </c>
      <c r="U18" s="23">
        <f>COUNTIF(Q6:Q105,"PC")</f>
        <v>12</v>
      </c>
    </row>
    <row r="19" spans="1:21" ht="16.5" x14ac:dyDescent="0.25">
      <c r="A19" s="34">
        <v>14</v>
      </c>
      <c r="B19" s="21">
        <v>43195</v>
      </c>
      <c r="C19" s="21" t="s">
        <v>92</v>
      </c>
      <c r="D19" s="4" t="s">
        <v>53</v>
      </c>
      <c r="E19" s="22">
        <v>866762025246032</v>
      </c>
      <c r="F19" s="4" t="s">
        <v>54</v>
      </c>
      <c r="G19" s="4" t="s">
        <v>55</v>
      </c>
      <c r="H19" s="4" t="s">
        <v>63</v>
      </c>
      <c r="I19" s="24" t="s">
        <v>62</v>
      </c>
      <c r="J19" s="17"/>
      <c r="K19" s="16" t="s">
        <v>61</v>
      </c>
      <c r="L19" s="16" t="s">
        <v>64</v>
      </c>
      <c r="M19" s="16" t="s">
        <v>65</v>
      </c>
      <c r="N19" s="16"/>
      <c r="O19" s="16" t="s">
        <v>66</v>
      </c>
      <c r="P19" s="16" t="s">
        <v>67</v>
      </c>
      <c r="Q19" s="28" t="s">
        <v>27</v>
      </c>
      <c r="R19" s="4" t="s">
        <v>32</v>
      </c>
      <c r="T19" s="35"/>
      <c r="U19" s="35"/>
    </row>
    <row r="20" spans="1:21" ht="16.5" x14ac:dyDescent="0.25">
      <c r="A20" s="34">
        <v>15</v>
      </c>
      <c r="B20" s="21" t="s">
        <v>101</v>
      </c>
      <c r="C20" s="21" t="s">
        <v>111</v>
      </c>
      <c r="D20" s="4" t="s">
        <v>53</v>
      </c>
      <c r="E20" s="22">
        <v>867330022272713</v>
      </c>
      <c r="F20" s="4" t="s">
        <v>54</v>
      </c>
      <c r="G20" s="4" t="s">
        <v>55</v>
      </c>
      <c r="H20" s="4"/>
      <c r="I20" s="16"/>
      <c r="J20" s="16" t="s">
        <v>107</v>
      </c>
      <c r="K20" s="16"/>
      <c r="L20" s="16"/>
      <c r="M20" s="16" t="s">
        <v>108</v>
      </c>
      <c r="N20" s="16"/>
      <c r="O20" s="16" t="s">
        <v>109</v>
      </c>
      <c r="P20" s="16" t="s">
        <v>67</v>
      </c>
      <c r="Q20" s="28" t="s">
        <v>25</v>
      </c>
      <c r="R20" s="61" t="s">
        <v>39</v>
      </c>
    </row>
    <row r="21" spans="1:21" ht="16.5" x14ac:dyDescent="0.25">
      <c r="A21" s="34">
        <v>16</v>
      </c>
      <c r="B21" s="21">
        <v>43195</v>
      </c>
      <c r="C21" s="21" t="s">
        <v>92</v>
      </c>
      <c r="D21" s="4" t="s">
        <v>48</v>
      </c>
      <c r="E21" s="22">
        <v>864811031294643</v>
      </c>
      <c r="F21" s="4"/>
      <c r="G21" s="4" t="s">
        <v>47</v>
      </c>
      <c r="H21" s="4" t="s">
        <v>59</v>
      </c>
      <c r="I21" s="16" t="s">
        <v>56</v>
      </c>
      <c r="J21" s="16" t="s">
        <v>57</v>
      </c>
      <c r="K21" s="16" t="s">
        <v>51</v>
      </c>
      <c r="L21" s="26" t="s">
        <v>50</v>
      </c>
      <c r="M21" s="16" t="s">
        <v>58</v>
      </c>
      <c r="N21" s="16"/>
      <c r="O21" s="16" t="s">
        <v>66</v>
      </c>
      <c r="P21" s="16" t="s">
        <v>74</v>
      </c>
      <c r="Q21" s="33" t="s">
        <v>27</v>
      </c>
      <c r="R21" s="4" t="s">
        <v>39</v>
      </c>
    </row>
    <row r="22" spans="1:21" ht="16.5" x14ac:dyDescent="0.25">
      <c r="A22" s="34">
        <v>17</v>
      </c>
      <c r="B22" s="21">
        <v>43195</v>
      </c>
      <c r="C22" s="21" t="s">
        <v>92</v>
      </c>
      <c r="D22" s="4" t="s">
        <v>48</v>
      </c>
      <c r="E22" s="22">
        <v>864811036931116</v>
      </c>
      <c r="F22" s="4"/>
      <c r="G22" s="4" t="s">
        <v>47</v>
      </c>
      <c r="H22" s="4" t="s">
        <v>71</v>
      </c>
      <c r="I22" s="16" t="s">
        <v>60</v>
      </c>
      <c r="J22" s="16" t="s">
        <v>72</v>
      </c>
      <c r="K22" s="16" t="s">
        <v>51</v>
      </c>
      <c r="L22" s="26" t="s">
        <v>50</v>
      </c>
      <c r="M22" s="16" t="s">
        <v>73</v>
      </c>
      <c r="N22" s="16"/>
      <c r="O22" s="16" t="s">
        <v>66</v>
      </c>
      <c r="P22" s="16" t="s">
        <v>74</v>
      </c>
      <c r="Q22" s="28" t="s">
        <v>25</v>
      </c>
      <c r="R22" s="4" t="s">
        <v>45</v>
      </c>
      <c r="T22" s="46" t="s">
        <v>20</v>
      </c>
      <c r="U22" s="45" t="s">
        <v>22</v>
      </c>
    </row>
    <row r="23" spans="1:21" ht="16.5" x14ac:dyDescent="0.25">
      <c r="A23" s="34">
        <v>18</v>
      </c>
      <c r="B23" s="21" t="s">
        <v>101</v>
      </c>
      <c r="C23" s="21" t="s">
        <v>111</v>
      </c>
      <c r="D23" s="4" t="s">
        <v>48</v>
      </c>
      <c r="E23" s="36">
        <v>864811036932924</v>
      </c>
      <c r="F23" s="4"/>
      <c r="G23" s="4" t="s">
        <v>47</v>
      </c>
      <c r="H23" s="4" t="s">
        <v>103</v>
      </c>
      <c r="I23" s="16" t="s">
        <v>87</v>
      </c>
      <c r="J23" s="16" t="s">
        <v>36</v>
      </c>
      <c r="K23" s="16"/>
      <c r="L23" s="16" t="s">
        <v>50</v>
      </c>
      <c r="M23" s="16" t="s">
        <v>104</v>
      </c>
      <c r="N23" s="16"/>
      <c r="O23" s="16" t="s">
        <v>66</v>
      </c>
      <c r="P23" s="16" t="s">
        <v>67</v>
      </c>
      <c r="Q23" s="33" t="s">
        <v>27</v>
      </c>
      <c r="R23" s="54" t="s">
        <v>32</v>
      </c>
      <c r="T23" s="44" t="s">
        <v>34</v>
      </c>
      <c r="U23" s="45">
        <f>COUNTIF(R6:R105,"MCU")</f>
        <v>0</v>
      </c>
    </row>
    <row r="24" spans="1:21" ht="16.5" x14ac:dyDescent="0.25">
      <c r="A24" s="34">
        <v>19</v>
      </c>
      <c r="B24" s="21" t="s">
        <v>101</v>
      </c>
      <c r="C24" s="21" t="s">
        <v>111</v>
      </c>
      <c r="D24" s="4" t="s">
        <v>48</v>
      </c>
      <c r="E24" s="36">
        <v>866050031761578</v>
      </c>
      <c r="F24" s="4"/>
      <c r="G24" s="4" t="s">
        <v>47</v>
      </c>
      <c r="H24" s="4"/>
      <c r="I24" s="24" t="s">
        <v>62</v>
      </c>
      <c r="J24" s="17"/>
      <c r="K24" s="16" t="s">
        <v>105</v>
      </c>
      <c r="L24" s="16" t="s">
        <v>106</v>
      </c>
      <c r="M24" s="16" t="s">
        <v>69</v>
      </c>
      <c r="N24" s="26"/>
      <c r="O24" s="16" t="s">
        <v>66</v>
      </c>
      <c r="P24" s="16" t="s">
        <v>67</v>
      </c>
      <c r="Q24" s="33" t="s">
        <v>27</v>
      </c>
      <c r="R24" s="54" t="s">
        <v>32</v>
      </c>
      <c r="T24" s="44" t="s">
        <v>44</v>
      </c>
      <c r="U24" s="45">
        <f>COUNTIF(R6:R105,"GSM")</f>
        <v>1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4" t="s">
        <v>35</v>
      </c>
      <c r="U25" s="45">
        <f>COUNTIF(R6:R105,"GPS")</f>
        <v>1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4" t="s">
        <v>41</v>
      </c>
      <c r="U26" s="45">
        <f>COUNTIF(R6:R105,"NG")</f>
        <v>9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4" t="s">
        <v>30</v>
      </c>
      <c r="U27" s="45">
        <f>COUNTIF(R6:R105,"LK")</f>
        <v>2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4" t="s">
        <v>36</v>
      </c>
      <c r="U28" s="45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4" t="s">
        <v>37</v>
      </c>
      <c r="U29" s="45">
        <f>COUNTIF(R6:R105,"NCFW")</f>
        <v>6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4" t="s">
        <v>38</v>
      </c>
      <c r="U30" s="45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2018-06-05T09:30:21Z</dcterms:modified>
</cp:coreProperties>
</file>